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defaultThemeVersion="124226"/>
  <mc:AlternateContent xmlns:mc="http://schemas.openxmlformats.org/markup-compatibility/2006">
    <mc:Choice Requires="x15">
      <x15ac:absPath xmlns:x15ac="http://schemas.microsoft.com/office/spreadsheetml/2010/11/ac" url="https://armourian-my.sharepoint.com/personal/anita_rathore_beaconer_io/Documents/AI Data Folder/SIGlight/"/>
    </mc:Choice>
  </mc:AlternateContent>
  <xr:revisionPtr revIDLastSave="2" documentId="8_{2803A035-6B26-493D-BA0B-528B4CBBE586}" xr6:coauthVersionLast="47" xr6:coauthVersionMax="47" xr10:uidLastSave="{F9186F6E-220B-45DD-957A-7B878BD4ED1E}"/>
  <bookViews>
    <workbookView xWindow="-110" yWindow="-110" windowWidth="19420" windowHeight="10300" tabRatio="796" firstSheet="4" activeTab="7" xr2:uid="{00000000-000D-0000-FFFF-FFFF00000000}"/>
  </bookViews>
  <sheets>
    <sheet name="Cover Page" sheetId="25" r:id="rId1"/>
    <sheet name="Business Information" sheetId="4" r:id="rId2"/>
    <sheet name="Documentation" sheetId="5" r:id="rId3"/>
    <sheet name="Lite" sheetId="26" state="hidden" r:id="rId4"/>
    <sheet name="A. Risk Management" sheetId="27" r:id="rId5"/>
    <sheet name="B. Security Policy" sheetId="6" r:id="rId6"/>
    <sheet name="C. Organizational Security" sheetId="7" r:id="rId7"/>
    <sheet name="D. Asset Management" sheetId="9" r:id="rId8"/>
    <sheet name="E. Human Resource Security" sheetId="10" r:id="rId9"/>
    <sheet name="F. Physical and Environmental" sheetId="30" r:id="rId10"/>
    <sheet name="G. Communications and Ops Mgmt" sheetId="22" r:id="rId11"/>
    <sheet name="H. Access Control" sheetId="13" r:id="rId12"/>
    <sheet name="I. Info Sys AD&amp;M" sheetId="14" r:id="rId13"/>
    <sheet name="J. Incident Event &amp; Comm Mgmt" sheetId="16" r:id="rId14"/>
    <sheet name="K. BC DR" sheetId="17" r:id="rId15"/>
    <sheet name="L. Compliance" sheetId="18" r:id="rId16"/>
    <sheet name="P. Privacy" sheetId="35" r:id="rId17"/>
    <sheet name="V. Cloud" sheetId="45" r:id="rId18"/>
    <sheet name="Z. Additional Questions" sheetId="29" r:id="rId19"/>
    <sheet name="Glossary" sheetId="23" r:id="rId20"/>
    <sheet name="Version History" sheetId="24" state="hidden" r:id="rId21"/>
    <sheet name="Formula Notes" sheetId="28" state="hidden" r:id="rId22"/>
    <sheet name="Full" sheetId="40" state="hidden" r:id="rId23"/>
    <sheet name="Copyright" sheetId="44" r:id="rId24"/>
    <sheet name="Terms of Use" sheetId="42" r:id="rId25"/>
  </sheets>
  <externalReferences>
    <externalReference r:id="rId26"/>
  </externalReferences>
  <definedNames>
    <definedName name="_xlnm._FilterDatabase" localSheetId="4" hidden="1">'A. Risk Management'!$A$4:$AA$18</definedName>
    <definedName name="_xlnm._FilterDatabase" localSheetId="5" hidden="1">'B. Security Policy'!$A$4:$AA$52</definedName>
    <definedName name="_xlnm._FilterDatabase" localSheetId="6" hidden="1">'C. Organizational Security'!$A$4:$AA$60</definedName>
    <definedName name="_xlnm._FilterDatabase" localSheetId="7" hidden="1">'D. Asset Management'!$A$4:$AA$39</definedName>
    <definedName name="_xlnm._FilterDatabase" localSheetId="2" hidden="1">Documentation!$A$2:$D$30</definedName>
    <definedName name="_xlnm._FilterDatabase" localSheetId="8" hidden="1">'E. Human Resource Security'!$A$4:$AA$43</definedName>
    <definedName name="_xlnm._FilterDatabase" localSheetId="9" hidden="1">'F. Physical and Environmental'!$A$6:$AA$148</definedName>
    <definedName name="_xlnm._FilterDatabase" localSheetId="22" hidden="1">Full!$A$1:$R$3778</definedName>
    <definedName name="_xlnm._FilterDatabase" localSheetId="10" hidden="1">'G. Communications and Ops Mgmt'!$A$4:$AA$288</definedName>
    <definedName name="_xlnm._FilterDatabase" localSheetId="11" hidden="1">'H. Access Control'!$A$4:$AA$64</definedName>
    <definedName name="_xlnm._FilterDatabase" localSheetId="12" hidden="1">'I. Info Sys AD&amp;M'!$A$4:$AA$80</definedName>
    <definedName name="_xlnm._FilterDatabase" localSheetId="13" hidden="1">'J. Incident Event &amp; Comm Mgmt'!$A$4:$AA$45</definedName>
    <definedName name="_xlnm._FilterDatabase" localSheetId="14" hidden="1">'K. BC DR'!$A$4:$AA$62</definedName>
    <definedName name="_xlnm._FilterDatabase" localSheetId="15" hidden="1">'L. Compliance'!$A$4:$AA$17</definedName>
    <definedName name="_xlnm._FilterDatabase" localSheetId="3" hidden="1">Lite!$A$4:$AH$139</definedName>
    <definedName name="_xlnm._FilterDatabase" localSheetId="16" hidden="1">'P. Privacy'!$A$4:$AA$50</definedName>
    <definedName name="_xlnm._FilterDatabase" localSheetId="17" hidden="1">'V. Cloud'!$A$4:$AC$387</definedName>
    <definedName name="_xlnm._FilterDatabase" localSheetId="20" hidden="1">'Version History'!#REF!</definedName>
    <definedName name="_xlnm._FilterDatabase" localSheetId="18" hidden="1">'Z. Additional Questions'!$A$1</definedName>
    <definedName name="L2_Array" localSheetId="17">[1]Lite!$A$4:$U$190</definedName>
    <definedName name="L2_Array">Lite!$A$4:$U$190</definedName>
    <definedName name="Master" localSheetId="17">'[1]Formula Notes'!$D$6</definedName>
    <definedName name="Master">'Formula Notes'!$D$6</definedName>
    <definedName name="_xlnm.Print_Area" localSheetId="4">'A. Risk Management'!$B$1:$Z$18</definedName>
    <definedName name="_xlnm.Print_Area" localSheetId="5">'B. Security Policy'!$B$1:$Z$52</definedName>
    <definedName name="_xlnm.Print_Area" localSheetId="1">'Business Information'!$B$1:$D$40</definedName>
    <definedName name="_xlnm.Print_Area" localSheetId="6">'C. Organizational Security'!$B$1:$Z$60</definedName>
    <definedName name="_xlnm.Print_Area" localSheetId="0">'Cover Page'!$B$2:$E$63</definedName>
    <definedName name="_xlnm.Print_Area" localSheetId="7">'D. Asset Management'!$B$1:$Z$39</definedName>
    <definedName name="_xlnm.Print_Area" localSheetId="2">Documentation!$B$1:$D$30</definedName>
    <definedName name="_xlnm.Print_Area" localSheetId="8">'E. Human Resource Security'!$B$1:$Z$43</definedName>
    <definedName name="_xlnm.Print_Area" localSheetId="9">'F. Physical and Environmental'!$B$1:$Z$148</definedName>
    <definedName name="_xlnm.Print_Area" localSheetId="21">'Formula Notes'!$A$1:$B$43</definedName>
    <definedName name="_xlnm.Print_Area" localSheetId="22">Full!$E$1:$R$1475</definedName>
    <definedName name="_xlnm.Print_Area" localSheetId="10">'G. Communications and Ops Mgmt'!$B$1:$Z$288</definedName>
    <definedName name="_xlnm.Print_Area" localSheetId="19">Glossary!$A$1:$B$124</definedName>
    <definedName name="_xlnm.Print_Area" localSheetId="11">'H. Access Control'!$B$1:$Z$64</definedName>
    <definedName name="_xlnm.Print_Area" localSheetId="12">'I. Info Sys AD&amp;M'!$B$1:$Z$80</definedName>
    <definedName name="_xlnm.Print_Area" localSheetId="13">'J. Incident Event &amp; Comm Mgmt'!$B$1:$Z$45</definedName>
    <definedName name="_xlnm.Print_Area" localSheetId="14">'K. BC DR'!$B$1:$Z$62</definedName>
    <definedName name="_xlnm.Print_Area" localSheetId="15">'L. Compliance'!$B$1:$Z$17</definedName>
    <definedName name="_xlnm.Print_Area" localSheetId="3">Lite!$B$1:$H$139</definedName>
    <definedName name="_xlnm.Print_Area" localSheetId="16">'P. Privacy'!$B$1:$Z$50</definedName>
    <definedName name="_xlnm.Print_Area" localSheetId="24">'Terms of Use'!$B$2:$B$17</definedName>
    <definedName name="_xlnm.Print_Area" localSheetId="17">'V. Cloud'!$B$1:$AA$387</definedName>
    <definedName name="_xlnm.Print_Area" localSheetId="20">'Version History'!$A$1:$C$35</definedName>
    <definedName name="_xlnm.Print_Area" localSheetId="18">'Z. Additional Questions'!$A$1:$G$51</definedName>
    <definedName name="_xlnm.Print_Titles" localSheetId="4">'A. Risk Management'!$4:$4</definedName>
    <definedName name="_xlnm.Print_Titles" localSheetId="5">'B. Security Policy'!$4:$4</definedName>
    <definedName name="_xlnm.Print_Titles" localSheetId="6">'C. Organizational Security'!$4:$4</definedName>
    <definedName name="_xlnm.Print_Titles" localSheetId="7">'D. Asset Management'!$4:$4</definedName>
    <definedName name="_xlnm.Print_Titles" localSheetId="9">'F. Physical and Environmental'!$6:$6</definedName>
    <definedName name="_xlnm.Print_Titles" localSheetId="22">Full!$1:$1</definedName>
    <definedName name="_xlnm.Print_Titles" localSheetId="10">'G. Communications and Ops Mgmt'!$4:$4</definedName>
    <definedName name="_xlnm.Print_Titles" localSheetId="19">Glossary!$2:$2</definedName>
    <definedName name="_xlnm.Print_Titles" localSheetId="11">'H. Access Control'!$4:$4</definedName>
    <definedName name="_xlnm.Print_Titles" localSheetId="12">'I. Info Sys AD&amp;M'!$4:$4</definedName>
    <definedName name="_xlnm.Print_Titles" localSheetId="13">'J. Incident Event &amp; Comm Mgmt'!$4:$4</definedName>
    <definedName name="_xlnm.Print_Titles" localSheetId="14">'K. BC DR'!$4:$4</definedName>
    <definedName name="_xlnm.Print_Titles" localSheetId="15">'L. Compliance'!$4:$4</definedName>
    <definedName name="_xlnm.Print_Titles" localSheetId="3">Lite!$4:$4</definedName>
    <definedName name="_xlnm.Print_Titles" localSheetId="16">'P. Privacy'!$4:$4</definedName>
    <definedName name="_xlnm.Print_Titles" localSheetId="17">'V. Cloud'!$4:$4</definedName>
    <definedName name="_xlnm.Print_Titles" localSheetId="18">'Z. Additional Questions'!$5:$5</definedName>
    <definedName name="SIG_Data">Full!$E$3:$H$1337</definedName>
    <definedName name="Z_D7B51006_83AC_4A14_BAFD_CE844DFB8668_.wvu.Cols" localSheetId="6" hidden="1">'C. Organizational Security'!#REF!</definedName>
    <definedName name="Z_E1B3B869_9B15_4AFC_BA36_DA09F5711648_.wvu.Cols" localSheetId="6" hidden="1">'C. Organizational Security'!#REF!</definedName>
  </definedNames>
  <calcPr calcId="191028"/>
  <customWorkbookViews>
    <customWorkbookView name="o - Personal View" guid="{E1B3B869-9B15-4AFC-BA36-DA09F5711648}" mergeInterval="0" personalView="1" maximized="1" windowWidth="1020" windowHeight="616" tabRatio="712" activeSheetId="20"/>
    <customWorkbookView name="Josie Ollinger - Personal View" guid="{D7B51006-83AC-4A14-BAFD-CE844DFB8668}" mergeInterval="0" personalView="1" maximized="1" windowWidth="1020" windowHeight="562" tabRatio="712" activeSheetId="2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78" i="40" l="1"/>
  <c r="A3777" i="40"/>
  <c r="A3776" i="40"/>
  <c r="A3775" i="40"/>
  <c r="A3774" i="40"/>
  <c r="A3773" i="40"/>
  <c r="A3772" i="40"/>
  <c r="A3771" i="40"/>
  <c r="A3770" i="40"/>
  <c r="A3769" i="40"/>
  <c r="A3768" i="40"/>
  <c r="A3767" i="40"/>
  <c r="A3766" i="40"/>
  <c r="A3765" i="40"/>
  <c r="A3764" i="40"/>
  <c r="A3763" i="40"/>
  <c r="A3762" i="40"/>
  <c r="A3761" i="40"/>
  <c r="A3760" i="40"/>
  <c r="A3759" i="40"/>
  <c r="A3758" i="40"/>
  <c r="A3757" i="40"/>
  <c r="A3756" i="40"/>
  <c r="A3755" i="40"/>
  <c r="A3754" i="40"/>
  <c r="A3753" i="40"/>
  <c r="A3752" i="40"/>
  <c r="A3751" i="40"/>
  <c r="A3750" i="40"/>
  <c r="A3749" i="40"/>
  <c r="A3748" i="40"/>
  <c r="A3747" i="40"/>
  <c r="A3746" i="40"/>
  <c r="A3745" i="40"/>
  <c r="A3744" i="40"/>
  <c r="A3743" i="40"/>
  <c r="A3742" i="40"/>
  <c r="A3741" i="40"/>
  <c r="A3740" i="40"/>
  <c r="A3739" i="40"/>
  <c r="A3738" i="40"/>
  <c r="A3737" i="40"/>
  <c r="A3736" i="40"/>
  <c r="A3735" i="40"/>
  <c r="A3734" i="40"/>
  <c r="A3733" i="40"/>
  <c r="A3732" i="40"/>
  <c r="A3731" i="40"/>
  <c r="A3730" i="40"/>
  <c r="A3729" i="40"/>
  <c r="A3728" i="40"/>
  <c r="A3727" i="40"/>
  <c r="A3726" i="40"/>
  <c r="A3725" i="40"/>
  <c r="A3724" i="40"/>
  <c r="A3723" i="40"/>
  <c r="A3722" i="40"/>
  <c r="A3721" i="40"/>
  <c r="A3720" i="40"/>
  <c r="A3719" i="40"/>
  <c r="A3718" i="40"/>
  <c r="A3717" i="40"/>
  <c r="A3716" i="40"/>
  <c r="A3715" i="40"/>
  <c r="A3714" i="40"/>
  <c r="A3713" i="40"/>
  <c r="A3712" i="40"/>
  <c r="A3711" i="40"/>
  <c r="A3710" i="40"/>
  <c r="A3709" i="40"/>
  <c r="A3708" i="40"/>
  <c r="A3707" i="40"/>
  <c r="A3706" i="40"/>
  <c r="A3705" i="40"/>
  <c r="A3704" i="40"/>
  <c r="A3703" i="40"/>
  <c r="A3702" i="40"/>
  <c r="A3701" i="40"/>
  <c r="A3700" i="40"/>
  <c r="A3699" i="40"/>
  <c r="A3698" i="40"/>
  <c r="A3697" i="40"/>
  <c r="A3696" i="40"/>
  <c r="A3695" i="40"/>
  <c r="A3694" i="40"/>
  <c r="A3693" i="40"/>
  <c r="A3692" i="40"/>
  <c r="A3691" i="40"/>
  <c r="A3690" i="40"/>
  <c r="A3689" i="40"/>
  <c r="A3688" i="40"/>
  <c r="A3687" i="40"/>
  <c r="A3686" i="40"/>
  <c r="A3685" i="40"/>
  <c r="A3684" i="40"/>
  <c r="A3683" i="40"/>
  <c r="A3682" i="40"/>
  <c r="A3681" i="40"/>
  <c r="A3680" i="40"/>
  <c r="A3679" i="40"/>
  <c r="A3678" i="40"/>
  <c r="A3677" i="40"/>
  <c r="A3676" i="40"/>
  <c r="A3675" i="40"/>
  <c r="A3674" i="40"/>
  <c r="A3673" i="40"/>
  <c r="A3672" i="40"/>
  <c r="A3671" i="40"/>
  <c r="A3670" i="40"/>
  <c r="A3669" i="40"/>
  <c r="A3668" i="40"/>
  <c r="A3667" i="40"/>
  <c r="A3666" i="40"/>
  <c r="A3665" i="40"/>
  <c r="A3664" i="40"/>
  <c r="A3663" i="40"/>
  <c r="A3662" i="40"/>
  <c r="A3661" i="40"/>
  <c r="A3660" i="40"/>
  <c r="A3659" i="40"/>
  <c r="A3658" i="40"/>
  <c r="A3657" i="40"/>
  <c r="A3656" i="40"/>
  <c r="A3655" i="40"/>
  <c r="A3654" i="40"/>
  <c r="A3653" i="40"/>
  <c r="A3652" i="40"/>
  <c r="A3651" i="40"/>
  <c r="A3650" i="40"/>
  <c r="A3649" i="40"/>
  <c r="A3648" i="40"/>
  <c r="A3647" i="40"/>
  <c r="A3646" i="40"/>
  <c r="A3645" i="40"/>
  <c r="A3644" i="40"/>
  <c r="A3643" i="40"/>
  <c r="A3642" i="40"/>
  <c r="A3641" i="40"/>
  <c r="A3640" i="40"/>
  <c r="A3639" i="40"/>
  <c r="A3638" i="40"/>
  <c r="A3637" i="40"/>
  <c r="A3636" i="40"/>
  <c r="A3635" i="40"/>
  <c r="A3634" i="40"/>
  <c r="A3633" i="40"/>
  <c r="A3632" i="40"/>
  <c r="A3631" i="40"/>
  <c r="A3630" i="40"/>
  <c r="A3629" i="40"/>
  <c r="A3628" i="40"/>
  <c r="A3627" i="40"/>
  <c r="A3626" i="40"/>
  <c r="A3625" i="40"/>
  <c r="A3624" i="40"/>
  <c r="A3623" i="40"/>
  <c r="A3622" i="40"/>
  <c r="A3621" i="40"/>
  <c r="A3620" i="40"/>
  <c r="A3619" i="40"/>
  <c r="A3618" i="40"/>
  <c r="A3617" i="40"/>
  <c r="A3616" i="40"/>
  <c r="A3615" i="40"/>
  <c r="A3614" i="40"/>
  <c r="A3613" i="40"/>
  <c r="A3612" i="40"/>
  <c r="A3611" i="40"/>
  <c r="A3610" i="40"/>
  <c r="A3609" i="40"/>
  <c r="A3608" i="40"/>
  <c r="A3607" i="40"/>
  <c r="A3606" i="40"/>
  <c r="A3605" i="40"/>
  <c r="A3604" i="40"/>
  <c r="A3603" i="40"/>
  <c r="A3602" i="40"/>
  <c r="A3601" i="40"/>
  <c r="A3600" i="40"/>
  <c r="A3599" i="40"/>
  <c r="A3598" i="40"/>
  <c r="A3597" i="40"/>
  <c r="A3596" i="40"/>
  <c r="A3595" i="40"/>
  <c r="A3594" i="40"/>
  <c r="A3593" i="40"/>
  <c r="A3592" i="40"/>
  <c r="A3591" i="40"/>
  <c r="A3590" i="40"/>
  <c r="A3589" i="40"/>
  <c r="A3588" i="40"/>
  <c r="A3587" i="40"/>
  <c r="A3586" i="40"/>
  <c r="A3585" i="40"/>
  <c r="A3584" i="40"/>
  <c r="A3583" i="40"/>
  <c r="A3582" i="40"/>
  <c r="A3581" i="40"/>
  <c r="A3580" i="40"/>
  <c r="A3579" i="40"/>
  <c r="A3578" i="40"/>
  <c r="A3577" i="40"/>
  <c r="A3576" i="40"/>
  <c r="A3575" i="40"/>
  <c r="A3574" i="40"/>
  <c r="A3573" i="40"/>
  <c r="A3572" i="40"/>
  <c r="A3571" i="40"/>
  <c r="A3570" i="40"/>
  <c r="A3569" i="40"/>
  <c r="A3568" i="40"/>
  <c r="A3567" i="40"/>
  <c r="A3566" i="40"/>
  <c r="A3565" i="40"/>
  <c r="A3564" i="40"/>
  <c r="A3563" i="40"/>
  <c r="A3562" i="40"/>
  <c r="A3561" i="40"/>
  <c r="A3560" i="40"/>
  <c r="A3559" i="40"/>
  <c r="A3558" i="40"/>
  <c r="A3557" i="40"/>
  <c r="A3556" i="40"/>
  <c r="A3555" i="40"/>
  <c r="A3554" i="40"/>
  <c r="A3553" i="40"/>
  <c r="A3552" i="40"/>
  <c r="A3551" i="40"/>
  <c r="A3550" i="40"/>
  <c r="A3549" i="40"/>
  <c r="A3548" i="40"/>
  <c r="A3547" i="40"/>
  <c r="A3546" i="40"/>
  <c r="A3545" i="40"/>
  <c r="A3544" i="40"/>
  <c r="A3543" i="40"/>
  <c r="A3542" i="40"/>
  <c r="A3541" i="40"/>
  <c r="A3540" i="40"/>
  <c r="A3539" i="40"/>
  <c r="A3538" i="40"/>
  <c r="A3537" i="40"/>
  <c r="A3536" i="40"/>
  <c r="A3535" i="40"/>
  <c r="A3534" i="40"/>
  <c r="A3533" i="40"/>
  <c r="A3532" i="40"/>
  <c r="A3531" i="40"/>
  <c r="A3530" i="40"/>
  <c r="A3529" i="40"/>
  <c r="A3528" i="40"/>
  <c r="A3527" i="40"/>
  <c r="A3526" i="40"/>
  <c r="A3525" i="40"/>
  <c r="A3524" i="40"/>
  <c r="A3523" i="40"/>
  <c r="A3522" i="40"/>
  <c r="A3521" i="40"/>
  <c r="A3520" i="40"/>
  <c r="A3519" i="40"/>
  <c r="A3518" i="40"/>
  <c r="A3517" i="40"/>
  <c r="A3516" i="40"/>
  <c r="A3515" i="40"/>
  <c r="A3514" i="40"/>
  <c r="A3513" i="40"/>
  <c r="A3512" i="40"/>
  <c r="A3511" i="40"/>
  <c r="A3510" i="40"/>
  <c r="A3509" i="40"/>
  <c r="A3508" i="40"/>
  <c r="A3507" i="40"/>
  <c r="A3506" i="40"/>
  <c r="A3505" i="40"/>
  <c r="A3504" i="40"/>
  <c r="A3503" i="40"/>
  <c r="A3502" i="40"/>
  <c r="A3501" i="40"/>
  <c r="A3500" i="40"/>
  <c r="A3499" i="40"/>
  <c r="A3498" i="40"/>
  <c r="A3497" i="40"/>
  <c r="A3496" i="40"/>
  <c r="A3495" i="40"/>
  <c r="A3494" i="40"/>
  <c r="A3493" i="40"/>
  <c r="A3492" i="40"/>
  <c r="A3491" i="40"/>
  <c r="A3490" i="40"/>
  <c r="A3489" i="40"/>
  <c r="A3488" i="40"/>
  <c r="A3487" i="40"/>
  <c r="A3486" i="40"/>
  <c r="A3485" i="40"/>
  <c r="A3484" i="40"/>
  <c r="A3483" i="40"/>
  <c r="A3482" i="40"/>
  <c r="A3481" i="40"/>
  <c r="A3480" i="40"/>
  <c r="A3479" i="40"/>
  <c r="A3478" i="40"/>
  <c r="A3477" i="40"/>
  <c r="A3476" i="40"/>
  <c r="A3475" i="40"/>
  <c r="A3474" i="40"/>
  <c r="A3473" i="40"/>
  <c r="A3472" i="40"/>
  <c r="A3471" i="40"/>
  <c r="A3470" i="40"/>
  <c r="A3469" i="40"/>
  <c r="A3468" i="40"/>
  <c r="A3467" i="40"/>
  <c r="A3466" i="40"/>
  <c r="A3465" i="40"/>
  <c r="A3464" i="40"/>
  <c r="A3463" i="40"/>
  <c r="A3462" i="40"/>
  <c r="A3461" i="40"/>
  <c r="A3460" i="40"/>
  <c r="A3459" i="40"/>
  <c r="A3458" i="40"/>
  <c r="A3457" i="40"/>
  <c r="A3456" i="40"/>
  <c r="A3455" i="40"/>
  <c r="A3454" i="40"/>
  <c r="A3453" i="40"/>
  <c r="A3452" i="40"/>
  <c r="A3451" i="40"/>
  <c r="A3450" i="40"/>
  <c r="A3449" i="40"/>
  <c r="A3448" i="40"/>
  <c r="A3447" i="40"/>
  <c r="A3446" i="40"/>
  <c r="A3445" i="40"/>
  <c r="A3444" i="40"/>
  <c r="A3443" i="40"/>
  <c r="A3442" i="40"/>
  <c r="A3441" i="40"/>
  <c r="A3440" i="40"/>
  <c r="A3439" i="40"/>
  <c r="A3438" i="40"/>
  <c r="A3437" i="40"/>
  <c r="A3436" i="40"/>
  <c r="A3435" i="40"/>
  <c r="A3434" i="40"/>
  <c r="A3433" i="40"/>
  <c r="A3432" i="40"/>
  <c r="A3431" i="40"/>
  <c r="A3430" i="40"/>
  <c r="A3429" i="40"/>
  <c r="A3428" i="40"/>
  <c r="A3427" i="40"/>
  <c r="A3426" i="40"/>
  <c r="A3425" i="40"/>
  <c r="A3424" i="40"/>
  <c r="A3423" i="40"/>
  <c r="A3422" i="40"/>
  <c r="A3421" i="40"/>
  <c r="A3420" i="40"/>
  <c r="A3419" i="40"/>
  <c r="A3418" i="40"/>
  <c r="A3417" i="40"/>
  <c r="A3416" i="40"/>
  <c r="A3415" i="40"/>
  <c r="A3414" i="40"/>
  <c r="A3413" i="40"/>
  <c r="A3412" i="40"/>
  <c r="A3411" i="40"/>
  <c r="A3410" i="40"/>
  <c r="A3409" i="40"/>
  <c r="A3408" i="40"/>
  <c r="A3407" i="40"/>
  <c r="A3406" i="40"/>
  <c r="A3405" i="40"/>
  <c r="A3404" i="40"/>
  <c r="A3403" i="40"/>
  <c r="A3402" i="40"/>
  <c r="A3401" i="40"/>
  <c r="A3400" i="40"/>
  <c r="A3399" i="40"/>
  <c r="A3398" i="40"/>
  <c r="A3397" i="40"/>
  <c r="A3396" i="40"/>
  <c r="A3395" i="40"/>
  <c r="A3394" i="40"/>
  <c r="A3393" i="40"/>
  <c r="A3392" i="40"/>
  <c r="A3391" i="40"/>
  <c r="A3390" i="40"/>
  <c r="A3389" i="40"/>
  <c r="A3388" i="40"/>
  <c r="A3387" i="40"/>
  <c r="A3386" i="40"/>
  <c r="A3385" i="40"/>
  <c r="A3384" i="40"/>
  <c r="A3383" i="40"/>
  <c r="A3382" i="40"/>
  <c r="A3381" i="40"/>
  <c r="A3380" i="40"/>
  <c r="A3379" i="40"/>
  <c r="A3378" i="40"/>
  <c r="A3377" i="40"/>
  <c r="A3376" i="40"/>
  <c r="A3375" i="40"/>
  <c r="A3374" i="40"/>
  <c r="A3373" i="40"/>
  <c r="A3372" i="40"/>
  <c r="A3371" i="40"/>
  <c r="A3370" i="40"/>
  <c r="A3369" i="40"/>
  <c r="A3368" i="40"/>
  <c r="A3367" i="40"/>
  <c r="A3366" i="40"/>
  <c r="A3365" i="40"/>
  <c r="A3364" i="40"/>
  <c r="A3363" i="40"/>
  <c r="A3362" i="40"/>
  <c r="A3361" i="40"/>
  <c r="A3360" i="40"/>
  <c r="A3359" i="40"/>
  <c r="A3358" i="40"/>
  <c r="A3357" i="40"/>
  <c r="A3356" i="40"/>
  <c r="A3355" i="40"/>
  <c r="A3354" i="40"/>
  <c r="A3353" i="40"/>
  <c r="A3352" i="40"/>
  <c r="A3351" i="40"/>
  <c r="A3350" i="40"/>
  <c r="A3349" i="40"/>
  <c r="A3348" i="40"/>
  <c r="A3347" i="40"/>
  <c r="A3346" i="40"/>
  <c r="A3345" i="40"/>
  <c r="A3344" i="40"/>
  <c r="A3343" i="40"/>
  <c r="A3342" i="40"/>
  <c r="A3341" i="40"/>
  <c r="A3340" i="40"/>
  <c r="A3339" i="40"/>
  <c r="A3338" i="40"/>
  <c r="A3337" i="40"/>
  <c r="A3336" i="40"/>
  <c r="A3335" i="40"/>
  <c r="A3334" i="40"/>
  <c r="A3333" i="40"/>
  <c r="A3332" i="40"/>
  <c r="A3331" i="40"/>
  <c r="A3330" i="40"/>
  <c r="A3329" i="40"/>
  <c r="A3328" i="40"/>
  <c r="A3327" i="40"/>
  <c r="A3326" i="40"/>
  <c r="A3325" i="40"/>
  <c r="A3324" i="40"/>
  <c r="A3323" i="40"/>
  <c r="A3322" i="40"/>
  <c r="A3321" i="40"/>
  <c r="A3320" i="40"/>
  <c r="A3319" i="40"/>
  <c r="A3318" i="40"/>
  <c r="A3317" i="40"/>
  <c r="A3316" i="40"/>
  <c r="A3315" i="40"/>
  <c r="A3314" i="40"/>
  <c r="A3313" i="40"/>
  <c r="A3312" i="40"/>
  <c r="A3311" i="40"/>
  <c r="A3310" i="40"/>
  <c r="A3309" i="40"/>
  <c r="A3308" i="40"/>
  <c r="A3307" i="40"/>
  <c r="A3306" i="40"/>
  <c r="A3305" i="40"/>
  <c r="A3304" i="40"/>
  <c r="A3303" i="40"/>
  <c r="A3302" i="40"/>
  <c r="A3301" i="40"/>
  <c r="A3300" i="40"/>
  <c r="A3299" i="40"/>
  <c r="A3298" i="40"/>
  <c r="A3297" i="40"/>
  <c r="A3296" i="40"/>
  <c r="A3295" i="40"/>
  <c r="A3294" i="40"/>
  <c r="A3293" i="40"/>
  <c r="A3292" i="40"/>
  <c r="A3291" i="40"/>
  <c r="A3290" i="40"/>
  <c r="A3289" i="40"/>
  <c r="A3288" i="40"/>
  <c r="A3287" i="40"/>
  <c r="A3286" i="40"/>
  <c r="A3285" i="40"/>
  <c r="A3284" i="40"/>
  <c r="A3283" i="40"/>
  <c r="A3282" i="40"/>
  <c r="A3281" i="40"/>
  <c r="A3280" i="40"/>
  <c r="A3279" i="40"/>
  <c r="A3278" i="40"/>
  <c r="A3277" i="40"/>
  <c r="A3276" i="40"/>
  <c r="A3275" i="40"/>
  <c r="A3274" i="40"/>
  <c r="A3273" i="40"/>
  <c r="A3272" i="40"/>
  <c r="A3271" i="40"/>
  <c r="A3270" i="40"/>
  <c r="A3269" i="40"/>
  <c r="A3268" i="40"/>
  <c r="A3267" i="40"/>
  <c r="A3266" i="40"/>
  <c r="A3265" i="40"/>
  <c r="A3264" i="40"/>
  <c r="A3263" i="40"/>
  <c r="A3262" i="40"/>
  <c r="A3261" i="40"/>
  <c r="A3260" i="40"/>
  <c r="A3259" i="40"/>
  <c r="A3258" i="40"/>
  <c r="A3257" i="40"/>
  <c r="A3256" i="40"/>
  <c r="A3255" i="40"/>
  <c r="A3254" i="40"/>
  <c r="A3253" i="40"/>
  <c r="A3252" i="40"/>
  <c r="A3251" i="40"/>
  <c r="A3250" i="40"/>
  <c r="A3249" i="40"/>
  <c r="A3248" i="40"/>
  <c r="A3247" i="40"/>
  <c r="A3246" i="40"/>
  <c r="A3245" i="40"/>
  <c r="A3244" i="40"/>
  <c r="A3243" i="40"/>
  <c r="A3242" i="40"/>
  <c r="A3241" i="40"/>
  <c r="A3240" i="40"/>
  <c r="A3239" i="40"/>
  <c r="A3238" i="40"/>
  <c r="A3237" i="40"/>
  <c r="A3236" i="40"/>
  <c r="A3235" i="40"/>
  <c r="A3234" i="40"/>
  <c r="A3233" i="40"/>
  <c r="A3232" i="40"/>
  <c r="A3231" i="40"/>
  <c r="A3230" i="40"/>
  <c r="A3229" i="40"/>
  <c r="A3228" i="40"/>
  <c r="A3227" i="40"/>
  <c r="A3226" i="40"/>
  <c r="A3225" i="40"/>
  <c r="A3224" i="40"/>
  <c r="A3223" i="40"/>
  <c r="A3222" i="40"/>
  <c r="A3221" i="40"/>
  <c r="A3220" i="40"/>
  <c r="A3219" i="40"/>
  <c r="A3218" i="40"/>
  <c r="A3217" i="40"/>
  <c r="A3216" i="40"/>
  <c r="A3215" i="40"/>
  <c r="A3214" i="40"/>
  <c r="A3213" i="40"/>
  <c r="A3212" i="40"/>
  <c r="A3211" i="40"/>
  <c r="A3210" i="40"/>
  <c r="A3209" i="40"/>
  <c r="A3208" i="40"/>
  <c r="A3207" i="40"/>
  <c r="A3206" i="40"/>
  <c r="A3205" i="40"/>
  <c r="A3204" i="40"/>
  <c r="A3203" i="40"/>
  <c r="A3202" i="40"/>
  <c r="A3201" i="40"/>
  <c r="A3200" i="40"/>
  <c r="A3199" i="40"/>
  <c r="A3198" i="40"/>
  <c r="A3197" i="40"/>
  <c r="A3196" i="40"/>
  <c r="A3195" i="40"/>
  <c r="A3194" i="40"/>
  <c r="A3193" i="40"/>
  <c r="A3192" i="40"/>
  <c r="A3191" i="40"/>
  <c r="A3190" i="40"/>
  <c r="A3189" i="40"/>
  <c r="A3188" i="40"/>
  <c r="A3187" i="40"/>
  <c r="A3186" i="40"/>
  <c r="A3185" i="40"/>
  <c r="A3184" i="40"/>
  <c r="A3183" i="40"/>
  <c r="A3182" i="40"/>
  <c r="A3181" i="40"/>
  <c r="A3180" i="40"/>
  <c r="A3179" i="40"/>
  <c r="A3178" i="40"/>
  <c r="A3177" i="40"/>
  <c r="A3176" i="40"/>
  <c r="A3175" i="40"/>
  <c r="A3174" i="40"/>
  <c r="A3173" i="40"/>
  <c r="A3172" i="40"/>
  <c r="A3171" i="40"/>
  <c r="A3170" i="40"/>
  <c r="A3169" i="40"/>
  <c r="A3168" i="40"/>
  <c r="A3167" i="40"/>
  <c r="A3166" i="40"/>
  <c r="A3165" i="40"/>
  <c r="A3164" i="40"/>
  <c r="A3163" i="40"/>
  <c r="A3162" i="40"/>
  <c r="A3161" i="40"/>
  <c r="A3160" i="40"/>
  <c r="A3159" i="40"/>
  <c r="A3158" i="40"/>
  <c r="A3157" i="40"/>
  <c r="A3156" i="40"/>
  <c r="A3155" i="40"/>
  <c r="A3154" i="40"/>
  <c r="A3153" i="40"/>
  <c r="A3152" i="40"/>
  <c r="A3151" i="40"/>
  <c r="A3150" i="40"/>
  <c r="A3149" i="40"/>
  <c r="A3148" i="40"/>
  <c r="A3147" i="40"/>
  <c r="A3146" i="40"/>
  <c r="A3145" i="40"/>
  <c r="A3144" i="40"/>
  <c r="A3143" i="40"/>
  <c r="A3142" i="40"/>
  <c r="A3141" i="40"/>
  <c r="A3140" i="40"/>
  <c r="A3139" i="40"/>
  <c r="A3138" i="40"/>
  <c r="A3137" i="40"/>
  <c r="A3136" i="40"/>
  <c r="A3135" i="40"/>
  <c r="A3134" i="40"/>
  <c r="A3133" i="40"/>
  <c r="A3132" i="40"/>
  <c r="A3131" i="40"/>
  <c r="A3130" i="40"/>
  <c r="A3129" i="40"/>
  <c r="A3128" i="40"/>
  <c r="A3127" i="40"/>
  <c r="A3126" i="40"/>
  <c r="A3125" i="40"/>
  <c r="A3124" i="40"/>
  <c r="A3123" i="40"/>
  <c r="A3122" i="40"/>
  <c r="A3121" i="40"/>
  <c r="A3120" i="40"/>
  <c r="A3119" i="40"/>
  <c r="A3118" i="40"/>
  <c r="A3117" i="40"/>
  <c r="A3116" i="40"/>
  <c r="A3115" i="40"/>
  <c r="A3114" i="40"/>
  <c r="A3113" i="40"/>
  <c r="A3112" i="40"/>
  <c r="A3111" i="40"/>
  <c r="A3110" i="40"/>
  <c r="A3109" i="40"/>
  <c r="A3108" i="40"/>
  <c r="A3107" i="40"/>
  <c r="A3106" i="40"/>
  <c r="A3105" i="40"/>
  <c r="A3104" i="40"/>
  <c r="A3103" i="40"/>
  <c r="A3102" i="40"/>
  <c r="A3101" i="40"/>
  <c r="A3100" i="40"/>
  <c r="A3099" i="40"/>
  <c r="A3098" i="40"/>
  <c r="A3097" i="40"/>
  <c r="A3096" i="40"/>
  <c r="A3095" i="40"/>
  <c r="A3094" i="40"/>
  <c r="A3093" i="40"/>
  <c r="A3092" i="40"/>
  <c r="A3091" i="40"/>
  <c r="A3090" i="40"/>
  <c r="A3089" i="40"/>
  <c r="A3088" i="40"/>
  <c r="A3087" i="40"/>
  <c r="A3086" i="40"/>
  <c r="A3085" i="40"/>
  <c r="A3084" i="40"/>
  <c r="A3083" i="40"/>
  <c r="A3082" i="40"/>
  <c r="A3081" i="40"/>
  <c r="A3080" i="40"/>
  <c r="A3079" i="40"/>
  <c r="A3078" i="40"/>
  <c r="A3077" i="40"/>
  <c r="A3076" i="40"/>
  <c r="A3075" i="40"/>
  <c r="A3074" i="40"/>
  <c r="A3073" i="40"/>
  <c r="A3072" i="40"/>
  <c r="A3071" i="40"/>
  <c r="A3070" i="40"/>
  <c r="A3069" i="40"/>
  <c r="A3068" i="40"/>
  <c r="A3067" i="40"/>
  <c r="A3066" i="40"/>
  <c r="A3065" i="40"/>
  <c r="A3064" i="40"/>
  <c r="A3063" i="40"/>
  <c r="A3062" i="40"/>
  <c r="A3061" i="40"/>
  <c r="A3060" i="40"/>
  <c r="A3059" i="40"/>
  <c r="A3058" i="40"/>
  <c r="A3057" i="40"/>
  <c r="A3056" i="40"/>
  <c r="A3055" i="40"/>
  <c r="A3054" i="40"/>
  <c r="A3053" i="40"/>
  <c r="A3052" i="40"/>
  <c r="A3051" i="40"/>
  <c r="A3050" i="40"/>
  <c r="A3049" i="40"/>
  <c r="A3048" i="40"/>
  <c r="A3047" i="40"/>
  <c r="A3046" i="40"/>
  <c r="A3045" i="40"/>
  <c r="A3044" i="40"/>
  <c r="A3043" i="40"/>
  <c r="A3042" i="40"/>
  <c r="A3041" i="40"/>
  <c r="A3040" i="40"/>
  <c r="A3039" i="40"/>
  <c r="A3038" i="40"/>
  <c r="A3037" i="40"/>
  <c r="A3036" i="40"/>
  <c r="A3035" i="40"/>
  <c r="A3034" i="40"/>
  <c r="A3033" i="40"/>
  <c r="A3032" i="40"/>
  <c r="A3031" i="40"/>
  <c r="A3030" i="40"/>
  <c r="A3029" i="40"/>
  <c r="A3028" i="40"/>
  <c r="A3027" i="40"/>
  <c r="A3026" i="40"/>
  <c r="A3025" i="40"/>
  <c r="A3024" i="40"/>
  <c r="A3023" i="40"/>
  <c r="A3022" i="40"/>
  <c r="A3021" i="40"/>
  <c r="A3020" i="40"/>
  <c r="A3019" i="40"/>
  <c r="A3018" i="40"/>
  <c r="A3017" i="40"/>
  <c r="A3016" i="40"/>
  <c r="A3015" i="40"/>
  <c r="A3014" i="40"/>
  <c r="A3013" i="40"/>
  <c r="A3012" i="40"/>
  <c r="A3011" i="40"/>
  <c r="A3010" i="40"/>
  <c r="A3009" i="40"/>
  <c r="A3008" i="40"/>
  <c r="A3007" i="40"/>
  <c r="A3006" i="40"/>
  <c r="A3005" i="40"/>
  <c r="A3004" i="40"/>
  <c r="A3003" i="40"/>
  <c r="A3002" i="40"/>
  <c r="A3001" i="40"/>
  <c r="A3000" i="40"/>
  <c r="A2999" i="40"/>
  <c r="A2998" i="40"/>
  <c r="A2997" i="40"/>
  <c r="A2996" i="40"/>
  <c r="A2995" i="40"/>
  <c r="A2994" i="40"/>
  <c r="A2993" i="40"/>
  <c r="A2992" i="40"/>
  <c r="A2991" i="40"/>
  <c r="A2990" i="40"/>
  <c r="A2989" i="40"/>
  <c r="A2988" i="40"/>
  <c r="A2987" i="40"/>
  <c r="A2986" i="40"/>
  <c r="A2985" i="40"/>
  <c r="A2984" i="40"/>
  <c r="A2983" i="40"/>
  <c r="A2982" i="40"/>
  <c r="A2981" i="40"/>
  <c r="A2980" i="40"/>
  <c r="A2979" i="40"/>
  <c r="A2978" i="40"/>
  <c r="A2977" i="40"/>
  <c r="A2976" i="40"/>
  <c r="A2975" i="40"/>
  <c r="A2974" i="40"/>
  <c r="A2973" i="40"/>
  <c r="A2972" i="40"/>
  <c r="A2971" i="40"/>
  <c r="A2970" i="40"/>
  <c r="A2969" i="40"/>
  <c r="A2968" i="40"/>
  <c r="A2967" i="40"/>
  <c r="A2966" i="40"/>
  <c r="A2965" i="40"/>
  <c r="A2964" i="40"/>
  <c r="A2963" i="40"/>
  <c r="A2962" i="40"/>
  <c r="A2961" i="40"/>
  <c r="A2960" i="40"/>
  <c r="A2959" i="40"/>
  <c r="A2958" i="40"/>
  <c r="A2957" i="40"/>
  <c r="A2956" i="40"/>
  <c r="A2955" i="40"/>
  <c r="A2954" i="40"/>
  <c r="A2953" i="40"/>
  <c r="A2952" i="40"/>
  <c r="A2951" i="40"/>
  <c r="A2950" i="40"/>
  <c r="A2949" i="40"/>
  <c r="A2948" i="40"/>
  <c r="A2947" i="40"/>
  <c r="A2946" i="40"/>
  <c r="A2945" i="40"/>
  <c r="A2944" i="40"/>
  <c r="A2943" i="40"/>
  <c r="A2942" i="40"/>
  <c r="A2941" i="40"/>
  <c r="A2940" i="40"/>
  <c r="A2939" i="40"/>
  <c r="A2938" i="40"/>
  <c r="A2937" i="40"/>
  <c r="A2936" i="40"/>
  <c r="A2935" i="40"/>
  <c r="A2934" i="40"/>
  <c r="A2933" i="40"/>
  <c r="A2932" i="40"/>
  <c r="A2931" i="40"/>
  <c r="A2930" i="40"/>
  <c r="A2929" i="40"/>
  <c r="A2928" i="40"/>
  <c r="A2927" i="40"/>
  <c r="A2926" i="40"/>
  <c r="A2925" i="40"/>
  <c r="A2924" i="40"/>
  <c r="A2923" i="40"/>
  <c r="A2922" i="40"/>
  <c r="A2921" i="40"/>
  <c r="A2920" i="40"/>
  <c r="A2919" i="40"/>
  <c r="A2918" i="40"/>
  <c r="A2917" i="40"/>
  <c r="A2916" i="40"/>
  <c r="A2915" i="40"/>
  <c r="A2914" i="40"/>
  <c r="A2913" i="40"/>
  <c r="A2912" i="40"/>
  <c r="A2911" i="40"/>
  <c r="A2910" i="40"/>
  <c r="A2909" i="40"/>
  <c r="A2908" i="40"/>
  <c r="A2907" i="40"/>
  <c r="A2906" i="40"/>
  <c r="A2905" i="40"/>
  <c r="A2904" i="40"/>
  <c r="A2903" i="40"/>
  <c r="A2902" i="40"/>
  <c r="A2901" i="40"/>
  <c r="A2900" i="40"/>
  <c r="A2899" i="40"/>
  <c r="A2898" i="40"/>
  <c r="A2897" i="40"/>
  <c r="A2896" i="40"/>
  <c r="A2895" i="40"/>
  <c r="A2894" i="40"/>
  <c r="A2893" i="40"/>
  <c r="A2892" i="40"/>
  <c r="A2891" i="40"/>
  <c r="A2890" i="40"/>
  <c r="A2889" i="40"/>
  <c r="A2888" i="40"/>
  <c r="A2887" i="40"/>
  <c r="A2886" i="40"/>
  <c r="A2885" i="40"/>
  <c r="A2884" i="40"/>
  <c r="A2883" i="40"/>
  <c r="A2882" i="40"/>
  <c r="A2881" i="40"/>
  <c r="A2880" i="40"/>
  <c r="A2879" i="40"/>
  <c r="A2878" i="40"/>
  <c r="A2877" i="40"/>
  <c r="A2876" i="40"/>
  <c r="A2875" i="40"/>
  <c r="A2874" i="40"/>
  <c r="A2873" i="40"/>
  <c r="A2872" i="40"/>
  <c r="A2871" i="40"/>
  <c r="A2870" i="40"/>
  <c r="A2869" i="40"/>
  <c r="A2868" i="40"/>
  <c r="A2867" i="40"/>
  <c r="A2866" i="40"/>
  <c r="A2865" i="40"/>
  <c r="A2864" i="40"/>
  <c r="A2863" i="40"/>
  <c r="A2862" i="40"/>
  <c r="A2861" i="40"/>
  <c r="A2860" i="40"/>
  <c r="A2859" i="40"/>
  <c r="A2858" i="40"/>
  <c r="A2857" i="40"/>
  <c r="A2856" i="40"/>
  <c r="A2855" i="40"/>
  <c r="A2854" i="40"/>
  <c r="A2853" i="40"/>
  <c r="A2852" i="40"/>
  <c r="A2851" i="40"/>
  <c r="A2850" i="40"/>
  <c r="A2849" i="40"/>
  <c r="A2848" i="40"/>
  <c r="A2847" i="40"/>
  <c r="A2846" i="40"/>
  <c r="A2845" i="40"/>
  <c r="A2844" i="40"/>
  <c r="A2843" i="40"/>
  <c r="A2842" i="40"/>
  <c r="A2841" i="40"/>
  <c r="A2840" i="40"/>
  <c r="A2839" i="40"/>
  <c r="A2838" i="40"/>
  <c r="A2837" i="40"/>
  <c r="A2836" i="40"/>
  <c r="A2835" i="40"/>
  <c r="A2834" i="40"/>
  <c r="A2833" i="40"/>
  <c r="A2832" i="40"/>
  <c r="A2831" i="40"/>
  <c r="A2830" i="40"/>
  <c r="A2829" i="40"/>
  <c r="A2828" i="40"/>
  <c r="A2827" i="40"/>
  <c r="A2826" i="40"/>
  <c r="A2825" i="40"/>
  <c r="A2824" i="40"/>
  <c r="A2823" i="40"/>
  <c r="A2822" i="40"/>
  <c r="A2821" i="40"/>
  <c r="A2820" i="40"/>
  <c r="A2819" i="40"/>
  <c r="A2818" i="40"/>
  <c r="A2817" i="40"/>
  <c r="A2816" i="40"/>
  <c r="A2815" i="40"/>
  <c r="A2814" i="40"/>
  <c r="A2813" i="40"/>
  <c r="A2812" i="40"/>
  <c r="A2811" i="40"/>
  <c r="A2810" i="40"/>
  <c r="A2809" i="40"/>
  <c r="A2808" i="40"/>
  <c r="A2807" i="40"/>
  <c r="A2806" i="40"/>
  <c r="A2805" i="40"/>
  <c r="A2804" i="40"/>
  <c r="A2803" i="40"/>
  <c r="A2802" i="40"/>
  <c r="A2801" i="40"/>
  <c r="A2800" i="40"/>
  <c r="A2799" i="40"/>
  <c r="A2798" i="40"/>
  <c r="A2797" i="40"/>
  <c r="A2796" i="40"/>
  <c r="A2795" i="40"/>
  <c r="A2794" i="40"/>
  <c r="A2793" i="40"/>
  <c r="A2792" i="40"/>
  <c r="A2791" i="40"/>
  <c r="A2790" i="40"/>
  <c r="A2789" i="40"/>
  <c r="A2788" i="40"/>
  <c r="A2787" i="40"/>
  <c r="A2786" i="40"/>
  <c r="A2785" i="40"/>
  <c r="A2784" i="40"/>
  <c r="A2783" i="40"/>
  <c r="A2782" i="40"/>
  <c r="A2781" i="40"/>
  <c r="A2780" i="40"/>
  <c r="A2779" i="40"/>
  <c r="A2778" i="40"/>
  <c r="A2777" i="40"/>
  <c r="A2776" i="40"/>
  <c r="A2775" i="40"/>
  <c r="A2774" i="40"/>
  <c r="A2773" i="40"/>
  <c r="A2772" i="40"/>
  <c r="A2771" i="40"/>
  <c r="A2770" i="40"/>
  <c r="A2769" i="40"/>
  <c r="A2768" i="40"/>
  <c r="A2767" i="40"/>
  <c r="A2766" i="40"/>
  <c r="A2765" i="40"/>
  <c r="A2764" i="40"/>
  <c r="A2763" i="40"/>
  <c r="A2762" i="40"/>
  <c r="A2761" i="40"/>
  <c r="A2760" i="40"/>
  <c r="A2759" i="40"/>
  <c r="A2758" i="40"/>
  <c r="A2757" i="40"/>
  <c r="A2756" i="40"/>
  <c r="A2755" i="40"/>
  <c r="A2754" i="40"/>
  <c r="A2753" i="40"/>
  <c r="A2752" i="40"/>
  <c r="A2751" i="40"/>
  <c r="A2750" i="40"/>
  <c r="A2749" i="40"/>
  <c r="A2748" i="40"/>
  <c r="A2747" i="40"/>
  <c r="A2746" i="40"/>
  <c r="A2745" i="40"/>
  <c r="A2744" i="40"/>
  <c r="A2743" i="40"/>
  <c r="A2742" i="40"/>
  <c r="A2741" i="40"/>
  <c r="A2740" i="40"/>
  <c r="A2739" i="40"/>
  <c r="A2738" i="40"/>
  <c r="A2737" i="40"/>
  <c r="A2736" i="40"/>
  <c r="A2735" i="40"/>
  <c r="A2734" i="40"/>
  <c r="A2733" i="40"/>
  <c r="A2732" i="40"/>
  <c r="A2731" i="40"/>
  <c r="A2730" i="40"/>
  <c r="A2729" i="40"/>
  <c r="A2728" i="40"/>
  <c r="A2727" i="40"/>
  <c r="A2726" i="40"/>
  <c r="A2725" i="40"/>
  <c r="A2724" i="40"/>
  <c r="A2723" i="40"/>
  <c r="A2722" i="40"/>
  <c r="A2721" i="40"/>
  <c r="A2720" i="40"/>
  <c r="A2719" i="40"/>
  <c r="A2718" i="40"/>
  <c r="A2717" i="40"/>
  <c r="A2716" i="40"/>
  <c r="A2715" i="40"/>
  <c r="A2714" i="40"/>
  <c r="A2713" i="40"/>
  <c r="A2712" i="40"/>
  <c r="A2711" i="40"/>
  <c r="A2710" i="40"/>
  <c r="A2709" i="40"/>
  <c r="A2708" i="40"/>
  <c r="A2707" i="40"/>
  <c r="A2706" i="40"/>
  <c r="A2705" i="40"/>
  <c r="A2704" i="40"/>
  <c r="A2703" i="40"/>
  <c r="A2702" i="40"/>
  <c r="A2701" i="40"/>
  <c r="A2700" i="40"/>
  <c r="A2699" i="40"/>
  <c r="A2698" i="40"/>
  <c r="A2697" i="40"/>
  <c r="A2696" i="40"/>
  <c r="A2695" i="40"/>
  <c r="A2694" i="40"/>
  <c r="A2693" i="40"/>
  <c r="A2692" i="40"/>
  <c r="A2691" i="40"/>
  <c r="A2690" i="40"/>
  <c r="A2689" i="40"/>
  <c r="A2688" i="40"/>
  <c r="A2687" i="40"/>
  <c r="A2686" i="40"/>
  <c r="A2685" i="40"/>
  <c r="A2684" i="40"/>
  <c r="A2683" i="40"/>
  <c r="A2682" i="40"/>
  <c r="A2681" i="40"/>
  <c r="A2680" i="40"/>
  <c r="A2679" i="40"/>
  <c r="A2678" i="40"/>
  <c r="A2677" i="40"/>
  <c r="A2676" i="40"/>
  <c r="A2675" i="40"/>
  <c r="A2674" i="40"/>
  <c r="A2673" i="40"/>
  <c r="A2672" i="40"/>
  <c r="A2671" i="40"/>
  <c r="A2670" i="40"/>
  <c r="A2669" i="40"/>
  <c r="A2668" i="40"/>
  <c r="A2667" i="40"/>
  <c r="A2666" i="40"/>
  <c r="A2665" i="40"/>
  <c r="A2664" i="40"/>
  <c r="A2663" i="40"/>
  <c r="A2662" i="40"/>
  <c r="A2661" i="40"/>
  <c r="A2660" i="40"/>
  <c r="A2659" i="40"/>
  <c r="A2658" i="40"/>
  <c r="A2657" i="40"/>
  <c r="A2656" i="40"/>
  <c r="A2655" i="40"/>
  <c r="A2654" i="40"/>
  <c r="A2653" i="40"/>
  <c r="A2652" i="40"/>
  <c r="A2651" i="40"/>
  <c r="A2650" i="40"/>
  <c r="A2649" i="40"/>
  <c r="A2648" i="40"/>
  <c r="A2647" i="40"/>
  <c r="A2646" i="40"/>
  <c r="A2645" i="40"/>
  <c r="A2644" i="40"/>
  <c r="A2643" i="40"/>
  <c r="A2642" i="40"/>
  <c r="A2641" i="40"/>
  <c r="A2640" i="40"/>
  <c r="A2639" i="40"/>
  <c r="A2638" i="40"/>
  <c r="A2637" i="40"/>
  <c r="A2636" i="40"/>
  <c r="A2635" i="40"/>
  <c r="A2634" i="40"/>
  <c r="A2633" i="40"/>
  <c r="A2632" i="40"/>
  <c r="A2631" i="40"/>
  <c r="A2630" i="40"/>
  <c r="A2629" i="40"/>
  <c r="A2628" i="40"/>
  <c r="A2627" i="40"/>
  <c r="A2626" i="40"/>
  <c r="A2625" i="40"/>
  <c r="A2624" i="40"/>
  <c r="A2623" i="40"/>
  <c r="A2622" i="40"/>
  <c r="A2621" i="40"/>
  <c r="A2620" i="40"/>
  <c r="A2619" i="40"/>
  <c r="A2618" i="40"/>
  <c r="A2617" i="40"/>
  <c r="A2616" i="40"/>
  <c r="A2615" i="40"/>
  <c r="A2614" i="40"/>
  <c r="A2613" i="40"/>
  <c r="A2612" i="40"/>
  <c r="A2611" i="40"/>
  <c r="A2610" i="40"/>
  <c r="A2609" i="40"/>
  <c r="A2608" i="40"/>
  <c r="A2607" i="40"/>
  <c r="A2606" i="40"/>
  <c r="A2605" i="40"/>
  <c r="A2604" i="40"/>
  <c r="A2603" i="40"/>
  <c r="A2602" i="40"/>
  <c r="A2601" i="40"/>
  <c r="A2600" i="40"/>
  <c r="A2599" i="40"/>
  <c r="A2598" i="40"/>
  <c r="A2597" i="40"/>
  <c r="A2596" i="40"/>
  <c r="A2595" i="40"/>
  <c r="A2594" i="40"/>
  <c r="A2593" i="40"/>
  <c r="A2592" i="40"/>
  <c r="A2591" i="40"/>
  <c r="A2590" i="40"/>
  <c r="A2589" i="40"/>
  <c r="A2588" i="40"/>
  <c r="A2587" i="40"/>
  <c r="A2586" i="40"/>
  <c r="A2585" i="40"/>
  <c r="A2584" i="40"/>
  <c r="A2583" i="40"/>
  <c r="A2582" i="40"/>
  <c r="A2581" i="40"/>
  <c r="A2580" i="40"/>
  <c r="A2579" i="40"/>
  <c r="A2578" i="40"/>
  <c r="A2577" i="40"/>
  <c r="A2576" i="40"/>
  <c r="A2575" i="40"/>
  <c r="A2574" i="40"/>
  <c r="A2573" i="40"/>
  <c r="A2572" i="40"/>
  <c r="A2571" i="40"/>
  <c r="A2570" i="40"/>
  <c r="A2569" i="40"/>
  <c r="A2568" i="40"/>
  <c r="A2567" i="40"/>
  <c r="A2566" i="40"/>
  <c r="A2565" i="40"/>
  <c r="A2564" i="40"/>
  <c r="A2563" i="40"/>
  <c r="A2562" i="40"/>
  <c r="A2561" i="40"/>
  <c r="A2560" i="40"/>
  <c r="A2559" i="40"/>
  <c r="A2558" i="40"/>
  <c r="A2557" i="40"/>
  <c r="A2556" i="40"/>
  <c r="A2555" i="40"/>
  <c r="A2554" i="40"/>
  <c r="A2553" i="40"/>
  <c r="A2552" i="40"/>
  <c r="A2551" i="40"/>
  <c r="A2550" i="40"/>
  <c r="A2549" i="40"/>
  <c r="A2548" i="40"/>
  <c r="A2547" i="40"/>
  <c r="A2546" i="40"/>
  <c r="A2545" i="40"/>
  <c r="A2544" i="40"/>
  <c r="A2543" i="40"/>
  <c r="A2542" i="40"/>
  <c r="A2541" i="40"/>
  <c r="A2540" i="40"/>
  <c r="A2539" i="40"/>
  <c r="A2538" i="40"/>
  <c r="A2537" i="40"/>
  <c r="A2536" i="40"/>
  <c r="A2535" i="40"/>
  <c r="A2534" i="40"/>
  <c r="A2533" i="40"/>
  <c r="A2532" i="40"/>
  <c r="A2531" i="40"/>
  <c r="A2530" i="40"/>
  <c r="A2529" i="40"/>
  <c r="A2528" i="40"/>
  <c r="A2527" i="40"/>
  <c r="A2526" i="40"/>
  <c r="A2525" i="40"/>
  <c r="A2524" i="40"/>
  <c r="A2523" i="40"/>
  <c r="A2522" i="40"/>
  <c r="A2521" i="40"/>
  <c r="A2520" i="40"/>
  <c r="A2519" i="40"/>
  <c r="A2518" i="40"/>
  <c r="A2517" i="40"/>
  <c r="A2516" i="40"/>
  <c r="A2515" i="40"/>
  <c r="A2514" i="40"/>
  <c r="A2513" i="40"/>
  <c r="A2512" i="40"/>
  <c r="A2511" i="40"/>
  <c r="A2510" i="40"/>
  <c r="A2509" i="40"/>
  <c r="A2508" i="40"/>
  <c r="A2507" i="40"/>
  <c r="A2506" i="40"/>
  <c r="A2505" i="40"/>
  <c r="A2504" i="40"/>
  <c r="A2503" i="40"/>
  <c r="A2502" i="40"/>
  <c r="A2501" i="40"/>
  <c r="A2500" i="40"/>
  <c r="A2499" i="40"/>
  <c r="A2498" i="40"/>
  <c r="A2497" i="40"/>
  <c r="A2496" i="40"/>
  <c r="A2495" i="40"/>
  <c r="A2494" i="40"/>
  <c r="A2493" i="40"/>
  <c r="A2492" i="40"/>
  <c r="A2491" i="40"/>
  <c r="A2490" i="40"/>
  <c r="A2489" i="40"/>
  <c r="A2488" i="40"/>
  <c r="A2487" i="40"/>
  <c r="A2486" i="40"/>
  <c r="A2485" i="40"/>
  <c r="A2484" i="40"/>
  <c r="A2483" i="40"/>
  <c r="A2482" i="40"/>
  <c r="A2481" i="40"/>
  <c r="A2480" i="40"/>
  <c r="A2479" i="40"/>
  <c r="A2478" i="40"/>
  <c r="A2477" i="40"/>
  <c r="A2476" i="40"/>
  <c r="A2475" i="40"/>
  <c r="A2474" i="40"/>
  <c r="A2473" i="40"/>
  <c r="A2472" i="40"/>
  <c r="A2471" i="40"/>
  <c r="A2470" i="40"/>
  <c r="A2469" i="40"/>
  <c r="A2468" i="40"/>
  <c r="A2467" i="40"/>
  <c r="A2466" i="40"/>
  <c r="A2465" i="40"/>
  <c r="A2464" i="40"/>
  <c r="A2463" i="40"/>
  <c r="A2462" i="40"/>
  <c r="A2461" i="40"/>
  <c r="A2460" i="40"/>
  <c r="A2459" i="40"/>
  <c r="A2458" i="40"/>
  <c r="A2457" i="40"/>
  <c r="A2456" i="40"/>
  <c r="A2455" i="40"/>
  <c r="A2454" i="40"/>
  <c r="A2453" i="40"/>
  <c r="A2452" i="40"/>
  <c r="A2451" i="40"/>
  <c r="A2450" i="40"/>
  <c r="A2449" i="40"/>
  <c r="A2448" i="40"/>
  <c r="A2447" i="40"/>
  <c r="A2446" i="40"/>
  <c r="A2445" i="40"/>
  <c r="A2444" i="40"/>
  <c r="A2443" i="40"/>
  <c r="A2442" i="40"/>
  <c r="A2441" i="40"/>
  <c r="A2440" i="40"/>
  <c r="A2439" i="40"/>
  <c r="A2438" i="40"/>
  <c r="A2437" i="40"/>
  <c r="A2436" i="40"/>
  <c r="A2435" i="40"/>
  <c r="A2434" i="40"/>
  <c r="A2433" i="40"/>
  <c r="A2432" i="40"/>
  <c r="A2431" i="40"/>
  <c r="A2430" i="40"/>
  <c r="A2429" i="40"/>
  <c r="A2428" i="40"/>
  <c r="A2427" i="40"/>
  <c r="A2426" i="40"/>
  <c r="A2425" i="40"/>
  <c r="A2424" i="40"/>
  <c r="A2423" i="40"/>
  <c r="A2422" i="40"/>
  <c r="A2421" i="40"/>
  <c r="A2420" i="40"/>
  <c r="A2419" i="40"/>
  <c r="A2418" i="40"/>
  <c r="A2417" i="40"/>
  <c r="A2416" i="40"/>
  <c r="A2415" i="40"/>
  <c r="A2414" i="40"/>
  <c r="A2413" i="40"/>
  <c r="A2412" i="40"/>
  <c r="A2411" i="40"/>
  <c r="A2410" i="40"/>
  <c r="A2409" i="40"/>
  <c r="A2408" i="40"/>
  <c r="A2407" i="40"/>
  <c r="A2406" i="40"/>
  <c r="A2405" i="40"/>
  <c r="A2404" i="40"/>
  <c r="A2403" i="40"/>
  <c r="A2402" i="40"/>
  <c r="A2401" i="40"/>
  <c r="A2400" i="40"/>
  <c r="A2399" i="40"/>
  <c r="A2398" i="40"/>
  <c r="A2397" i="40"/>
  <c r="A2396" i="40"/>
  <c r="A2395" i="40"/>
  <c r="A2394" i="40"/>
  <c r="A2393" i="40"/>
  <c r="A2392" i="40"/>
  <c r="A2391" i="40"/>
  <c r="A2390" i="40"/>
  <c r="A2389" i="40"/>
  <c r="A2388" i="40"/>
  <c r="A2387" i="40"/>
  <c r="A2386" i="40"/>
  <c r="A2385" i="40"/>
  <c r="A2384" i="40"/>
  <c r="A2383" i="40"/>
  <c r="A2382" i="40"/>
  <c r="A2381" i="40"/>
  <c r="A2380" i="40"/>
  <c r="A2379" i="40"/>
  <c r="A2378" i="40"/>
  <c r="A2377" i="40"/>
  <c r="A2376" i="40"/>
  <c r="A2375" i="40"/>
  <c r="A2374" i="40"/>
  <c r="A2373" i="40"/>
  <c r="A2372" i="40"/>
  <c r="A2371" i="40"/>
  <c r="A2370" i="40"/>
  <c r="A2369" i="40"/>
  <c r="A2368" i="40"/>
  <c r="A2367" i="40"/>
  <c r="A2366" i="40"/>
  <c r="A2365" i="40"/>
  <c r="A2364" i="40"/>
  <c r="A2363" i="40"/>
  <c r="A2362" i="40"/>
  <c r="A2361" i="40"/>
  <c r="A2360" i="40"/>
  <c r="A2359" i="40"/>
  <c r="A2358" i="40"/>
  <c r="A2357" i="40"/>
  <c r="A2356" i="40"/>
  <c r="A2355" i="40"/>
  <c r="A2354" i="40"/>
  <c r="A2353" i="40"/>
  <c r="A2352" i="40"/>
  <c r="A2351" i="40"/>
  <c r="A2350" i="40"/>
  <c r="A2349" i="40"/>
  <c r="A2348" i="40"/>
  <c r="A2347" i="40"/>
  <c r="A2346" i="40"/>
  <c r="A2345" i="40"/>
  <c r="A2344" i="40"/>
  <c r="A2343" i="40"/>
  <c r="A2342" i="40"/>
  <c r="A2341" i="40"/>
  <c r="A2340" i="40"/>
  <c r="A2339" i="40"/>
  <c r="A2338" i="40"/>
  <c r="A2337" i="40"/>
  <c r="A2336" i="40"/>
  <c r="A2335" i="40"/>
  <c r="A2334" i="40"/>
  <c r="A2333" i="40"/>
  <c r="A2332" i="40"/>
  <c r="A2331" i="40"/>
  <c r="A2330" i="40"/>
  <c r="A2329" i="40"/>
  <c r="A2328" i="40"/>
  <c r="A2327" i="40"/>
  <c r="A2326" i="40"/>
  <c r="A2325" i="40"/>
  <c r="A2324" i="40"/>
  <c r="A2323" i="40"/>
  <c r="A2322" i="40"/>
  <c r="A2321" i="40"/>
  <c r="A2320" i="40"/>
  <c r="A2319" i="40"/>
  <c r="A2318" i="40"/>
  <c r="A2317" i="40"/>
  <c r="A2316" i="40"/>
  <c r="A2315" i="40"/>
  <c r="A2314" i="40"/>
  <c r="A2313" i="40"/>
  <c r="A2312" i="40"/>
  <c r="A2311" i="40"/>
  <c r="A2310" i="40"/>
  <c r="A2309" i="40"/>
  <c r="A2308" i="40"/>
  <c r="A2307" i="40"/>
  <c r="A2306" i="40"/>
  <c r="A2305" i="40"/>
  <c r="A2304" i="40"/>
  <c r="A2303" i="40"/>
  <c r="A2302" i="40"/>
  <c r="A2301" i="40"/>
  <c r="A2300" i="40"/>
  <c r="A2299" i="40"/>
  <c r="A2298" i="40"/>
  <c r="A2297" i="40"/>
  <c r="A2296" i="40"/>
  <c r="A2295" i="40"/>
  <c r="A2294" i="40"/>
  <c r="A2293" i="40"/>
  <c r="A2292" i="40"/>
  <c r="A2291" i="40"/>
  <c r="A2290" i="40"/>
  <c r="A2289" i="40"/>
  <c r="A2288" i="40"/>
  <c r="A2287" i="40"/>
  <c r="A2286" i="40"/>
  <c r="A2285" i="40"/>
  <c r="A2284" i="40"/>
  <c r="A2283" i="40"/>
  <c r="A2282" i="40"/>
  <c r="A2281" i="40"/>
  <c r="A2280" i="40"/>
  <c r="A2279" i="40"/>
  <c r="A2278" i="40"/>
  <c r="A2277" i="40"/>
  <c r="A2276" i="40"/>
  <c r="A2275" i="40"/>
  <c r="A2274" i="40"/>
  <c r="A2273" i="40"/>
  <c r="A2272" i="40"/>
  <c r="A2271" i="40"/>
  <c r="A2270" i="40"/>
  <c r="A2269" i="40"/>
  <c r="A2268" i="40"/>
  <c r="A2267" i="40"/>
  <c r="A2266" i="40"/>
  <c r="A2265" i="40"/>
  <c r="A2264" i="40"/>
  <c r="A2263" i="40"/>
  <c r="A2262" i="40"/>
  <c r="A2261" i="40"/>
  <c r="A2260" i="40"/>
  <c r="A2259" i="40"/>
  <c r="A2258" i="40"/>
  <c r="A2257" i="40"/>
  <c r="A2256" i="40"/>
  <c r="A2255" i="40"/>
  <c r="A2254" i="40"/>
  <c r="A2253" i="40"/>
  <c r="A2252" i="40"/>
  <c r="A2251" i="40"/>
  <c r="A2250" i="40"/>
  <c r="A2249" i="40"/>
  <c r="A2248" i="40"/>
  <c r="A2247" i="40"/>
  <c r="A2246" i="40"/>
  <c r="A2245" i="40"/>
  <c r="A2244" i="40"/>
  <c r="A2243" i="40"/>
  <c r="A2242" i="40"/>
  <c r="A2241" i="40"/>
  <c r="A2240" i="40"/>
  <c r="A2239" i="40"/>
  <c r="A2238" i="40"/>
  <c r="A2237" i="40"/>
  <c r="A2236" i="40"/>
  <c r="A2235" i="40"/>
  <c r="A2234" i="40"/>
  <c r="A2233" i="40"/>
  <c r="A2232" i="40"/>
  <c r="A2231" i="40"/>
  <c r="A2230" i="40"/>
  <c r="A2229" i="40"/>
  <c r="A2228" i="40"/>
  <c r="A2227" i="40"/>
  <c r="A2226" i="40"/>
  <c r="A2225" i="40"/>
  <c r="A2224" i="40"/>
  <c r="A2223" i="40"/>
  <c r="A2222" i="40"/>
  <c r="A2221" i="40"/>
  <c r="A2220" i="40"/>
  <c r="A2219" i="40"/>
  <c r="A2218" i="40"/>
  <c r="A2217" i="40"/>
  <c r="A2216" i="40"/>
  <c r="A2215" i="40"/>
  <c r="A2214" i="40"/>
  <c r="A2213" i="40"/>
  <c r="A2212" i="40"/>
  <c r="A2211" i="40"/>
  <c r="A2210" i="40"/>
  <c r="A2209" i="40"/>
  <c r="A2208" i="40"/>
  <c r="A2207" i="40"/>
  <c r="A2206" i="40"/>
  <c r="A2205" i="40"/>
  <c r="A2204" i="40"/>
  <c r="A2203" i="40"/>
  <c r="A2202" i="40"/>
  <c r="A2201" i="40"/>
  <c r="A2200" i="40"/>
  <c r="A2199" i="40"/>
  <c r="A2198" i="40"/>
  <c r="A2197" i="40"/>
  <c r="A2196" i="40"/>
  <c r="A2195" i="40"/>
  <c r="A2194" i="40"/>
  <c r="A2193" i="40"/>
  <c r="A2192" i="40"/>
  <c r="A2191" i="40"/>
  <c r="A2190" i="40"/>
  <c r="A2189" i="40"/>
  <c r="A2188" i="40"/>
  <c r="A2187" i="40"/>
  <c r="A2186" i="40"/>
  <c r="A2185" i="40"/>
  <c r="A2184" i="40"/>
  <c r="A2183" i="40"/>
  <c r="A2182" i="40"/>
  <c r="A2181" i="40"/>
  <c r="A2180" i="40"/>
  <c r="A2179" i="40"/>
  <c r="A2178" i="40"/>
  <c r="A2177" i="40"/>
  <c r="A2176" i="40"/>
  <c r="A2175" i="40"/>
  <c r="A2174" i="40"/>
  <c r="A2173" i="40"/>
  <c r="A2172" i="40"/>
  <c r="A2171" i="40"/>
  <c r="A2170" i="40"/>
  <c r="A2169" i="40"/>
  <c r="A2168" i="40"/>
  <c r="A2167" i="40"/>
  <c r="A2166" i="40"/>
  <c r="A2165" i="40"/>
  <c r="A2164" i="40"/>
  <c r="A2163" i="40"/>
  <c r="A2162" i="40"/>
  <c r="A2161" i="40"/>
  <c r="A2160" i="40"/>
  <c r="A2159" i="40"/>
  <c r="A2158" i="40"/>
  <c r="A2157" i="40"/>
  <c r="A2156" i="40"/>
  <c r="A2155" i="40"/>
  <c r="A2154" i="40"/>
  <c r="A2153" i="40"/>
  <c r="A2152" i="40"/>
  <c r="A2151" i="40"/>
  <c r="A2150" i="40"/>
  <c r="A2149" i="40"/>
  <c r="A2148" i="40"/>
  <c r="A2147" i="40"/>
  <c r="A2146" i="40"/>
  <c r="A2145" i="40"/>
  <c r="A2144" i="40"/>
  <c r="A2143" i="40"/>
  <c r="A2142" i="40"/>
  <c r="A2141" i="40"/>
  <c r="A2140" i="40"/>
  <c r="A2139" i="40"/>
  <c r="A2138" i="40"/>
  <c r="A2137" i="40"/>
  <c r="A2136" i="40"/>
  <c r="A2135" i="40"/>
  <c r="A2134" i="40"/>
  <c r="A2133" i="40"/>
  <c r="A2132" i="40"/>
  <c r="A2131" i="40"/>
  <c r="A2130" i="40"/>
  <c r="A2129" i="40"/>
  <c r="A2128" i="40"/>
  <c r="A2127" i="40"/>
  <c r="A2126" i="40"/>
  <c r="A2125" i="40"/>
  <c r="A2124" i="40"/>
  <c r="A2123" i="40"/>
  <c r="A2122" i="40"/>
  <c r="A2121" i="40"/>
  <c r="A2120" i="40"/>
  <c r="A2119" i="40"/>
  <c r="A2118" i="40"/>
  <c r="A2117" i="40"/>
  <c r="A2116" i="40"/>
  <c r="A2115" i="40"/>
  <c r="A2114" i="40"/>
  <c r="A2113" i="40"/>
  <c r="A2112" i="40"/>
  <c r="A2111" i="40"/>
  <c r="A2110" i="40"/>
  <c r="A2109" i="40"/>
  <c r="A2108" i="40"/>
  <c r="A2107" i="40"/>
  <c r="A2106" i="40"/>
  <c r="A2105" i="40"/>
  <c r="A2104" i="40"/>
  <c r="A2103" i="40"/>
  <c r="A2102" i="40"/>
  <c r="A2101" i="40"/>
  <c r="A2100" i="40"/>
  <c r="A2099" i="40"/>
  <c r="A2098" i="40"/>
  <c r="A2097" i="40"/>
  <c r="A2096" i="40"/>
  <c r="A2095" i="40"/>
  <c r="A2094" i="40"/>
  <c r="A2093" i="40"/>
  <c r="A2092" i="40"/>
  <c r="A2091" i="40"/>
  <c r="A2090" i="40"/>
  <c r="A2089" i="40"/>
  <c r="A2088" i="40"/>
  <c r="A2087" i="40"/>
  <c r="A2086" i="40"/>
  <c r="A2085" i="40"/>
  <c r="A2084" i="40"/>
  <c r="A2083" i="40"/>
  <c r="A2082" i="40"/>
  <c r="A2081" i="40"/>
  <c r="A2080" i="40"/>
  <c r="A2079" i="40"/>
  <c r="A2078" i="40"/>
  <c r="A2077" i="40"/>
  <c r="A2076" i="40"/>
  <c r="A2075" i="40"/>
  <c r="A2074" i="40"/>
  <c r="A2073" i="40"/>
  <c r="A2072" i="40"/>
  <c r="A2071" i="40"/>
  <c r="A2070" i="40"/>
  <c r="A2069" i="40"/>
  <c r="A2068" i="40"/>
  <c r="A2067" i="40"/>
  <c r="A2066" i="40"/>
  <c r="A2065" i="40"/>
  <c r="A2064" i="40"/>
  <c r="A2063" i="40"/>
  <c r="A2062" i="40"/>
  <c r="A2061" i="40"/>
  <c r="A2060" i="40"/>
  <c r="A2059" i="40"/>
  <c r="A2058" i="40"/>
  <c r="A2057" i="40"/>
  <c r="A2056" i="40"/>
  <c r="A2055" i="40"/>
  <c r="A2054" i="40"/>
  <c r="A2053" i="40"/>
  <c r="A2052" i="40"/>
  <c r="A2051" i="40"/>
  <c r="A2050" i="40"/>
  <c r="A2049" i="40"/>
  <c r="A2048" i="40"/>
  <c r="A2047" i="40"/>
  <c r="A2046" i="40"/>
  <c r="A2045" i="40"/>
  <c r="A2044" i="40"/>
  <c r="A2043" i="40"/>
  <c r="A2042" i="40"/>
  <c r="A2041" i="40"/>
  <c r="A2040" i="40"/>
  <c r="A2039" i="40"/>
  <c r="A2038" i="40"/>
  <c r="A2037" i="40"/>
  <c r="A2036" i="40"/>
  <c r="A2035" i="40"/>
  <c r="A2034" i="40"/>
  <c r="A2033" i="40"/>
  <c r="A2032" i="40"/>
  <c r="A2031" i="40"/>
  <c r="A2030" i="40"/>
  <c r="A2029" i="40"/>
  <c r="A2028" i="40"/>
  <c r="A2027" i="40"/>
  <c r="A2026" i="40"/>
  <c r="A2025" i="40"/>
  <c r="A2024" i="40"/>
  <c r="A2023" i="40"/>
  <c r="A2022" i="40"/>
  <c r="A2021" i="40"/>
  <c r="A2020" i="40"/>
  <c r="A2019" i="40"/>
  <c r="A2018" i="40"/>
  <c r="A2017" i="40"/>
  <c r="A2016" i="40"/>
  <c r="A2015" i="40"/>
  <c r="A2014" i="40"/>
  <c r="A2013" i="40"/>
  <c r="A2012" i="40"/>
  <c r="A2011" i="40"/>
  <c r="A2010" i="40"/>
  <c r="A2009" i="40"/>
  <c r="A2008" i="40"/>
  <c r="A2007" i="40"/>
  <c r="A2006" i="40"/>
  <c r="A2005" i="40"/>
  <c r="A2004" i="40"/>
  <c r="A2003" i="40"/>
  <c r="A2002" i="40"/>
  <c r="A2001" i="40"/>
  <c r="A2000" i="40"/>
  <c r="A1999" i="40"/>
  <c r="A1998" i="40"/>
  <c r="A1997" i="40"/>
  <c r="A1996" i="40"/>
  <c r="A1995" i="40"/>
  <c r="A1994" i="40"/>
  <c r="A1993" i="40"/>
  <c r="A1992" i="40"/>
  <c r="A1991" i="40"/>
  <c r="A1990" i="40"/>
  <c r="A1989" i="40"/>
  <c r="A1988" i="40"/>
  <c r="A1987" i="40"/>
  <c r="A1986" i="40"/>
  <c r="A1985" i="40"/>
  <c r="A1984" i="40"/>
  <c r="A1983" i="40"/>
  <c r="A1982" i="40"/>
  <c r="A1981" i="40"/>
  <c r="A1980" i="40"/>
  <c r="A1979" i="40"/>
  <c r="A1978" i="40"/>
  <c r="A1977" i="40"/>
  <c r="A1976" i="40"/>
  <c r="A1975" i="40"/>
  <c r="A1974" i="40"/>
  <c r="A1973" i="40"/>
  <c r="A1972" i="40"/>
  <c r="A1971" i="40"/>
  <c r="A1970" i="40"/>
  <c r="A1969" i="40"/>
  <c r="A1968" i="40"/>
  <c r="A1967" i="40"/>
  <c r="A1966" i="40"/>
  <c r="A1965" i="40"/>
  <c r="A1964" i="40"/>
  <c r="A1963" i="40"/>
  <c r="A1962" i="40"/>
  <c r="A1961" i="40"/>
  <c r="A1960" i="40"/>
  <c r="A1959" i="40"/>
  <c r="A1958" i="40"/>
  <c r="A1957" i="40"/>
  <c r="A1956" i="40"/>
  <c r="A1955" i="40"/>
  <c r="A1954" i="40"/>
  <c r="A1953" i="40"/>
  <c r="A1952" i="40"/>
  <c r="A1951" i="40"/>
  <c r="A1950" i="40"/>
  <c r="A1949" i="40"/>
  <c r="A1948" i="40"/>
  <c r="A1947" i="40"/>
  <c r="A1946" i="40"/>
  <c r="A1945" i="40"/>
  <c r="A1944" i="40"/>
  <c r="A1943" i="40"/>
  <c r="A1942" i="40"/>
  <c r="A1941" i="40"/>
  <c r="A1940" i="40"/>
  <c r="A1939" i="40"/>
  <c r="A1938" i="40"/>
  <c r="A1937" i="40"/>
  <c r="A1936" i="40"/>
  <c r="A1935" i="40"/>
  <c r="A1934" i="40"/>
  <c r="A1933" i="40"/>
  <c r="A1932" i="40"/>
  <c r="A1931" i="40"/>
  <c r="A1930" i="40"/>
  <c r="A1929" i="40"/>
  <c r="A1928" i="40"/>
  <c r="A1927" i="40"/>
  <c r="A1926" i="40"/>
  <c r="A1925" i="40"/>
  <c r="A1924" i="40"/>
  <c r="A1923" i="40"/>
  <c r="A1922" i="40"/>
  <c r="A1921" i="40"/>
  <c r="A1920" i="40"/>
  <c r="A1919" i="40"/>
  <c r="A1918" i="40"/>
  <c r="A1917" i="40"/>
  <c r="A1916" i="40"/>
  <c r="A1915" i="40"/>
  <c r="A1914" i="40"/>
  <c r="A1913" i="40"/>
  <c r="A1912" i="40"/>
  <c r="A1911" i="40"/>
  <c r="A1910" i="40"/>
  <c r="A1909" i="40"/>
  <c r="A1908" i="40"/>
  <c r="A1907" i="40"/>
  <c r="A1906" i="40"/>
  <c r="A1905" i="40"/>
  <c r="A1904" i="40"/>
  <c r="A1903" i="40"/>
  <c r="A1902" i="40"/>
  <c r="A1901" i="40"/>
  <c r="A1900" i="40"/>
  <c r="A1899" i="40"/>
  <c r="A1898" i="40"/>
  <c r="A1897" i="40"/>
  <c r="A1896" i="40"/>
  <c r="A1895" i="40"/>
  <c r="A1894" i="40"/>
  <c r="A1893" i="40"/>
  <c r="A1892" i="40"/>
  <c r="A1891" i="40"/>
  <c r="A1890" i="40"/>
  <c r="A1889" i="40"/>
  <c r="A1888" i="40"/>
  <c r="A1887" i="40"/>
  <c r="A1886" i="40"/>
  <c r="A1885" i="40"/>
  <c r="A1884" i="40"/>
  <c r="A1883" i="40"/>
  <c r="A1882" i="40"/>
  <c r="A1881" i="40"/>
  <c r="A1880" i="40"/>
  <c r="A1879" i="40"/>
  <c r="A1878" i="40"/>
  <c r="A1877" i="40"/>
  <c r="A1876" i="40"/>
  <c r="A1875" i="40"/>
  <c r="A1874" i="40"/>
  <c r="A1873" i="40"/>
  <c r="A1872" i="40"/>
  <c r="A1871" i="40"/>
  <c r="A1870" i="40"/>
  <c r="A1869" i="40"/>
  <c r="A1868" i="40"/>
  <c r="A1867" i="40"/>
  <c r="A1866" i="40"/>
  <c r="A1865" i="40"/>
  <c r="A1864" i="40"/>
  <c r="A1863" i="40"/>
  <c r="A1862" i="40"/>
  <c r="A1861" i="40"/>
  <c r="A1860" i="40"/>
  <c r="A1859" i="40"/>
  <c r="A1858" i="40"/>
  <c r="A1857" i="40"/>
  <c r="A1856" i="40"/>
  <c r="A1855" i="40"/>
  <c r="A1854" i="40"/>
  <c r="A1853" i="40"/>
  <c r="A1852" i="40"/>
  <c r="A1851" i="40"/>
  <c r="A1850" i="40"/>
  <c r="A1849" i="40"/>
  <c r="A1848" i="40"/>
  <c r="A1847" i="40"/>
  <c r="A1846" i="40"/>
  <c r="A1845" i="40"/>
  <c r="A1844" i="40"/>
  <c r="A1843" i="40"/>
  <c r="A1842" i="40"/>
  <c r="A1841" i="40"/>
  <c r="A1840" i="40"/>
  <c r="A1839" i="40"/>
  <c r="A1838" i="40"/>
  <c r="A1837" i="40"/>
  <c r="A1836" i="40"/>
  <c r="A1835" i="40"/>
  <c r="A1834" i="40"/>
  <c r="A1833" i="40"/>
  <c r="A1832" i="40"/>
  <c r="A1831" i="40"/>
  <c r="A1830" i="40"/>
  <c r="A1829" i="40"/>
  <c r="A1828" i="40"/>
  <c r="A1827" i="40"/>
  <c r="A1826" i="40"/>
  <c r="A1825" i="40"/>
  <c r="A1824" i="40"/>
  <c r="A1823" i="40"/>
  <c r="A1822" i="40"/>
  <c r="A1821" i="40"/>
  <c r="A1820" i="40"/>
  <c r="A1819" i="40"/>
  <c r="A1818" i="40"/>
  <c r="A1817" i="40"/>
  <c r="A1816" i="40"/>
  <c r="A1815" i="40"/>
  <c r="A1814" i="40"/>
  <c r="A1813" i="40"/>
  <c r="A1812" i="40"/>
  <c r="A1811" i="40"/>
  <c r="A1810" i="40"/>
  <c r="A1809" i="40"/>
  <c r="A1808" i="40"/>
  <c r="A1807" i="40"/>
  <c r="A1806" i="40"/>
  <c r="A1805" i="40"/>
  <c r="A1804" i="40"/>
  <c r="A1803" i="40"/>
  <c r="A1802" i="40"/>
  <c r="A1801" i="40"/>
  <c r="A1800" i="40"/>
  <c r="A1799" i="40"/>
  <c r="A1798" i="40"/>
  <c r="A1797" i="40"/>
  <c r="A1796" i="40"/>
  <c r="A1795" i="40"/>
  <c r="A1794" i="40"/>
  <c r="A1793" i="40"/>
  <c r="A1792" i="40"/>
  <c r="A1791" i="40"/>
  <c r="A1790" i="40"/>
  <c r="A1789" i="40"/>
  <c r="A1788" i="40"/>
  <c r="A1787" i="40"/>
  <c r="A1786" i="40"/>
  <c r="A1785" i="40"/>
  <c r="A1784" i="40"/>
  <c r="A1783" i="40"/>
  <c r="A1782" i="40"/>
  <c r="A1781" i="40"/>
  <c r="A1780" i="40"/>
  <c r="A1779" i="40"/>
  <c r="A1778" i="40"/>
  <c r="A1777" i="40"/>
  <c r="A1776" i="40"/>
  <c r="A1775" i="40"/>
  <c r="A1774" i="40"/>
  <c r="A1773" i="40"/>
  <c r="A1772" i="40"/>
  <c r="A1771" i="40"/>
  <c r="A1770" i="40"/>
  <c r="A1769" i="40"/>
  <c r="A1768" i="40"/>
  <c r="A1767" i="40"/>
  <c r="A1766" i="40"/>
  <c r="A1765" i="40"/>
  <c r="A1764" i="40"/>
  <c r="A1763" i="40"/>
  <c r="A1762" i="40"/>
  <c r="A1761" i="40"/>
  <c r="A1760" i="40"/>
  <c r="A1759" i="40"/>
  <c r="A1758" i="40"/>
  <c r="A1757" i="40"/>
  <c r="A1756" i="40"/>
  <c r="A1755" i="40"/>
  <c r="A1754" i="40"/>
  <c r="A1753" i="40"/>
  <c r="A1752" i="40"/>
  <c r="A1751" i="40"/>
  <c r="A1750" i="40"/>
  <c r="A1749" i="40"/>
  <c r="A1748" i="40"/>
  <c r="A1747" i="40"/>
  <c r="A1746" i="40"/>
  <c r="A1745" i="40"/>
  <c r="A1744" i="40"/>
  <c r="A1743" i="40"/>
  <c r="A1742" i="40"/>
  <c r="A1741" i="40"/>
  <c r="A1740" i="40"/>
  <c r="A1739" i="40"/>
  <c r="A1738" i="40"/>
  <c r="A1737" i="40"/>
  <c r="A1736" i="40"/>
  <c r="A1735" i="40"/>
  <c r="A1734" i="40"/>
  <c r="A1733" i="40"/>
  <c r="A1732" i="40"/>
  <c r="A1731" i="40"/>
  <c r="A1730" i="40"/>
  <c r="A1729" i="40"/>
  <c r="A1728" i="40"/>
  <c r="A1727" i="40"/>
  <c r="A1726" i="40"/>
  <c r="A1725" i="40"/>
  <c r="A1724" i="40"/>
  <c r="A1723" i="40"/>
  <c r="A1722" i="40"/>
  <c r="A1721" i="40"/>
  <c r="A1720" i="40"/>
  <c r="A1719" i="40"/>
  <c r="A1718" i="40"/>
  <c r="A1717" i="40"/>
  <c r="A1716" i="40"/>
  <c r="A1715" i="40"/>
  <c r="A1714" i="40"/>
  <c r="A1713" i="40"/>
  <c r="A1712" i="40"/>
  <c r="A1711" i="40"/>
  <c r="A1710" i="40"/>
  <c r="A1709" i="40"/>
  <c r="A1708" i="40"/>
  <c r="A1707" i="40"/>
  <c r="A1706" i="40"/>
  <c r="A1705" i="40"/>
  <c r="A1704" i="40"/>
  <c r="A1703" i="40"/>
  <c r="A1702" i="40"/>
  <c r="A1701" i="40"/>
  <c r="A1700" i="40"/>
  <c r="A1699" i="40"/>
  <c r="A1698" i="40"/>
  <c r="A1697" i="40"/>
  <c r="A1696" i="40"/>
  <c r="A1695" i="40"/>
  <c r="A1694" i="40"/>
  <c r="A1693" i="40"/>
  <c r="A1692" i="40"/>
  <c r="A1691" i="40"/>
  <c r="A1690" i="40"/>
  <c r="A1689" i="40"/>
  <c r="A1688" i="40"/>
  <c r="A1687" i="40"/>
  <c r="A1686" i="40"/>
  <c r="A1685" i="40"/>
  <c r="A1684" i="40"/>
  <c r="A1683" i="40"/>
  <c r="A1682" i="40"/>
  <c r="A1681" i="40"/>
  <c r="A1680" i="40"/>
  <c r="A1679" i="40"/>
  <c r="A1678" i="40"/>
  <c r="A1677" i="40"/>
  <c r="A1676" i="40"/>
  <c r="A1675" i="40"/>
  <c r="A1674" i="40"/>
  <c r="A1673" i="40"/>
  <c r="A1672" i="40"/>
  <c r="A1671" i="40"/>
  <c r="A1670" i="40"/>
  <c r="A1669" i="40"/>
  <c r="A1668" i="40"/>
  <c r="A1667" i="40"/>
  <c r="A1666" i="40"/>
  <c r="A1665" i="40"/>
  <c r="A1664" i="40"/>
  <c r="A1663" i="40"/>
  <c r="A1662" i="40"/>
  <c r="A1661" i="40"/>
  <c r="A1660" i="40"/>
  <c r="A1659" i="40"/>
  <c r="A1658" i="40"/>
  <c r="A1657" i="40"/>
  <c r="A1656" i="40"/>
  <c r="A1655" i="40"/>
  <c r="A1654" i="40"/>
  <c r="A1653" i="40"/>
  <c r="A1652" i="40"/>
  <c r="A1651" i="40"/>
  <c r="A1650" i="40"/>
  <c r="A1649" i="40"/>
  <c r="A1648" i="40"/>
  <c r="A1647" i="40"/>
  <c r="A1646" i="40"/>
  <c r="A1645" i="40"/>
  <c r="A1644" i="40"/>
  <c r="A1643" i="40"/>
  <c r="A1642" i="40"/>
  <c r="A1641" i="40"/>
  <c r="A1640" i="40"/>
  <c r="A1639" i="40"/>
  <c r="A1638" i="40"/>
  <c r="A1637" i="40"/>
  <c r="A1636" i="40"/>
  <c r="A1635" i="40"/>
  <c r="A1634" i="40"/>
  <c r="A1633" i="40"/>
  <c r="A1632" i="40"/>
  <c r="A1631" i="40"/>
  <c r="A1630" i="40"/>
  <c r="A1629" i="40"/>
  <c r="A1628" i="40"/>
  <c r="A1627" i="40"/>
  <c r="A1626" i="40"/>
  <c r="A1625" i="40"/>
  <c r="A1624" i="40"/>
  <c r="A1623" i="40"/>
  <c r="A1622" i="40"/>
  <c r="A1621" i="40"/>
  <c r="A1620" i="40"/>
  <c r="A1619" i="40"/>
  <c r="A1618" i="40"/>
  <c r="A1617" i="40"/>
  <c r="A1616" i="40"/>
  <c r="A1615" i="40"/>
  <c r="A1614" i="40"/>
  <c r="A1613" i="40"/>
  <c r="A1612" i="40"/>
  <c r="A1611" i="40"/>
  <c r="A1610" i="40"/>
  <c r="A1609" i="40"/>
  <c r="A1608" i="40"/>
  <c r="A1607" i="40"/>
  <c r="A1606" i="40"/>
  <c r="A1605" i="40"/>
  <c r="A1604" i="40"/>
  <c r="A1603" i="40"/>
  <c r="A1602" i="40"/>
  <c r="A1601" i="40"/>
  <c r="A1600" i="40"/>
  <c r="A1599" i="40"/>
  <c r="A1598" i="40"/>
  <c r="A1597" i="40"/>
  <c r="A1596" i="40"/>
  <c r="A1595" i="40"/>
  <c r="A1594" i="40"/>
  <c r="A1593" i="40"/>
  <c r="A1592" i="40"/>
  <c r="A1591" i="40"/>
  <c r="A1590" i="40"/>
  <c r="A1589" i="40"/>
  <c r="A1588" i="40"/>
  <c r="A1587" i="40"/>
  <c r="A1586" i="40"/>
  <c r="A1585" i="40"/>
  <c r="A1584" i="40"/>
  <c r="A1583" i="40"/>
  <c r="A1582" i="40"/>
  <c r="A1581" i="40"/>
  <c r="A1580" i="40"/>
  <c r="A1579" i="40"/>
  <c r="A1578" i="40"/>
  <c r="A1577" i="40"/>
  <c r="A1576" i="40"/>
  <c r="A1575" i="40"/>
  <c r="A1574" i="40"/>
  <c r="A1573" i="40"/>
  <c r="A1572" i="40"/>
  <c r="A1571" i="40"/>
  <c r="A1570" i="40"/>
  <c r="A1569" i="40"/>
  <c r="A1568" i="40"/>
  <c r="A1567" i="40"/>
  <c r="A1566" i="40"/>
  <c r="A1565" i="40"/>
  <c r="A1564" i="40"/>
  <c r="A1563" i="40"/>
  <c r="A1562" i="40"/>
  <c r="A1561" i="40"/>
  <c r="A1560" i="40"/>
  <c r="A1559" i="40"/>
  <c r="A1558" i="40"/>
  <c r="A1557" i="40"/>
  <c r="A1556" i="40"/>
  <c r="A1555" i="40"/>
  <c r="A1554" i="40"/>
  <c r="A1553" i="40"/>
  <c r="A1552" i="40"/>
  <c r="A1551" i="40"/>
  <c r="A1550" i="40"/>
  <c r="A1549" i="40"/>
  <c r="A1548" i="40"/>
  <c r="A1547" i="40"/>
  <c r="A1546" i="40"/>
  <c r="A1545" i="40"/>
  <c r="A1544" i="40"/>
  <c r="A1543" i="40"/>
  <c r="A1542" i="40"/>
  <c r="A1541" i="40"/>
  <c r="A1540" i="40"/>
  <c r="A1539" i="40"/>
  <c r="A1538" i="40"/>
  <c r="A1537" i="40"/>
  <c r="A1536" i="40"/>
  <c r="A1535" i="40"/>
  <c r="A1534" i="40"/>
  <c r="A1533" i="40"/>
  <c r="A1532" i="40"/>
  <c r="A1531" i="40"/>
  <c r="A1530" i="40"/>
  <c r="A1529" i="40"/>
  <c r="A1528" i="40"/>
  <c r="A1527" i="40"/>
  <c r="A1526" i="40"/>
  <c r="A1525" i="40"/>
  <c r="A1524" i="40"/>
  <c r="A1523" i="40"/>
  <c r="A1522" i="40"/>
  <c r="A1521" i="40"/>
  <c r="A1520" i="40"/>
  <c r="A1519" i="40"/>
  <c r="A1518" i="40"/>
  <c r="A1517" i="40"/>
  <c r="A1516" i="40"/>
  <c r="A1515" i="40"/>
  <c r="A1514" i="40"/>
  <c r="A1513" i="40"/>
  <c r="A1512" i="40"/>
  <c r="A1511" i="40"/>
  <c r="A1510" i="40"/>
  <c r="A1509" i="40"/>
  <c r="A1508" i="40"/>
  <c r="A1507" i="40"/>
  <c r="A1506" i="40"/>
  <c r="A1505" i="40"/>
  <c r="A1504" i="40"/>
  <c r="A1503" i="40"/>
  <c r="A1502" i="40"/>
  <c r="A1501" i="40"/>
  <c r="A1500" i="40"/>
  <c r="A1499" i="40"/>
  <c r="A1498" i="40"/>
  <c r="A1497" i="40"/>
  <c r="A1496" i="40"/>
  <c r="A1495" i="40"/>
  <c r="A1494" i="40"/>
  <c r="A1493" i="40"/>
  <c r="A1492" i="40"/>
  <c r="A1491" i="40"/>
  <c r="A1490" i="40"/>
  <c r="A1489" i="40"/>
  <c r="A1488" i="40"/>
  <c r="A1487" i="40"/>
  <c r="A1486" i="40"/>
  <c r="A1485" i="40"/>
  <c r="A1484" i="40"/>
  <c r="A1483" i="40"/>
  <c r="A1482" i="40"/>
  <c r="A1481" i="40"/>
  <c r="A1480" i="40"/>
  <c r="A1479" i="40"/>
  <c r="A1478" i="40"/>
  <c r="A1477" i="40"/>
  <c r="A1476" i="40"/>
  <c r="K1475" i="40"/>
  <c r="J1475" i="40"/>
  <c r="I1475" i="40"/>
  <c r="H1475" i="40"/>
  <c r="G1475" i="40"/>
  <c r="F1475" i="40"/>
  <c r="E1475" i="40"/>
  <c r="D1475" i="40"/>
  <c r="C1475" i="40"/>
  <c r="B1475" i="40"/>
  <c r="A1475" i="40"/>
  <c r="K1474" i="40"/>
  <c r="J1474" i="40"/>
  <c r="I1474" i="40"/>
  <c r="H1474" i="40"/>
  <c r="G1474" i="40"/>
  <c r="F1474" i="40"/>
  <c r="D1474" i="40"/>
  <c r="C1474" i="40"/>
  <c r="B1474" i="40"/>
  <c r="K1473" i="40"/>
  <c r="J1473" i="40"/>
  <c r="I1473" i="40"/>
  <c r="H1473" i="40"/>
  <c r="G1473" i="40"/>
  <c r="F1473" i="40"/>
  <c r="D1473" i="40"/>
  <c r="C1473" i="40"/>
  <c r="B1473" i="40"/>
  <c r="K1472" i="40"/>
  <c r="J1472" i="40"/>
  <c r="I1472" i="40"/>
  <c r="H1472" i="40"/>
  <c r="G1472" i="40"/>
  <c r="F1472" i="40"/>
  <c r="D1472" i="40"/>
  <c r="C1472" i="40"/>
  <c r="B1472" i="40"/>
  <c r="K1471" i="40"/>
  <c r="J1471" i="40"/>
  <c r="I1471" i="40"/>
  <c r="H1471" i="40"/>
  <c r="G1471" i="40"/>
  <c r="F1471" i="40"/>
  <c r="D1471" i="40"/>
  <c r="C1471" i="40"/>
  <c r="B1471" i="40"/>
  <c r="K1470" i="40"/>
  <c r="J1470" i="40"/>
  <c r="I1470" i="40"/>
  <c r="H1470" i="40"/>
  <c r="G1470" i="40"/>
  <c r="F1470" i="40"/>
  <c r="D1470" i="40"/>
  <c r="C1470" i="40"/>
  <c r="B1470" i="40"/>
  <c r="K1469" i="40"/>
  <c r="J1469" i="40"/>
  <c r="I1469" i="40"/>
  <c r="H1469" i="40"/>
  <c r="G1469" i="40"/>
  <c r="F1469" i="40"/>
  <c r="D1469" i="40"/>
  <c r="C1469" i="40"/>
  <c r="B1469" i="40"/>
  <c r="K1468" i="40"/>
  <c r="J1468" i="40"/>
  <c r="I1468" i="40"/>
  <c r="H1468" i="40"/>
  <c r="G1468" i="40"/>
  <c r="F1468" i="40"/>
  <c r="D1468" i="40"/>
  <c r="C1468" i="40"/>
  <c r="B1468" i="40"/>
  <c r="K1467" i="40"/>
  <c r="J1467" i="40"/>
  <c r="I1467" i="40"/>
  <c r="H1467" i="40"/>
  <c r="G1467" i="40"/>
  <c r="F1467" i="40"/>
  <c r="D1467" i="40"/>
  <c r="C1467" i="40"/>
  <c r="B1467" i="40"/>
  <c r="K1466" i="40"/>
  <c r="J1466" i="40"/>
  <c r="I1466" i="40"/>
  <c r="H1466" i="40"/>
  <c r="G1466" i="40"/>
  <c r="F1466" i="40"/>
  <c r="D1466" i="40"/>
  <c r="C1466" i="40"/>
  <c r="B1466" i="40"/>
  <c r="K1465" i="40"/>
  <c r="J1465" i="40"/>
  <c r="I1465" i="40"/>
  <c r="H1465" i="40"/>
  <c r="G1465" i="40"/>
  <c r="F1465" i="40"/>
  <c r="D1465" i="40"/>
  <c r="C1465" i="40"/>
  <c r="B1465" i="40"/>
  <c r="K1464" i="40"/>
  <c r="J1464" i="40"/>
  <c r="I1464" i="40"/>
  <c r="H1464" i="40"/>
  <c r="G1464" i="40"/>
  <c r="F1464" i="40"/>
  <c r="D1464" i="40"/>
  <c r="C1464" i="40"/>
  <c r="B1464" i="40"/>
  <c r="K1463" i="40"/>
  <c r="J1463" i="40"/>
  <c r="I1463" i="40"/>
  <c r="H1463" i="40"/>
  <c r="G1463" i="40"/>
  <c r="F1463" i="40"/>
  <c r="D1463" i="40"/>
  <c r="C1463" i="40"/>
  <c r="B1463" i="40"/>
  <c r="K1462" i="40"/>
  <c r="J1462" i="40"/>
  <c r="I1462" i="40"/>
  <c r="H1462" i="40"/>
  <c r="G1462" i="40"/>
  <c r="F1462" i="40"/>
  <c r="D1462" i="40"/>
  <c r="C1462" i="40"/>
  <c r="B1462" i="40"/>
  <c r="K1461" i="40"/>
  <c r="J1461" i="40"/>
  <c r="I1461" i="40"/>
  <c r="H1461" i="40"/>
  <c r="G1461" i="40"/>
  <c r="F1461" i="40"/>
  <c r="D1461" i="40"/>
  <c r="C1461" i="40"/>
  <c r="B1461" i="40"/>
  <c r="K1460" i="40"/>
  <c r="J1460" i="40"/>
  <c r="I1460" i="40"/>
  <c r="H1460" i="40"/>
  <c r="G1460" i="40"/>
  <c r="F1460" i="40"/>
  <c r="D1460" i="40"/>
  <c r="C1460" i="40"/>
  <c r="B1460" i="40"/>
  <c r="K1459" i="40"/>
  <c r="J1459" i="40"/>
  <c r="I1459" i="40"/>
  <c r="H1459" i="40"/>
  <c r="G1459" i="40"/>
  <c r="F1459" i="40"/>
  <c r="D1459" i="40"/>
  <c r="C1459" i="40"/>
  <c r="B1459" i="40"/>
  <c r="K1458" i="40"/>
  <c r="J1458" i="40"/>
  <c r="I1458" i="40"/>
  <c r="H1458" i="40"/>
  <c r="G1458" i="40"/>
  <c r="F1458" i="40"/>
  <c r="D1458" i="40"/>
  <c r="C1458" i="40"/>
  <c r="B1458" i="40"/>
  <c r="K1457" i="40"/>
  <c r="J1457" i="40"/>
  <c r="I1457" i="40"/>
  <c r="H1457" i="40"/>
  <c r="G1457" i="40"/>
  <c r="F1457" i="40"/>
  <c r="D1457" i="40"/>
  <c r="C1457" i="40"/>
  <c r="B1457" i="40"/>
  <c r="K1456" i="40"/>
  <c r="J1456" i="40"/>
  <c r="I1456" i="40"/>
  <c r="H1456" i="40"/>
  <c r="G1456" i="40"/>
  <c r="F1456" i="40"/>
  <c r="D1456" i="40"/>
  <c r="C1456" i="40"/>
  <c r="B1456" i="40"/>
  <c r="K1455" i="40"/>
  <c r="J1455" i="40"/>
  <c r="I1455" i="40"/>
  <c r="H1455" i="40"/>
  <c r="G1455" i="40"/>
  <c r="F1455" i="40"/>
  <c r="D1455" i="40"/>
  <c r="C1455" i="40"/>
  <c r="B1455" i="40"/>
  <c r="K1454" i="40"/>
  <c r="J1454" i="40"/>
  <c r="I1454" i="40"/>
  <c r="H1454" i="40"/>
  <c r="G1454" i="40"/>
  <c r="F1454" i="40"/>
  <c r="D1454" i="40"/>
  <c r="C1454" i="40"/>
  <c r="B1454" i="40"/>
  <c r="K1453" i="40"/>
  <c r="J1453" i="40"/>
  <c r="I1453" i="40"/>
  <c r="H1453" i="40"/>
  <c r="G1453" i="40"/>
  <c r="F1453" i="40"/>
  <c r="D1453" i="40"/>
  <c r="C1453" i="40"/>
  <c r="B1453" i="40"/>
  <c r="K1452" i="40"/>
  <c r="J1452" i="40"/>
  <c r="I1452" i="40"/>
  <c r="H1452" i="40"/>
  <c r="G1452" i="40"/>
  <c r="F1452" i="40"/>
  <c r="D1452" i="40"/>
  <c r="C1452" i="40"/>
  <c r="B1452" i="40"/>
  <c r="K1451" i="40"/>
  <c r="J1451" i="40"/>
  <c r="I1451" i="40"/>
  <c r="H1451" i="40"/>
  <c r="G1451" i="40"/>
  <c r="F1451" i="40"/>
  <c r="D1451" i="40"/>
  <c r="C1451" i="40"/>
  <c r="B1451" i="40"/>
  <c r="K1450" i="40"/>
  <c r="J1450" i="40"/>
  <c r="I1450" i="40"/>
  <c r="H1450" i="40"/>
  <c r="G1450" i="40"/>
  <c r="F1450" i="40"/>
  <c r="D1450" i="40"/>
  <c r="C1450" i="40"/>
  <c r="B1450" i="40"/>
  <c r="K1449" i="40"/>
  <c r="J1449" i="40"/>
  <c r="I1449" i="40"/>
  <c r="H1449" i="40"/>
  <c r="G1449" i="40"/>
  <c r="F1449" i="40"/>
  <c r="D1449" i="40"/>
  <c r="C1449" i="40"/>
  <c r="B1449" i="40"/>
  <c r="K1448" i="40"/>
  <c r="J1448" i="40"/>
  <c r="I1448" i="40"/>
  <c r="H1448" i="40"/>
  <c r="G1448" i="40"/>
  <c r="F1448" i="40"/>
  <c r="D1448" i="40"/>
  <c r="C1448" i="40"/>
  <c r="B1448" i="40"/>
  <c r="K1447" i="40"/>
  <c r="J1447" i="40"/>
  <c r="I1447" i="40"/>
  <c r="H1447" i="40"/>
  <c r="G1447" i="40"/>
  <c r="F1447" i="40"/>
  <c r="D1447" i="40"/>
  <c r="C1447" i="40"/>
  <c r="B1447" i="40"/>
  <c r="K1446" i="40"/>
  <c r="J1446" i="40"/>
  <c r="I1446" i="40"/>
  <c r="H1446" i="40"/>
  <c r="G1446" i="40"/>
  <c r="F1446" i="40"/>
  <c r="D1446" i="40"/>
  <c r="C1446" i="40"/>
  <c r="B1446" i="40"/>
  <c r="K1445" i="40"/>
  <c r="J1445" i="40"/>
  <c r="I1445" i="40"/>
  <c r="H1445" i="40"/>
  <c r="G1445" i="40"/>
  <c r="F1445" i="40"/>
  <c r="D1445" i="40"/>
  <c r="C1445" i="40"/>
  <c r="B1445" i="40"/>
  <c r="K1444" i="40"/>
  <c r="J1444" i="40"/>
  <c r="I1444" i="40"/>
  <c r="H1444" i="40"/>
  <c r="G1444" i="40"/>
  <c r="F1444" i="40"/>
  <c r="D1444" i="40"/>
  <c r="C1444" i="40"/>
  <c r="B1444" i="40"/>
  <c r="K1443" i="40"/>
  <c r="J1443" i="40"/>
  <c r="I1443" i="40"/>
  <c r="H1443" i="40"/>
  <c r="G1443" i="40"/>
  <c r="F1443" i="40"/>
  <c r="D1443" i="40"/>
  <c r="C1443" i="40"/>
  <c r="B1443" i="40"/>
  <c r="K1442" i="40"/>
  <c r="J1442" i="40"/>
  <c r="I1442" i="40"/>
  <c r="H1442" i="40"/>
  <c r="G1442" i="40"/>
  <c r="F1442" i="40"/>
  <c r="D1442" i="40"/>
  <c r="C1442" i="40"/>
  <c r="B1442" i="40"/>
  <c r="K1441" i="40"/>
  <c r="J1441" i="40"/>
  <c r="I1441" i="40"/>
  <c r="H1441" i="40"/>
  <c r="G1441" i="40"/>
  <c r="F1441" i="40"/>
  <c r="D1441" i="40"/>
  <c r="C1441" i="40"/>
  <c r="B1441" i="40"/>
  <c r="K1440" i="40"/>
  <c r="J1440" i="40"/>
  <c r="I1440" i="40"/>
  <c r="H1440" i="40"/>
  <c r="G1440" i="40"/>
  <c r="F1440" i="40"/>
  <c r="D1440" i="40"/>
  <c r="C1440" i="40"/>
  <c r="B1440" i="40"/>
  <c r="K1439" i="40"/>
  <c r="J1439" i="40"/>
  <c r="I1439" i="40"/>
  <c r="H1439" i="40"/>
  <c r="G1439" i="40"/>
  <c r="F1439" i="40"/>
  <c r="D1439" i="40"/>
  <c r="C1439" i="40"/>
  <c r="B1439" i="40"/>
  <c r="K1438" i="40"/>
  <c r="J1438" i="40"/>
  <c r="I1438" i="40"/>
  <c r="H1438" i="40"/>
  <c r="G1438" i="40"/>
  <c r="F1438" i="40"/>
  <c r="D1438" i="40"/>
  <c r="C1438" i="40"/>
  <c r="B1438" i="40"/>
  <c r="K1437" i="40"/>
  <c r="J1437" i="40"/>
  <c r="I1437" i="40"/>
  <c r="H1437" i="40"/>
  <c r="G1437" i="40"/>
  <c r="F1437" i="40"/>
  <c r="D1437" i="40"/>
  <c r="C1437" i="40"/>
  <c r="B1437" i="40"/>
  <c r="K1436" i="40"/>
  <c r="J1436" i="40"/>
  <c r="I1436" i="40"/>
  <c r="H1436" i="40"/>
  <c r="G1436" i="40"/>
  <c r="F1436" i="40"/>
  <c r="D1436" i="40"/>
  <c r="C1436" i="40"/>
  <c r="B1436" i="40"/>
  <c r="K1435" i="40"/>
  <c r="J1435" i="40"/>
  <c r="I1435" i="40"/>
  <c r="H1435" i="40"/>
  <c r="G1435" i="40"/>
  <c r="F1435" i="40"/>
  <c r="D1435" i="40"/>
  <c r="C1435" i="40"/>
  <c r="B1435" i="40"/>
  <c r="K1434" i="40"/>
  <c r="J1434" i="40"/>
  <c r="I1434" i="40"/>
  <c r="H1434" i="40"/>
  <c r="G1434" i="40"/>
  <c r="F1434" i="40"/>
  <c r="D1434" i="40"/>
  <c r="C1434" i="40"/>
  <c r="B1434" i="40"/>
  <c r="K1433" i="40"/>
  <c r="J1433" i="40"/>
  <c r="I1433" i="40"/>
  <c r="H1433" i="40"/>
  <c r="G1433" i="40"/>
  <c r="F1433" i="40"/>
  <c r="D1433" i="40"/>
  <c r="C1433" i="40"/>
  <c r="B1433" i="40"/>
  <c r="K1432" i="40"/>
  <c r="J1432" i="40"/>
  <c r="I1432" i="40"/>
  <c r="H1432" i="40"/>
  <c r="G1432" i="40"/>
  <c r="F1432" i="40"/>
  <c r="D1432" i="40"/>
  <c r="C1432" i="40"/>
  <c r="B1432" i="40"/>
  <c r="K1431" i="40"/>
  <c r="J1431" i="40"/>
  <c r="I1431" i="40"/>
  <c r="H1431" i="40"/>
  <c r="G1431" i="40"/>
  <c r="F1431" i="40"/>
  <c r="D1431" i="40"/>
  <c r="C1431" i="40"/>
  <c r="B1431" i="40"/>
  <c r="K1430" i="40"/>
  <c r="J1430" i="40"/>
  <c r="I1430" i="40"/>
  <c r="H1430" i="40"/>
  <c r="G1430" i="40"/>
  <c r="F1430" i="40"/>
  <c r="D1430" i="40"/>
  <c r="C1430" i="40"/>
  <c r="B1430" i="40"/>
  <c r="K1429" i="40"/>
  <c r="J1429" i="40"/>
  <c r="I1429" i="40"/>
  <c r="H1429" i="40"/>
  <c r="G1429" i="40"/>
  <c r="F1429" i="40"/>
  <c r="D1429" i="40"/>
  <c r="C1429" i="40"/>
  <c r="B1429" i="40"/>
  <c r="K1428" i="40"/>
  <c r="J1428" i="40"/>
  <c r="I1428" i="40"/>
  <c r="H1428" i="40"/>
  <c r="G1428" i="40"/>
  <c r="F1428" i="40"/>
  <c r="D1428" i="40"/>
  <c r="C1428" i="40"/>
  <c r="B1428" i="40"/>
  <c r="K1427" i="40"/>
  <c r="J1427" i="40"/>
  <c r="I1427" i="40"/>
  <c r="H1427" i="40"/>
  <c r="G1427" i="40"/>
  <c r="F1427" i="40"/>
  <c r="D1427" i="40"/>
  <c r="C1427" i="40"/>
  <c r="B1427" i="40"/>
  <c r="K1426" i="40"/>
  <c r="J1426" i="40"/>
  <c r="I1426" i="40"/>
  <c r="H1426" i="40"/>
  <c r="G1426" i="40"/>
  <c r="F1426" i="40"/>
  <c r="D1426" i="40"/>
  <c r="C1426" i="40"/>
  <c r="B1426" i="40"/>
  <c r="K1425" i="40"/>
  <c r="J1425" i="40"/>
  <c r="I1425" i="40"/>
  <c r="H1425" i="40"/>
  <c r="G1425" i="40"/>
  <c r="F1425" i="40"/>
  <c r="D1425" i="40"/>
  <c r="C1425" i="40"/>
  <c r="B1425" i="40"/>
  <c r="K1424" i="40"/>
  <c r="J1424" i="40"/>
  <c r="I1424" i="40"/>
  <c r="H1424" i="40"/>
  <c r="G1424" i="40"/>
  <c r="D1424" i="40"/>
  <c r="C1424" i="40"/>
  <c r="B1424" i="40"/>
  <c r="K1423" i="40"/>
  <c r="J1423" i="40"/>
  <c r="I1423" i="40"/>
  <c r="H1423" i="40"/>
  <c r="G1423" i="40"/>
  <c r="F1423" i="40"/>
  <c r="D1423" i="40"/>
  <c r="C1423" i="40"/>
  <c r="B1423" i="40"/>
  <c r="K1422" i="40"/>
  <c r="J1422" i="40"/>
  <c r="I1422" i="40"/>
  <c r="H1422" i="40"/>
  <c r="G1422" i="40"/>
  <c r="F1422" i="40"/>
  <c r="D1422" i="40"/>
  <c r="C1422" i="40"/>
  <c r="B1422" i="40"/>
  <c r="A1422" i="40"/>
  <c r="K1421" i="40"/>
  <c r="J1421" i="40"/>
  <c r="I1421" i="40"/>
  <c r="H1421" i="40"/>
  <c r="G1421" i="40"/>
  <c r="F1421" i="40"/>
  <c r="D1421" i="40"/>
  <c r="C1421" i="40"/>
  <c r="B1421" i="40"/>
  <c r="K1420" i="40"/>
  <c r="J1420" i="40"/>
  <c r="I1420" i="40"/>
  <c r="H1420" i="40"/>
  <c r="G1420" i="40"/>
  <c r="F1420" i="40"/>
  <c r="D1420" i="40"/>
  <c r="C1420" i="40"/>
  <c r="B1420" i="40"/>
  <c r="A1420" i="40"/>
  <c r="K1419" i="40"/>
  <c r="J1419" i="40"/>
  <c r="I1419" i="40"/>
  <c r="H1419" i="40"/>
  <c r="G1419" i="40"/>
  <c r="F1419" i="40"/>
  <c r="D1419" i="40"/>
  <c r="C1419" i="40"/>
  <c r="B1419" i="40"/>
  <c r="A1419" i="40"/>
  <c r="K1418" i="40"/>
  <c r="J1418" i="40"/>
  <c r="I1418" i="40"/>
  <c r="H1418" i="40"/>
  <c r="G1418" i="40"/>
  <c r="F1418" i="40"/>
  <c r="D1418" i="40"/>
  <c r="C1418" i="40"/>
  <c r="B1418" i="40"/>
  <c r="K1417" i="40"/>
  <c r="J1417" i="40"/>
  <c r="I1417" i="40"/>
  <c r="H1417" i="40"/>
  <c r="G1417" i="40"/>
  <c r="F1417" i="40"/>
  <c r="D1417" i="40"/>
  <c r="C1417" i="40"/>
  <c r="B1417" i="40"/>
  <c r="K1416" i="40"/>
  <c r="J1416" i="40"/>
  <c r="I1416" i="40"/>
  <c r="H1416" i="40"/>
  <c r="G1416" i="40"/>
  <c r="F1416" i="40"/>
  <c r="D1416" i="40"/>
  <c r="C1416" i="40"/>
  <c r="B1416" i="40"/>
  <c r="K1415" i="40"/>
  <c r="J1415" i="40"/>
  <c r="I1415" i="40"/>
  <c r="H1415" i="40"/>
  <c r="G1415" i="40"/>
  <c r="F1415" i="40"/>
  <c r="D1415" i="40"/>
  <c r="C1415" i="40"/>
  <c r="B1415" i="40"/>
  <c r="K1414" i="40"/>
  <c r="J1414" i="40"/>
  <c r="I1414" i="40"/>
  <c r="H1414" i="40"/>
  <c r="G1414" i="40"/>
  <c r="F1414" i="40"/>
  <c r="D1414" i="40"/>
  <c r="C1414" i="40"/>
  <c r="B1414" i="40"/>
  <c r="K1413" i="40"/>
  <c r="J1413" i="40"/>
  <c r="I1413" i="40"/>
  <c r="H1413" i="40"/>
  <c r="G1413" i="40"/>
  <c r="F1413" i="40"/>
  <c r="D1413" i="40"/>
  <c r="C1413" i="40"/>
  <c r="B1413" i="40"/>
  <c r="K1412" i="40"/>
  <c r="J1412" i="40"/>
  <c r="I1412" i="40"/>
  <c r="H1412" i="40"/>
  <c r="G1412" i="40"/>
  <c r="F1412" i="40"/>
  <c r="D1412" i="40"/>
  <c r="C1412" i="40"/>
  <c r="B1412" i="40"/>
  <c r="K1411" i="40"/>
  <c r="J1411" i="40"/>
  <c r="I1411" i="40"/>
  <c r="H1411" i="40"/>
  <c r="G1411" i="40"/>
  <c r="F1411" i="40"/>
  <c r="D1411" i="40"/>
  <c r="C1411" i="40"/>
  <c r="B1411" i="40"/>
  <c r="K1410" i="40"/>
  <c r="J1410" i="40"/>
  <c r="I1410" i="40"/>
  <c r="H1410" i="40"/>
  <c r="G1410" i="40"/>
  <c r="F1410" i="40"/>
  <c r="D1410" i="40"/>
  <c r="C1410" i="40"/>
  <c r="B1410" i="40"/>
  <c r="K1409" i="40"/>
  <c r="J1409" i="40"/>
  <c r="I1409" i="40"/>
  <c r="H1409" i="40"/>
  <c r="G1409" i="40"/>
  <c r="F1409" i="40"/>
  <c r="D1409" i="40"/>
  <c r="C1409" i="40"/>
  <c r="B1409" i="40"/>
  <c r="K1408" i="40"/>
  <c r="J1408" i="40"/>
  <c r="I1408" i="40"/>
  <c r="H1408" i="40"/>
  <c r="G1408" i="40"/>
  <c r="F1408" i="40"/>
  <c r="D1408" i="40"/>
  <c r="C1408" i="40"/>
  <c r="B1408" i="40"/>
  <c r="K1407" i="40"/>
  <c r="J1407" i="40"/>
  <c r="I1407" i="40"/>
  <c r="H1407" i="40"/>
  <c r="G1407" i="40"/>
  <c r="F1407" i="40"/>
  <c r="D1407" i="40"/>
  <c r="C1407" i="40"/>
  <c r="B1407" i="40"/>
  <c r="K1406" i="40"/>
  <c r="J1406" i="40"/>
  <c r="I1406" i="40"/>
  <c r="H1406" i="40"/>
  <c r="G1406" i="40"/>
  <c r="F1406" i="40"/>
  <c r="D1406" i="40"/>
  <c r="C1406" i="40"/>
  <c r="B1406" i="40"/>
  <c r="A1406" i="40"/>
  <c r="K1405" i="40"/>
  <c r="J1405" i="40"/>
  <c r="I1405" i="40"/>
  <c r="H1405" i="40"/>
  <c r="G1405" i="40"/>
  <c r="F1405" i="40"/>
  <c r="D1405" i="40"/>
  <c r="C1405" i="40"/>
  <c r="B1405" i="40"/>
  <c r="K1404" i="40"/>
  <c r="J1404" i="40"/>
  <c r="I1404" i="40"/>
  <c r="H1404" i="40"/>
  <c r="G1404" i="40"/>
  <c r="F1404" i="40"/>
  <c r="D1404" i="40"/>
  <c r="C1404" i="40"/>
  <c r="B1404" i="40"/>
  <c r="K1403" i="40"/>
  <c r="J1403" i="40"/>
  <c r="I1403" i="40"/>
  <c r="H1403" i="40"/>
  <c r="G1403" i="40"/>
  <c r="F1403" i="40"/>
  <c r="D1403" i="40"/>
  <c r="C1403" i="40"/>
  <c r="B1403" i="40"/>
  <c r="K1402" i="40"/>
  <c r="J1402" i="40"/>
  <c r="I1402" i="40"/>
  <c r="H1402" i="40"/>
  <c r="G1402" i="40"/>
  <c r="D1402" i="40"/>
  <c r="C1402" i="40"/>
  <c r="B1402" i="40"/>
  <c r="K1401" i="40"/>
  <c r="J1401" i="40"/>
  <c r="I1401" i="40"/>
  <c r="H1401" i="40"/>
  <c r="G1401" i="40"/>
  <c r="F1401" i="40"/>
  <c r="D1401" i="40"/>
  <c r="C1401" i="40"/>
  <c r="B1401" i="40"/>
  <c r="K1400" i="40"/>
  <c r="J1400" i="40"/>
  <c r="I1400" i="40"/>
  <c r="H1400" i="40"/>
  <c r="G1400" i="40"/>
  <c r="F1400" i="40"/>
  <c r="D1400" i="40"/>
  <c r="C1400" i="40"/>
  <c r="B1400" i="40"/>
  <c r="K1399" i="40"/>
  <c r="J1399" i="40"/>
  <c r="I1399" i="40"/>
  <c r="H1399" i="40"/>
  <c r="G1399" i="40"/>
  <c r="D1399" i="40"/>
  <c r="C1399" i="40"/>
  <c r="B1399" i="40"/>
  <c r="K1398" i="40"/>
  <c r="J1398" i="40"/>
  <c r="I1398" i="40"/>
  <c r="H1398" i="40"/>
  <c r="G1398" i="40"/>
  <c r="F1398" i="40"/>
  <c r="D1398" i="40"/>
  <c r="C1398" i="40"/>
  <c r="B1398" i="40"/>
  <c r="K1397" i="40"/>
  <c r="J1397" i="40"/>
  <c r="I1397" i="40"/>
  <c r="H1397" i="40"/>
  <c r="G1397" i="40"/>
  <c r="F1397" i="40"/>
  <c r="D1397" i="40"/>
  <c r="C1397" i="40"/>
  <c r="B1397" i="40"/>
  <c r="K1396" i="40"/>
  <c r="J1396" i="40"/>
  <c r="I1396" i="40"/>
  <c r="H1396" i="40"/>
  <c r="G1396" i="40"/>
  <c r="F1396" i="40"/>
  <c r="D1396" i="40"/>
  <c r="C1396" i="40"/>
  <c r="B1396" i="40"/>
  <c r="K1395" i="40"/>
  <c r="J1395" i="40"/>
  <c r="I1395" i="40"/>
  <c r="H1395" i="40"/>
  <c r="G1395" i="40"/>
  <c r="F1395" i="40"/>
  <c r="D1395" i="40"/>
  <c r="C1395" i="40"/>
  <c r="B1395" i="40"/>
  <c r="K1394" i="40"/>
  <c r="J1394" i="40"/>
  <c r="I1394" i="40"/>
  <c r="H1394" i="40"/>
  <c r="G1394" i="40"/>
  <c r="F1394" i="40"/>
  <c r="D1394" i="40"/>
  <c r="C1394" i="40"/>
  <c r="B1394" i="40"/>
  <c r="K1393" i="40"/>
  <c r="J1393" i="40"/>
  <c r="I1393" i="40"/>
  <c r="H1393" i="40"/>
  <c r="G1393" i="40"/>
  <c r="D1393" i="40"/>
  <c r="C1393" i="40"/>
  <c r="B1393" i="40"/>
  <c r="K1392" i="40"/>
  <c r="J1392" i="40"/>
  <c r="I1392" i="40"/>
  <c r="H1392" i="40"/>
  <c r="G1392" i="40"/>
  <c r="F1392" i="40"/>
  <c r="D1392" i="40"/>
  <c r="C1392" i="40"/>
  <c r="B1392" i="40"/>
  <c r="K1391" i="40"/>
  <c r="J1391" i="40"/>
  <c r="I1391" i="40"/>
  <c r="H1391" i="40"/>
  <c r="G1391" i="40"/>
  <c r="D1391" i="40"/>
  <c r="C1391" i="40"/>
  <c r="B1391" i="40"/>
  <c r="K1390" i="40"/>
  <c r="J1390" i="40"/>
  <c r="I1390" i="40"/>
  <c r="H1390" i="40"/>
  <c r="G1390" i="40"/>
  <c r="F1390" i="40"/>
  <c r="D1390" i="40"/>
  <c r="C1390" i="40"/>
  <c r="B1390" i="40"/>
  <c r="K1389" i="40"/>
  <c r="J1389" i="40"/>
  <c r="I1389" i="40"/>
  <c r="H1389" i="40"/>
  <c r="G1389" i="40"/>
  <c r="F1389" i="40"/>
  <c r="D1389" i="40"/>
  <c r="C1389" i="40"/>
  <c r="B1389" i="40"/>
  <c r="K1388" i="40"/>
  <c r="J1388" i="40"/>
  <c r="I1388" i="40"/>
  <c r="H1388" i="40"/>
  <c r="G1388" i="40"/>
  <c r="F1388" i="40"/>
  <c r="D1388" i="40"/>
  <c r="C1388" i="40"/>
  <c r="B1388" i="40"/>
  <c r="K1387" i="40"/>
  <c r="J1387" i="40"/>
  <c r="I1387" i="40"/>
  <c r="H1387" i="40"/>
  <c r="G1387" i="40"/>
  <c r="F1387" i="40"/>
  <c r="D1387" i="40"/>
  <c r="C1387" i="40"/>
  <c r="B1387" i="40"/>
  <c r="K1386" i="40"/>
  <c r="J1386" i="40"/>
  <c r="I1386" i="40"/>
  <c r="H1386" i="40"/>
  <c r="G1386" i="40"/>
  <c r="F1386" i="40"/>
  <c r="D1386" i="40"/>
  <c r="C1386" i="40"/>
  <c r="B1386" i="40"/>
  <c r="K1385" i="40"/>
  <c r="J1385" i="40"/>
  <c r="I1385" i="40"/>
  <c r="H1385" i="40"/>
  <c r="G1385" i="40"/>
  <c r="F1385" i="40"/>
  <c r="D1385" i="40"/>
  <c r="C1385" i="40"/>
  <c r="B1385" i="40"/>
  <c r="K1384" i="40"/>
  <c r="J1384" i="40"/>
  <c r="I1384" i="40"/>
  <c r="H1384" i="40"/>
  <c r="G1384" i="40"/>
  <c r="F1384" i="40"/>
  <c r="D1384" i="40"/>
  <c r="C1384" i="40"/>
  <c r="B1384" i="40"/>
  <c r="K1383" i="40"/>
  <c r="J1383" i="40"/>
  <c r="I1383" i="40"/>
  <c r="H1383" i="40"/>
  <c r="G1383" i="40"/>
  <c r="D1383" i="40"/>
  <c r="C1383" i="40"/>
  <c r="B1383" i="40"/>
  <c r="K1382" i="40"/>
  <c r="J1382" i="40"/>
  <c r="I1382" i="40"/>
  <c r="H1382" i="40"/>
  <c r="G1382" i="40"/>
  <c r="F1382" i="40"/>
  <c r="D1382" i="40"/>
  <c r="C1382" i="40"/>
  <c r="B1382" i="40"/>
  <c r="K1381" i="40"/>
  <c r="J1381" i="40"/>
  <c r="I1381" i="40"/>
  <c r="H1381" i="40"/>
  <c r="G1381" i="40"/>
  <c r="F1381" i="40"/>
  <c r="D1381" i="40"/>
  <c r="C1381" i="40"/>
  <c r="B1381" i="40"/>
  <c r="K1380" i="40"/>
  <c r="J1380" i="40"/>
  <c r="I1380" i="40"/>
  <c r="H1380" i="40"/>
  <c r="G1380" i="40"/>
  <c r="F1380" i="40"/>
  <c r="D1380" i="40"/>
  <c r="C1380" i="40"/>
  <c r="B1380" i="40"/>
  <c r="K1379" i="40"/>
  <c r="J1379" i="40"/>
  <c r="I1379" i="40"/>
  <c r="H1379" i="40"/>
  <c r="G1379" i="40"/>
  <c r="F1379" i="40"/>
  <c r="D1379" i="40"/>
  <c r="C1379" i="40"/>
  <c r="B1379" i="40"/>
  <c r="K1378" i="40"/>
  <c r="J1378" i="40"/>
  <c r="I1378" i="40"/>
  <c r="H1378" i="40"/>
  <c r="G1378" i="40"/>
  <c r="F1378" i="40"/>
  <c r="D1378" i="40"/>
  <c r="C1378" i="40"/>
  <c r="B1378" i="40"/>
  <c r="K1377" i="40"/>
  <c r="J1377" i="40"/>
  <c r="I1377" i="40"/>
  <c r="H1377" i="40"/>
  <c r="G1377" i="40"/>
  <c r="D1377" i="40"/>
  <c r="C1377" i="40"/>
  <c r="B1377" i="40"/>
  <c r="K1376" i="40"/>
  <c r="J1376" i="40"/>
  <c r="I1376" i="40"/>
  <c r="H1376" i="40"/>
  <c r="G1376" i="40"/>
  <c r="F1376" i="40"/>
  <c r="D1376" i="40"/>
  <c r="C1376" i="40"/>
  <c r="B1376" i="40"/>
  <c r="K1375" i="40"/>
  <c r="J1375" i="40"/>
  <c r="I1375" i="40"/>
  <c r="H1375" i="40"/>
  <c r="G1375" i="40"/>
  <c r="F1375" i="40"/>
  <c r="D1375" i="40"/>
  <c r="C1375" i="40"/>
  <c r="B1375" i="40"/>
  <c r="K1374" i="40"/>
  <c r="J1374" i="40"/>
  <c r="I1374" i="40"/>
  <c r="H1374" i="40"/>
  <c r="G1374" i="40"/>
  <c r="F1374" i="40"/>
  <c r="D1374" i="40"/>
  <c r="C1374" i="40"/>
  <c r="B1374" i="40"/>
  <c r="K1373" i="40"/>
  <c r="J1373" i="40"/>
  <c r="I1373" i="40"/>
  <c r="H1373" i="40"/>
  <c r="G1373" i="40"/>
  <c r="F1373" i="40"/>
  <c r="D1373" i="40"/>
  <c r="C1373" i="40"/>
  <c r="B1373" i="40"/>
  <c r="K1372" i="40"/>
  <c r="J1372" i="40"/>
  <c r="I1372" i="40"/>
  <c r="H1372" i="40"/>
  <c r="G1372" i="40"/>
  <c r="F1372" i="40"/>
  <c r="D1372" i="40"/>
  <c r="C1372" i="40"/>
  <c r="B1372" i="40"/>
  <c r="K1371" i="40"/>
  <c r="J1371" i="40"/>
  <c r="I1371" i="40"/>
  <c r="H1371" i="40"/>
  <c r="G1371" i="40"/>
  <c r="F1371" i="40"/>
  <c r="D1371" i="40"/>
  <c r="C1371" i="40"/>
  <c r="B1371" i="40"/>
  <c r="K1370" i="40"/>
  <c r="J1370" i="40"/>
  <c r="I1370" i="40"/>
  <c r="H1370" i="40"/>
  <c r="G1370" i="40"/>
  <c r="F1370" i="40"/>
  <c r="D1370" i="40"/>
  <c r="C1370" i="40"/>
  <c r="B1370" i="40"/>
  <c r="K1369" i="40"/>
  <c r="J1369" i="40"/>
  <c r="I1369" i="40"/>
  <c r="H1369" i="40"/>
  <c r="G1369" i="40"/>
  <c r="F1369" i="40"/>
  <c r="D1369" i="40"/>
  <c r="C1369" i="40"/>
  <c r="B1369" i="40"/>
  <c r="K1368" i="40"/>
  <c r="J1368" i="40"/>
  <c r="I1368" i="40"/>
  <c r="H1368" i="40"/>
  <c r="G1368" i="40"/>
  <c r="F1368" i="40"/>
  <c r="D1368" i="40"/>
  <c r="C1368" i="40"/>
  <c r="B1368" i="40"/>
  <c r="K1367" i="40"/>
  <c r="J1367" i="40"/>
  <c r="I1367" i="40"/>
  <c r="H1367" i="40"/>
  <c r="G1367" i="40"/>
  <c r="F1367" i="40"/>
  <c r="D1367" i="40"/>
  <c r="C1367" i="40"/>
  <c r="B1367" i="40"/>
  <c r="K1366" i="40"/>
  <c r="J1366" i="40"/>
  <c r="I1366" i="40"/>
  <c r="H1366" i="40"/>
  <c r="G1366" i="40"/>
  <c r="F1366" i="40"/>
  <c r="D1366" i="40"/>
  <c r="C1366" i="40"/>
  <c r="B1366" i="40"/>
  <c r="K1365" i="40"/>
  <c r="J1365" i="40"/>
  <c r="I1365" i="40"/>
  <c r="H1365" i="40"/>
  <c r="G1365" i="40"/>
  <c r="F1365" i="40"/>
  <c r="D1365" i="40"/>
  <c r="C1365" i="40"/>
  <c r="B1365" i="40"/>
  <c r="K1364" i="40"/>
  <c r="J1364" i="40"/>
  <c r="I1364" i="40"/>
  <c r="H1364" i="40"/>
  <c r="G1364" i="40"/>
  <c r="F1364" i="40"/>
  <c r="D1364" i="40"/>
  <c r="C1364" i="40"/>
  <c r="B1364" i="40"/>
  <c r="K1363" i="40"/>
  <c r="J1363" i="40"/>
  <c r="I1363" i="40"/>
  <c r="H1363" i="40"/>
  <c r="G1363" i="40"/>
  <c r="D1363" i="40"/>
  <c r="C1363" i="40"/>
  <c r="B1363" i="40"/>
  <c r="K1362" i="40"/>
  <c r="J1362" i="40"/>
  <c r="I1362" i="40"/>
  <c r="H1362" i="40"/>
  <c r="G1362" i="40"/>
  <c r="F1362" i="40"/>
  <c r="D1362" i="40"/>
  <c r="C1362" i="40"/>
  <c r="B1362" i="40"/>
  <c r="K1361" i="40"/>
  <c r="J1361" i="40"/>
  <c r="I1361" i="40"/>
  <c r="H1361" i="40"/>
  <c r="G1361" i="40"/>
  <c r="F1361" i="40"/>
  <c r="D1361" i="40"/>
  <c r="C1361" i="40"/>
  <c r="B1361" i="40"/>
  <c r="K1360" i="40"/>
  <c r="J1360" i="40"/>
  <c r="I1360" i="40"/>
  <c r="H1360" i="40"/>
  <c r="G1360" i="40"/>
  <c r="F1360" i="40"/>
  <c r="D1360" i="40"/>
  <c r="C1360" i="40"/>
  <c r="B1360" i="40"/>
  <c r="K1359" i="40"/>
  <c r="J1359" i="40"/>
  <c r="I1359" i="40"/>
  <c r="H1359" i="40"/>
  <c r="G1359" i="40"/>
  <c r="D1359" i="40"/>
  <c r="C1359" i="40"/>
  <c r="B1359" i="40"/>
  <c r="K1358" i="40"/>
  <c r="J1358" i="40"/>
  <c r="I1358" i="40"/>
  <c r="H1358" i="40"/>
  <c r="G1358" i="40"/>
  <c r="F1358" i="40"/>
  <c r="D1358" i="40"/>
  <c r="C1358" i="40"/>
  <c r="B1358" i="40"/>
  <c r="K1357" i="40"/>
  <c r="J1357" i="40"/>
  <c r="I1357" i="40"/>
  <c r="H1357" i="40"/>
  <c r="G1357" i="40"/>
  <c r="F1357" i="40"/>
  <c r="D1357" i="40"/>
  <c r="C1357" i="40"/>
  <c r="B1357" i="40"/>
  <c r="K1356" i="40"/>
  <c r="J1356" i="40"/>
  <c r="I1356" i="40"/>
  <c r="H1356" i="40"/>
  <c r="G1356" i="40"/>
  <c r="F1356" i="40"/>
  <c r="D1356" i="40"/>
  <c r="C1356" i="40"/>
  <c r="B1356" i="40"/>
  <c r="K1355" i="40"/>
  <c r="J1355" i="40"/>
  <c r="I1355" i="40"/>
  <c r="H1355" i="40"/>
  <c r="G1355" i="40"/>
  <c r="F1355" i="40"/>
  <c r="D1355" i="40"/>
  <c r="C1355" i="40"/>
  <c r="B1355" i="40"/>
  <c r="K1354" i="40"/>
  <c r="J1354" i="40"/>
  <c r="I1354" i="40"/>
  <c r="H1354" i="40"/>
  <c r="G1354" i="40"/>
  <c r="F1354" i="40"/>
  <c r="D1354" i="40"/>
  <c r="C1354" i="40"/>
  <c r="B1354" i="40"/>
  <c r="K1353" i="40"/>
  <c r="J1353" i="40"/>
  <c r="I1353" i="40"/>
  <c r="H1353" i="40"/>
  <c r="G1353" i="40"/>
  <c r="F1353" i="40"/>
  <c r="D1353" i="40"/>
  <c r="C1353" i="40"/>
  <c r="B1353" i="40"/>
  <c r="K1352" i="40"/>
  <c r="J1352" i="40"/>
  <c r="I1352" i="40"/>
  <c r="H1352" i="40"/>
  <c r="G1352" i="40"/>
  <c r="D1352" i="40"/>
  <c r="C1352" i="40"/>
  <c r="B1352" i="40"/>
  <c r="K1351" i="40"/>
  <c r="J1351" i="40"/>
  <c r="I1351" i="40"/>
  <c r="H1351" i="40"/>
  <c r="G1351" i="40"/>
  <c r="F1351" i="40"/>
  <c r="D1351" i="40"/>
  <c r="C1351" i="40"/>
  <c r="B1351" i="40"/>
  <c r="K1350" i="40"/>
  <c r="J1350" i="40"/>
  <c r="I1350" i="40"/>
  <c r="H1350" i="40"/>
  <c r="G1350" i="40"/>
  <c r="F1350" i="40"/>
  <c r="D1350" i="40"/>
  <c r="C1350" i="40"/>
  <c r="B1350" i="40"/>
  <c r="K1349" i="40"/>
  <c r="J1349" i="40"/>
  <c r="I1349" i="40"/>
  <c r="H1349" i="40"/>
  <c r="G1349" i="40"/>
  <c r="F1349" i="40"/>
  <c r="D1349" i="40"/>
  <c r="C1349" i="40"/>
  <c r="B1349" i="40"/>
  <c r="K1348" i="40"/>
  <c r="J1348" i="40"/>
  <c r="I1348" i="40"/>
  <c r="H1348" i="40"/>
  <c r="G1348" i="40"/>
  <c r="D1348" i="40"/>
  <c r="C1348" i="40"/>
  <c r="B1348" i="40"/>
  <c r="K1347" i="40"/>
  <c r="J1347" i="40"/>
  <c r="I1347" i="40"/>
  <c r="H1347" i="40"/>
  <c r="G1347" i="40"/>
  <c r="F1347" i="40"/>
  <c r="D1347" i="40"/>
  <c r="C1347" i="40"/>
  <c r="B1347" i="40"/>
  <c r="K1346" i="40"/>
  <c r="J1346" i="40"/>
  <c r="I1346" i="40"/>
  <c r="H1346" i="40"/>
  <c r="G1346" i="40"/>
  <c r="F1346" i="40"/>
  <c r="D1346" i="40"/>
  <c r="C1346" i="40"/>
  <c r="B1346" i="40"/>
  <c r="K1345" i="40"/>
  <c r="J1345" i="40"/>
  <c r="I1345" i="40"/>
  <c r="H1345" i="40"/>
  <c r="G1345" i="40"/>
  <c r="D1345" i="40"/>
  <c r="C1345" i="40"/>
  <c r="B1345" i="40"/>
  <c r="K1344" i="40"/>
  <c r="J1344" i="40"/>
  <c r="I1344" i="40"/>
  <c r="H1344" i="40"/>
  <c r="G1344" i="40"/>
  <c r="F1344" i="40"/>
  <c r="D1344" i="40"/>
  <c r="C1344" i="40"/>
  <c r="B1344" i="40"/>
  <c r="K1343" i="40"/>
  <c r="J1343" i="40"/>
  <c r="I1343" i="40"/>
  <c r="H1343" i="40"/>
  <c r="G1343" i="40"/>
  <c r="F1343" i="40"/>
  <c r="D1343" i="40"/>
  <c r="C1343" i="40"/>
  <c r="B1343" i="40"/>
  <c r="K1342" i="40"/>
  <c r="J1342" i="40"/>
  <c r="I1342" i="40"/>
  <c r="H1342" i="40"/>
  <c r="G1342" i="40"/>
  <c r="D1342" i="40"/>
  <c r="C1342" i="40"/>
  <c r="B1342" i="40"/>
  <c r="K1341" i="40"/>
  <c r="J1341" i="40"/>
  <c r="I1341" i="40"/>
  <c r="H1341" i="40"/>
  <c r="G1341" i="40"/>
  <c r="F1341" i="40"/>
  <c r="D1341" i="40"/>
  <c r="C1341" i="40"/>
  <c r="B1341" i="40"/>
  <c r="K1340" i="40"/>
  <c r="J1340" i="40"/>
  <c r="I1340" i="40"/>
  <c r="H1340" i="40"/>
  <c r="G1340" i="40"/>
  <c r="E1340" i="40"/>
  <c r="D1340" i="40"/>
  <c r="C1340" i="40"/>
  <c r="B1340" i="40"/>
  <c r="E1339" i="40"/>
  <c r="A1339" i="40"/>
  <c r="R1337" i="40"/>
  <c r="K1337" i="40"/>
  <c r="J1337" i="40"/>
  <c r="I1337" i="40"/>
  <c r="H1337" i="40"/>
  <c r="G1337" i="40"/>
  <c r="F1337" i="40"/>
  <c r="E1337" i="40"/>
  <c r="D1337" i="40"/>
  <c r="C1337" i="40"/>
  <c r="B1337" i="40"/>
  <c r="A1337" i="40"/>
  <c r="R1336" i="40"/>
  <c r="K1336" i="40"/>
  <c r="J1336" i="40"/>
  <c r="I1336" i="40"/>
  <c r="H1336" i="40"/>
  <c r="G1336" i="40"/>
  <c r="F1336" i="40"/>
  <c r="E1336" i="40"/>
  <c r="R1335" i="40"/>
  <c r="K1335" i="40"/>
  <c r="J1335" i="40"/>
  <c r="I1335" i="40"/>
  <c r="H1335" i="40"/>
  <c r="G1335" i="40"/>
  <c r="F1335" i="40"/>
  <c r="E1335" i="40"/>
  <c r="D1335" i="40"/>
  <c r="C1335" i="40"/>
  <c r="B1335" i="40"/>
  <c r="A1335" i="40"/>
  <c r="R1334" i="40"/>
  <c r="K1334" i="40"/>
  <c r="J1334" i="40"/>
  <c r="I1334" i="40"/>
  <c r="H1334" i="40"/>
  <c r="G1334" i="40"/>
  <c r="F1334" i="40"/>
  <c r="E1334" i="40"/>
  <c r="D1334" i="40"/>
  <c r="C1334" i="40"/>
  <c r="B1334" i="40"/>
  <c r="A1334" i="40"/>
  <c r="R1333" i="40"/>
  <c r="K1333" i="40"/>
  <c r="J1333" i="40"/>
  <c r="I1333" i="40"/>
  <c r="H1333" i="40"/>
  <c r="G1333" i="40"/>
  <c r="F1333" i="40"/>
  <c r="E1333" i="40"/>
  <c r="D1333" i="40"/>
  <c r="C1333" i="40"/>
  <c r="B1333" i="40"/>
  <c r="A1333" i="40"/>
  <c r="R1332" i="40"/>
  <c r="K1332" i="40"/>
  <c r="J1332" i="40"/>
  <c r="I1332" i="40"/>
  <c r="H1332" i="40"/>
  <c r="G1332" i="40"/>
  <c r="F1332" i="40"/>
  <c r="E1332" i="40"/>
  <c r="D1332" i="40"/>
  <c r="C1332" i="40"/>
  <c r="B1332" i="40"/>
  <c r="A1332" i="40"/>
  <c r="R1331" i="40"/>
  <c r="K1331" i="40"/>
  <c r="J1331" i="40"/>
  <c r="I1331" i="40"/>
  <c r="H1331" i="40"/>
  <c r="G1331" i="40"/>
  <c r="F1331" i="40"/>
  <c r="E1331" i="40"/>
  <c r="D1331" i="40"/>
  <c r="C1331" i="40"/>
  <c r="B1331" i="40"/>
  <c r="A1331" i="40"/>
  <c r="R1330" i="40"/>
  <c r="K1330" i="40"/>
  <c r="J1330" i="40"/>
  <c r="I1330" i="40"/>
  <c r="H1330" i="40"/>
  <c r="G1330" i="40"/>
  <c r="F1330" i="40"/>
  <c r="E1330" i="40"/>
  <c r="D1330" i="40"/>
  <c r="C1330" i="40"/>
  <c r="B1330" i="40"/>
  <c r="A1330" i="40"/>
  <c r="R1329" i="40"/>
  <c r="K1329" i="40"/>
  <c r="J1329" i="40"/>
  <c r="I1329" i="40"/>
  <c r="H1329" i="40"/>
  <c r="G1329" i="40"/>
  <c r="F1329" i="40"/>
  <c r="E1329" i="40"/>
  <c r="D1329" i="40"/>
  <c r="C1329" i="40"/>
  <c r="B1329" i="40"/>
  <c r="A1329" i="40"/>
  <c r="R1328" i="40"/>
  <c r="K1328" i="40"/>
  <c r="J1328" i="40"/>
  <c r="I1328" i="40"/>
  <c r="H1328" i="40"/>
  <c r="G1328" i="40"/>
  <c r="F1328" i="40"/>
  <c r="E1328" i="40"/>
  <c r="D1328" i="40"/>
  <c r="C1328" i="40"/>
  <c r="B1328" i="40"/>
  <c r="A1328" i="40"/>
  <c r="R1327" i="40"/>
  <c r="K1327" i="40"/>
  <c r="J1327" i="40"/>
  <c r="I1327" i="40"/>
  <c r="H1327" i="40"/>
  <c r="G1327" i="40"/>
  <c r="F1327" i="40"/>
  <c r="E1327" i="40"/>
  <c r="D1327" i="40"/>
  <c r="C1327" i="40"/>
  <c r="B1327" i="40"/>
  <c r="A1327" i="40"/>
  <c r="R1326" i="40"/>
  <c r="K1326" i="40"/>
  <c r="J1326" i="40"/>
  <c r="I1326" i="40"/>
  <c r="H1326" i="40"/>
  <c r="G1326" i="40"/>
  <c r="F1326" i="40"/>
  <c r="E1326" i="40"/>
  <c r="D1326" i="40"/>
  <c r="C1326" i="40"/>
  <c r="B1326" i="40"/>
  <c r="A1326" i="40"/>
  <c r="R1325" i="40"/>
  <c r="K1325" i="40"/>
  <c r="J1325" i="40"/>
  <c r="I1325" i="40"/>
  <c r="H1325" i="40"/>
  <c r="G1325" i="40"/>
  <c r="F1325" i="40"/>
  <c r="E1325" i="40"/>
  <c r="D1325" i="40"/>
  <c r="C1325" i="40"/>
  <c r="B1325" i="40"/>
  <c r="A1325" i="40"/>
  <c r="R1324" i="40"/>
  <c r="K1324" i="40"/>
  <c r="J1324" i="40"/>
  <c r="I1324" i="40"/>
  <c r="H1324" i="40"/>
  <c r="G1324" i="40"/>
  <c r="F1324" i="40"/>
  <c r="E1324" i="40"/>
  <c r="D1324" i="40"/>
  <c r="C1324" i="40"/>
  <c r="B1324" i="40"/>
  <c r="A1324" i="40"/>
  <c r="R1323" i="40"/>
  <c r="K1323" i="40"/>
  <c r="J1323" i="40"/>
  <c r="I1323" i="40"/>
  <c r="H1323" i="40"/>
  <c r="G1323" i="40"/>
  <c r="F1323" i="40"/>
  <c r="E1323" i="40"/>
  <c r="D1323" i="40"/>
  <c r="C1323" i="40"/>
  <c r="B1323" i="40"/>
  <c r="A1323" i="40"/>
  <c r="R1322" i="40"/>
  <c r="K1322" i="40"/>
  <c r="J1322" i="40"/>
  <c r="I1322" i="40"/>
  <c r="H1322" i="40"/>
  <c r="G1322" i="40"/>
  <c r="F1322" i="40"/>
  <c r="E1322" i="40"/>
  <c r="D1322" i="40"/>
  <c r="C1322" i="40"/>
  <c r="B1322" i="40"/>
  <c r="A1322" i="40"/>
  <c r="R1321" i="40"/>
  <c r="K1321" i="40"/>
  <c r="J1321" i="40"/>
  <c r="I1321" i="40"/>
  <c r="H1321" i="40"/>
  <c r="G1321" i="40"/>
  <c r="F1321" i="40"/>
  <c r="E1321" i="40"/>
  <c r="D1321" i="40"/>
  <c r="C1321" i="40"/>
  <c r="B1321" i="40"/>
  <c r="A1321" i="40"/>
  <c r="R1320" i="40"/>
  <c r="K1320" i="40"/>
  <c r="J1320" i="40"/>
  <c r="I1320" i="40"/>
  <c r="H1320" i="40"/>
  <c r="G1320" i="40"/>
  <c r="F1320" i="40"/>
  <c r="E1320" i="40"/>
  <c r="D1320" i="40"/>
  <c r="C1320" i="40"/>
  <c r="B1320" i="40"/>
  <c r="A1320" i="40"/>
  <c r="R1319" i="40"/>
  <c r="K1319" i="40"/>
  <c r="J1319" i="40"/>
  <c r="I1319" i="40"/>
  <c r="H1319" i="40"/>
  <c r="G1319" i="40"/>
  <c r="F1319" i="40"/>
  <c r="E1319" i="40"/>
  <c r="D1319" i="40"/>
  <c r="C1319" i="40"/>
  <c r="B1319" i="40"/>
  <c r="A1319" i="40"/>
  <c r="R1318" i="40"/>
  <c r="K1318" i="40"/>
  <c r="J1318" i="40"/>
  <c r="I1318" i="40"/>
  <c r="H1318" i="40"/>
  <c r="G1318" i="40"/>
  <c r="F1318" i="40"/>
  <c r="E1318" i="40"/>
  <c r="D1318" i="40"/>
  <c r="C1318" i="40"/>
  <c r="B1318" i="40"/>
  <c r="A1318" i="40"/>
  <c r="R1317" i="40"/>
  <c r="K1317" i="40"/>
  <c r="J1317" i="40"/>
  <c r="I1317" i="40"/>
  <c r="H1317" i="40"/>
  <c r="G1317" i="40"/>
  <c r="F1317" i="40"/>
  <c r="E1317" i="40"/>
  <c r="D1317" i="40"/>
  <c r="C1317" i="40"/>
  <c r="B1317" i="40"/>
  <c r="A1317" i="40"/>
  <c r="R1316" i="40"/>
  <c r="K1316" i="40"/>
  <c r="J1316" i="40"/>
  <c r="I1316" i="40"/>
  <c r="H1316" i="40"/>
  <c r="G1316" i="40"/>
  <c r="F1316" i="40"/>
  <c r="E1316" i="40"/>
  <c r="D1316" i="40"/>
  <c r="C1316" i="40"/>
  <c r="B1316" i="40"/>
  <c r="A1316" i="40"/>
  <c r="R1315" i="40"/>
  <c r="K1315" i="40"/>
  <c r="J1315" i="40"/>
  <c r="I1315" i="40"/>
  <c r="H1315" i="40"/>
  <c r="G1315" i="40"/>
  <c r="F1315" i="40"/>
  <c r="E1315" i="40"/>
  <c r="D1315" i="40"/>
  <c r="C1315" i="40"/>
  <c r="B1315" i="40"/>
  <c r="A1315" i="40"/>
  <c r="R1314" i="40"/>
  <c r="K1314" i="40"/>
  <c r="J1314" i="40"/>
  <c r="I1314" i="40"/>
  <c r="H1314" i="40"/>
  <c r="G1314" i="40"/>
  <c r="F1314" i="40"/>
  <c r="E1314" i="40"/>
  <c r="D1314" i="40"/>
  <c r="C1314" i="40"/>
  <c r="B1314" i="40"/>
  <c r="A1314" i="40"/>
  <c r="R1313" i="40"/>
  <c r="K1313" i="40"/>
  <c r="J1313" i="40"/>
  <c r="I1313" i="40"/>
  <c r="H1313" i="40"/>
  <c r="G1313" i="40"/>
  <c r="F1313" i="40"/>
  <c r="E1313" i="40"/>
  <c r="D1313" i="40"/>
  <c r="C1313" i="40"/>
  <c r="B1313" i="40"/>
  <c r="A1313" i="40"/>
  <c r="R1312" i="40"/>
  <c r="K1312" i="40"/>
  <c r="J1312" i="40"/>
  <c r="I1312" i="40"/>
  <c r="H1312" i="40"/>
  <c r="G1312" i="40"/>
  <c r="F1312" i="40"/>
  <c r="E1312" i="40"/>
  <c r="D1312" i="40"/>
  <c r="C1312" i="40"/>
  <c r="B1312" i="40"/>
  <c r="A1312" i="40"/>
  <c r="R1311" i="40"/>
  <c r="K1311" i="40"/>
  <c r="J1311" i="40"/>
  <c r="I1311" i="40"/>
  <c r="H1311" i="40"/>
  <c r="G1311" i="40"/>
  <c r="F1311" i="40"/>
  <c r="E1311" i="40"/>
  <c r="D1311" i="40"/>
  <c r="C1311" i="40"/>
  <c r="B1311" i="40"/>
  <c r="A1311" i="40"/>
  <c r="R1310" i="40"/>
  <c r="K1310" i="40"/>
  <c r="J1310" i="40"/>
  <c r="I1310" i="40"/>
  <c r="H1310" i="40"/>
  <c r="G1310" i="40"/>
  <c r="F1310" i="40"/>
  <c r="E1310" i="40"/>
  <c r="D1310" i="40"/>
  <c r="C1310" i="40"/>
  <c r="B1310" i="40"/>
  <c r="A1310" i="40"/>
  <c r="R1309" i="40"/>
  <c r="K1309" i="40"/>
  <c r="J1309" i="40"/>
  <c r="I1309" i="40"/>
  <c r="H1309" i="40"/>
  <c r="G1309" i="40"/>
  <c r="F1309" i="40"/>
  <c r="E1309" i="40"/>
  <c r="D1309" i="40"/>
  <c r="C1309" i="40"/>
  <c r="B1309" i="40"/>
  <c r="A1309" i="40"/>
  <c r="R1308" i="40"/>
  <c r="K1308" i="40"/>
  <c r="J1308" i="40"/>
  <c r="I1308" i="40"/>
  <c r="H1308" i="40"/>
  <c r="G1308" i="40"/>
  <c r="F1308" i="40"/>
  <c r="E1308" i="40"/>
  <c r="D1308" i="40"/>
  <c r="C1308" i="40"/>
  <c r="B1308" i="40"/>
  <c r="A1308" i="40"/>
  <c r="R1307" i="40"/>
  <c r="K1307" i="40"/>
  <c r="J1307" i="40"/>
  <c r="I1307" i="40"/>
  <c r="H1307" i="40"/>
  <c r="G1307" i="40"/>
  <c r="F1307" i="40"/>
  <c r="E1307" i="40"/>
  <c r="D1307" i="40"/>
  <c r="C1307" i="40"/>
  <c r="B1307" i="40"/>
  <c r="A1307" i="40"/>
  <c r="R1306" i="40"/>
  <c r="K1306" i="40"/>
  <c r="J1306" i="40"/>
  <c r="I1306" i="40"/>
  <c r="H1306" i="40"/>
  <c r="G1306" i="40"/>
  <c r="F1306" i="40"/>
  <c r="E1306" i="40"/>
  <c r="D1306" i="40"/>
  <c r="C1306" i="40"/>
  <c r="B1306" i="40"/>
  <c r="A1306" i="40"/>
  <c r="R1305" i="40"/>
  <c r="K1305" i="40"/>
  <c r="J1305" i="40"/>
  <c r="I1305" i="40"/>
  <c r="H1305" i="40"/>
  <c r="G1305" i="40"/>
  <c r="F1305" i="40"/>
  <c r="E1305" i="40"/>
  <c r="D1305" i="40"/>
  <c r="C1305" i="40"/>
  <c r="B1305" i="40"/>
  <c r="A1305" i="40"/>
  <c r="R1304" i="40"/>
  <c r="K1304" i="40"/>
  <c r="J1304" i="40"/>
  <c r="I1304" i="40"/>
  <c r="H1304" i="40"/>
  <c r="G1304" i="40"/>
  <c r="F1304" i="40"/>
  <c r="E1304" i="40"/>
  <c r="D1304" i="40"/>
  <c r="C1304" i="40"/>
  <c r="B1304" i="40"/>
  <c r="A1304" i="40"/>
  <c r="R1303" i="40"/>
  <c r="K1303" i="40"/>
  <c r="J1303" i="40"/>
  <c r="I1303" i="40"/>
  <c r="H1303" i="40"/>
  <c r="G1303" i="40"/>
  <c r="F1303" i="40"/>
  <c r="E1303" i="40"/>
  <c r="D1303" i="40"/>
  <c r="C1303" i="40"/>
  <c r="B1303" i="40"/>
  <c r="A1303" i="40"/>
  <c r="R1302" i="40"/>
  <c r="K1302" i="40"/>
  <c r="J1302" i="40"/>
  <c r="I1302" i="40"/>
  <c r="H1302" i="40"/>
  <c r="G1302" i="40"/>
  <c r="F1302" i="40"/>
  <c r="E1302" i="40"/>
  <c r="D1302" i="40"/>
  <c r="C1302" i="40"/>
  <c r="B1302" i="40"/>
  <c r="A1302" i="40"/>
  <c r="R1301" i="40"/>
  <c r="K1301" i="40"/>
  <c r="J1301" i="40"/>
  <c r="I1301" i="40"/>
  <c r="H1301" i="40"/>
  <c r="G1301" i="40"/>
  <c r="F1301" i="40"/>
  <c r="E1301" i="40"/>
  <c r="D1301" i="40"/>
  <c r="C1301" i="40"/>
  <c r="B1301" i="40"/>
  <c r="A1301" i="40"/>
  <c r="R1300" i="40"/>
  <c r="K1300" i="40"/>
  <c r="J1300" i="40"/>
  <c r="I1300" i="40"/>
  <c r="H1300" i="40"/>
  <c r="G1300" i="40"/>
  <c r="F1300" i="40"/>
  <c r="E1300" i="40"/>
  <c r="D1300" i="40"/>
  <c r="C1300" i="40"/>
  <c r="B1300" i="40"/>
  <c r="A1300" i="40"/>
  <c r="R1299" i="40"/>
  <c r="K1299" i="40"/>
  <c r="J1299" i="40"/>
  <c r="I1299" i="40"/>
  <c r="H1299" i="40"/>
  <c r="G1299" i="40"/>
  <c r="F1299" i="40"/>
  <c r="E1299" i="40"/>
  <c r="D1299" i="40"/>
  <c r="C1299" i="40"/>
  <c r="B1299" i="40"/>
  <c r="A1299" i="40"/>
  <c r="R1298" i="40"/>
  <c r="K1298" i="40"/>
  <c r="J1298" i="40"/>
  <c r="I1298" i="40"/>
  <c r="H1298" i="40"/>
  <c r="G1298" i="40"/>
  <c r="F1298" i="40"/>
  <c r="E1298" i="40"/>
  <c r="D1298" i="40"/>
  <c r="C1298" i="40"/>
  <c r="B1298" i="40"/>
  <c r="A1298" i="40"/>
  <c r="R1297" i="40"/>
  <c r="K1297" i="40"/>
  <c r="J1297" i="40"/>
  <c r="I1297" i="40"/>
  <c r="H1297" i="40"/>
  <c r="G1297" i="40"/>
  <c r="F1297" i="40"/>
  <c r="E1297" i="40"/>
  <c r="D1297" i="40"/>
  <c r="C1297" i="40"/>
  <c r="B1297" i="40"/>
  <c r="A1297" i="40"/>
  <c r="R1296" i="40"/>
  <c r="K1296" i="40"/>
  <c r="J1296" i="40"/>
  <c r="I1296" i="40"/>
  <c r="H1296" i="40"/>
  <c r="G1296" i="40"/>
  <c r="F1296" i="40"/>
  <c r="E1296" i="40"/>
  <c r="D1296" i="40"/>
  <c r="C1296" i="40"/>
  <c r="B1296" i="40"/>
  <c r="A1296" i="40"/>
  <c r="R1295" i="40"/>
  <c r="K1295" i="40"/>
  <c r="J1295" i="40"/>
  <c r="I1295" i="40"/>
  <c r="H1295" i="40"/>
  <c r="G1295" i="40"/>
  <c r="F1295" i="40"/>
  <c r="E1295" i="40"/>
  <c r="D1295" i="40"/>
  <c r="C1295" i="40"/>
  <c r="B1295" i="40"/>
  <c r="A1295" i="40"/>
  <c r="R1294" i="40"/>
  <c r="K1294" i="40"/>
  <c r="J1294" i="40"/>
  <c r="I1294" i="40"/>
  <c r="H1294" i="40"/>
  <c r="G1294" i="40"/>
  <c r="F1294" i="40"/>
  <c r="E1294" i="40"/>
  <c r="D1294" i="40"/>
  <c r="C1294" i="40"/>
  <c r="B1294" i="40"/>
  <c r="A1294" i="40"/>
  <c r="R1293" i="40"/>
  <c r="K1293" i="40"/>
  <c r="J1293" i="40"/>
  <c r="I1293" i="40"/>
  <c r="H1293" i="40"/>
  <c r="G1293" i="40"/>
  <c r="F1293" i="40"/>
  <c r="E1293" i="40"/>
  <c r="D1293" i="40"/>
  <c r="C1293" i="40"/>
  <c r="B1293" i="40"/>
  <c r="A1293" i="40"/>
  <c r="R1292" i="40"/>
  <c r="K1292" i="40"/>
  <c r="J1292" i="40"/>
  <c r="I1292" i="40"/>
  <c r="H1292" i="40"/>
  <c r="G1292" i="40"/>
  <c r="F1292" i="40"/>
  <c r="E1292" i="40"/>
  <c r="D1292" i="40"/>
  <c r="C1292" i="40"/>
  <c r="B1292" i="40"/>
  <c r="A1292" i="40"/>
  <c r="R1291" i="40"/>
  <c r="K1291" i="40"/>
  <c r="J1291" i="40"/>
  <c r="I1291" i="40"/>
  <c r="H1291" i="40"/>
  <c r="G1291" i="40"/>
  <c r="F1291" i="40"/>
  <c r="E1291" i="40"/>
  <c r="D1291" i="40"/>
  <c r="C1291" i="40"/>
  <c r="B1291" i="40"/>
  <c r="A1291" i="40"/>
  <c r="R1290" i="40"/>
  <c r="K1290" i="40"/>
  <c r="J1290" i="40"/>
  <c r="I1290" i="40"/>
  <c r="H1290" i="40"/>
  <c r="G1290" i="40"/>
  <c r="F1290" i="40"/>
  <c r="E1290" i="40"/>
  <c r="D1290" i="40"/>
  <c r="C1290" i="40"/>
  <c r="B1290" i="40"/>
  <c r="A1290" i="40"/>
  <c r="R1289" i="40"/>
  <c r="K1289" i="40"/>
  <c r="J1289" i="40"/>
  <c r="I1289" i="40"/>
  <c r="H1289" i="40"/>
  <c r="G1289" i="40"/>
  <c r="F1289" i="40"/>
  <c r="E1289" i="40"/>
  <c r="D1289" i="40"/>
  <c r="C1289" i="40"/>
  <c r="B1289" i="40"/>
  <c r="A1289" i="40"/>
  <c r="R1288" i="40"/>
  <c r="K1288" i="40"/>
  <c r="J1288" i="40"/>
  <c r="I1288" i="40"/>
  <c r="H1288" i="40"/>
  <c r="G1288" i="40"/>
  <c r="F1288" i="40"/>
  <c r="E1288" i="40"/>
  <c r="D1288" i="40"/>
  <c r="C1288" i="40"/>
  <c r="B1288" i="40"/>
  <c r="A1288" i="40"/>
  <c r="R1287" i="40"/>
  <c r="K1287" i="40"/>
  <c r="J1287" i="40"/>
  <c r="I1287" i="40"/>
  <c r="H1287" i="40"/>
  <c r="G1287" i="40"/>
  <c r="F1287" i="40"/>
  <c r="E1287" i="40"/>
  <c r="D1287" i="40"/>
  <c r="C1287" i="40"/>
  <c r="B1287" i="40"/>
  <c r="A1287" i="40"/>
  <c r="R1286" i="40"/>
  <c r="K1286" i="40"/>
  <c r="J1286" i="40"/>
  <c r="I1286" i="40"/>
  <c r="H1286" i="40"/>
  <c r="G1286" i="40"/>
  <c r="F1286" i="40"/>
  <c r="E1286" i="40"/>
  <c r="D1286" i="40"/>
  <c r="C1286" i="40"/>
  <c r="B1286" i="40"/>
  <c r="A1286" i="40"/>
  <c r="R1285" i="40"/>
  <c r="K1285" i="40"/>
  <c r="J1285" i="40"/>
  <c r="I1285" i="40"/>
  <c r="H1285" i="40"/>
  <c r="G1285" i="40"/>
  <c r="F1285" i="40"/>
  <c r="E1285" i="40"/>
  <c r="D1285" i="40"/>
  <c r="C1285" i="40"/>
  <c r="B1285" i="40"/>
  <c r="A1285" i="40"/>
  <c r="R1284" i="40"/>
  <c r="K1284" i="40"/>
  <c r="J1284" i="40"/>
  <c r="I1284" i="40"/>
  <c r="H1284" i="40"/>
  <c r="G1284" i="40"/>
  <c r="F1284" i="40"/>
  <c r="E1284" i="40"/>
  <c r="D1284" i="40"/>
  <c r="C1284" i="40"/>
  <c r="B1284" i="40"/>
  <c r="A1284" i="40"/>
  <c r="R1283" i="40"/>
  <c r="K1283" i="40"/>
  <c r="J1283" i="40"/>
  <c r="I1283" i="40"/>
  <c r="H1283" i="40"/>
  <c r="G1283" i="40"/>
  <c r="F1283" i="40"/>
  <c r="E1283" i="40"/>
  <c r="D1283" i="40"/>
  <c r="C1283" i="40"/>
  <c r="B1283" i="40"/>
  <c r="A1283" i="40"/>
  <c r="R1282" i="40"/>
  <c r="K1282" i="40"/>
  <c r="J1282" i="40"/>
  <c r="I1282" i="40"/>
  <c r="H1282" i="40"/>
  <c r="G1282" i="40"/>
  <c r="F1282" i="40"/>
  <c r="E1282" i="40"/>
  <c r="D1282" i="40"/>
  <c r="C1282" i="40"/>
  <c r="B1282" i="40"/>
  <c r="A1282" i="40"/>
  <c r="R1281" i="40"/>
  <c r="K1281" i="40"/>
  <c r="J1281" i="40"/>
  <c r="I1281" i="40"/>
  <c r="H1281" i="40"/>
  <c r="G1281" i="40"/>
  <c r="F1281" i="40"/>
  <c r="E1281" i="40"/>
  <c r="D1281" i="40"/>
  <c r="C1281" i="40"/>
  <c r="B1281" i="40"/>
  <c r="A1281" i="40"/>
  <c r="R1280" i="40"/>
  <c r="K1280" i="40"/>
  <c r="J1280" i="40"/>
  <c r="I1280" i="40"/>
  <c r="H1280" i="40"/>
  <c r="G1280" i="40"/>
  <c r="F1280" i="40"/>
  <c r="E1280" i="40"/>
  <c r="D1280" i="40"/>
  <c r="C1280" i="40"/>
  <c r="B1280" i="40"/>
  <c r="A1280" i="40"/>
  <c r="R1279" i="40"/>
  <c r="K1279" i="40"/>
  <c r="J1279" i="40"/>
  <c r="I1279" i="40"/>
  <c r="H1279" i="40"/>
  <c r="G1279" i="40"/>
  <c r="F1279" i="40"/>
  <c r="E1279" i="40"/>
  <c r="D1279" i="40"/>
  <c r="C1279" i="40"/>
  <c r="B1279" i="40"/>
  <c r="A1279" i="40"/>
  <c r="R1278" i="40"/>
  <c r="K1278" i="40"/>
  <c r="J1278" i="40"/>
  <c r="I1278" i="40"/>
  <c r="H1278" i="40"/>
  <c r="G1278" i="40"/>
  <c r="F1278" i="40"/>
  <c r="E1278" i="40"/>
  <c r="D1278" i="40"/>
  <c r="C1278" i="40"/>
  <c r="B1278" i="40"/>
  <c r="A1278" i="40"/>
  <c r="R1277" i="40"/>
  <c r="K1277" i="40"/>
  <c r="J1277" i="40"/>
  <c r="I1277" i="40"/>
  <c r="H1277" i="40"/>
  <c r="G1277" i="40"/>
  <c r="F1277" i="40"/>
  <c r="E1277" i="40"/>
  <c r="D1277" i="40"/>
  <c r="C1277" i="40"/>
  <c r="B1277" i="40"/>
  <c r="A1277" i="40"/>
  <c r="R1276" i="40"/>
  <c r="K1276" i="40"/>
  <c r="J1276" i="40"/>
  <c r="I1276" i="40"/>
  <c r="H1276" i="40"/>
  <c r="G1276" i="40"/>
  <c r="F1276" i="40"/>
  <c r="E1276" i="40"/>
  <c r="D1276" i="40"/>
  <c r="C1276" i="40"/>
  <c r="B1276" i="40"/>
  <c r="A1276" i="40"/>
  <c r="R1275" i="40"/>
  <c r="K1275" i="40"/>
  <c r="J1275" i="40"/>
  <c r="I1275" i="40"/>
  <c r="H1275" i="40"/>
  <c r="G1275" i="40"/>
  <c r="F1275" i="40"/>
  <c r="E1275" i="40"/>
  <c r="D1275" i="40"/>
  <c r="C1275" i="40"/>
  <c r="B1275" i="40"/>
  <c r="A1275" i="40"/>
  <c r="R1274" i="40"/>
  <c r="K1274" i="40"/>
  <c r="J1274" i="40"/>
  <c r="I1274" i="40"/>
  <c r="H1274" i="40"/>
  <c r="G1274" i="40"/>
  <c r="F1274" i="40"/>
  <c r="E1274" i="40"/>
  <c r="D1274" i="40"/>
  <c r="C1274" i="40"/>
  <c r="B1274" i="40"/>
  <c r="A1274" i="40"/>
  <c r="R1273" i="40"/>
  <c r="K1273" i="40"/>
  <c r="J1273" i="40"/>
  <c r="I1273" i="40"/>
  <c r="H1273" i="40"/>
  <c r="G1273" i="40"/>
  <c r="F1273" i="40"/>
  <c r="E1273" i="40"/>
  <c r="D1273" i="40"/>
  <c r="C1273" i="40"/>
  <c r="B1273" i="40"/>
  <c r="A1273" i="40"/>
  <c r="R1272" i="40"/>
  <c r="K1272" i="40"/>
  <c r="J1272" i="40"/>
  <c r="I1272" i="40"/>
  <c r="H1272" i="40"/>
  <c r="G1272" i="40"/>
  <c r="F1272" i="40"/>
  <c r="E1272" i="40"/>
  <c r="D1272" i="40"/>
  <c r="C1272" i="40"/>
  <c r="B1272" i="40"/>
  <c r="A1272" i="40"/>
  <c r="R1271" i="40"/>
  <c r="K1271" i="40"/>
  <c r="J1271" i="40"/>
  <c r="I1271" i="40"/>
  <c r="H1271" i="40"/>
  <c r="G1271" i="40"/>
  <c r="F1271" i="40"/>
  <c r="E1271" i="40"/>
  <c r="D1271" i="40"/>
  <c r="C1271" i="40"/>
  <c r="B1271" i="40"/>
  <c r="A1271" i="40"/>
  <c r="R1270" i="40"/>
  <c r="K1270" i="40"/>
  <c r="J1270" i="40"/>
  <c r="I1270" i="40"/>
  <c r="H1270" i="40"/>
  <c r="G1270" i="40"/>
  <c r="F1270" i="40"/>
  <c r="E1270" i="40"/>
  <c r="D1270" i="40"/>
  <c r="C1270" i="40"/>
  <c r="B1270" i="40"/>
  <c r="A1270" i="40"/>
  <c r="R1269" i="40"/>
  <c r="K1269" i="40"/>
  <c r="J1269" i="40"/>
  <c r="I1269" i="40"/>
  <c r="H1269" i="40"/>
  <c r="G1269" i="40"/>
  <c r="F1269" i="40"/>
  <c r="E1269" i="40"/>
  <c r="D1269" i="40"/>
  <c r="C1269" i="40"/>
  <c r="B1269" i="40"/>
  <c r="A1269" i="40"/>
  <c r="R1268" i="40"/>
  <c r="K1268" i="40"/>
  <c r="J1268" i="40"/>
  <c r="I1268" i="40"/>
  <c r="H1268" i="40"/>
  <c r="G1268" i="40"/>
  <c r="F1268" i="40"/>
  <c r="E1268" i="40"/>
  <c r="D1268" i="40"/>
  <c r="C1268" i="40"/>
  <c r="B1268" i="40"/>
  <c r="A1268" i="40"/>
  <c r="R1267" i="40"/>
  <c r="K1267" i="40"/>
  <c r="J1267" i="40"/>
  <c r="I1267" i="40"/>
  <c r="H1267" i="40"/>
  <c r="G1267" i="40"/>
  <c r="F1267" i="40"/>
  <c r="E1267" i="40"/>
  <c r="D1267" i="40"/>
  <c r="C1267" i="40"/>
  <c r="B1267" i="40"/>
  <c r="A1267" i="40"/>
  <c r="R1266" i="40"/>
  <c r="K1266" i="40"/>
  <c r="J1266" i="40"/>
  <c r="I1266" i="40"/>
  <c r="H1266" i="40"/>
  <c r="G1266" i="40"/>
  <c r="F1266" i="40"/>
  <c r="E1266" i="40"/>
  <c r="D1266" i="40"/>
  <c r="C1266" i="40"/>
  <c r="B1266" i="40"/>
  <c r="A1266" i="40"/>
  <c r="R1265" i="40"/>
  <c r="K1265" i="40"/>
  <c r="J1265" i="40"/>
  <c r="I1265" i="40"/>
  <c r="H1265" i="40"/>
  <c r="G1265" i="40"/>
  <c r="F1265" i="40"/>
  <c r="E1265" i="40"/>
  <c r="D1265" i="40"/>
  <c r="C1265" i="40"/>
  <c r="B1265" i="40"/>
  <c r="A1265" i="40"/>
  <c r="R1264" i="40"/>
  <c r="K1264" i="40"/>
  <c r="J1264" i="40"/>
  <c r="I1264" i="40"/>
  <c r="H1264" i="40"/>
  <c r="G1264" i="40"/>
  <c r="F1264" i="40"/>
  <c r="E1264" i="40"/>
  <c r="D1264" i="40"/>
  <c r="C1264" i="40"/>
  <c r="B1264" i="40"/>
  <c r="A1264" i="40"/>
  <c r="R1263" i="40"/>
  <c r="K1263" i="40"/>
  <c r="J1263" i="40"/>
  <c r="I1263" i="40"/>
  <c r="H1263" i="40"/>
  <c r="G1263" i="40"/>
  <c r="F1263" i="40"/>
  <c r="E1263" i="40"/>
  <c r="D1263" i="40"/>
  <c r="C1263" i="40"/>
  <c r="B1263" i="40"/>
  <c r="A1263" i="40"/>
  <c r="R1262" i="40"/>
  <c r="K1262" i="40"/>
  <c r="J1262" i="40"/>
  <c r="I1262" i="40"/>
  <c r="H1262" i="40"/>
  <c r="G1262" i="40"/>
  <c r="F1262" i="40"/>
  <c r="E1262" i="40"/>
  <c r="D1262" i="40"/>
  <c r="C1262" i="40"/>
  <c r="B1262" i="40"/>
  <c r="A1262" i="40"/>
  <c r="R1261" i="40"/>
  <c r="K1261" i="40"/>
  <c r="J1261" i="40"/>
  <c r="I1261" i="40"/>
  <c r="H1261" i="40"/>
  <c r="G1261" i="40"/>
  <c r="F1261" i="40"/>
  <c r="E1261" i="40"/>
  <c r="D1261" i="40"/>
  <c r="C1261" i="40"/>
  <c r="B1261" i="40"/>
  <c r="A1261" i="40"/>
  <c r="R1260" i="40"/>
  <c r="K1260" i="40"/>
  <c r="J1260" i="40"/>
  <c r="I1260" i="40"/>
  <c r="H1260" i="40"/>
  <c r="G1260" i="40"/>
  <c r="F1260" i="40"/>
  <c r="E1260" i="40"/>
  <c r="D1260" i="40"/>
  <c r="C1260" i="40"/>
  <c r="B1260" i="40"/>
  <c r="A1260" i="40"/>
  <c r="R1259" i="40"/>
  <c r="K1259" i="40"/>
  <c r="J1259" i="40"/>
  <c r="I1259" i="40"/>
  <c r="H1259" i="40"/>
  <c r="G1259" i="40"/>
  <c r="F1259" i="40"/>
  <c r="E1259" i="40"/>
  <c r="D1259" i="40"/>
  <c r="C1259" i="40"/>
  <c r="B1259" i="40"/>
  <c r="A1259" i="40"/>
  <c r="R1258" i="40"/>
  <c r="K1258" i="40"/>
  <c r="J1258" i="40"/>
  <c r="I1258" i="40"/>
  <c r="H1258" i="40"/>
  <c r="G1258" i="40"/>
  <c r="F1258" i="40"/>
  <c r="E1258" i="40"/>
  <c r="D1258" i="40"/>
  <c r="C1258" i="40"/>
  <c r="B1258" i="40"/>
  <c r="A1258" i="40"/>
  <c r="R1257" i="40"/>
  <c r="K1257" i="40"/>
  <c r="J1257" i="40"/>
  <c r="I1257" i="40"/>
  <c r="H1257" i="40"/>
  <c r="G1257" i="40"/>
  <c r="F1257" i="40"/>
  <c r="E1257" i="40"/>
  <c r="D1257" i="40"/>
  <c r="C1257" i="40"/>
  <c r="B1257" i="40"/>
  <c r="A1257" i="40"/>
  <c r="R1256" i="40"/>
  <c r="K1256" i="40"/>
  <c r="J1256" i="40"/>
  <c r="I1256" i="40"/>
  <c r="H1256" i="40"/>
  <c r="G1256" i="40"/>
  <c r="F1256" i="40"/>
  <c r="E1256" i="40"/>
  <c r="D1256" i="40"/>
  <c r="C1256" i="40"/>
  <c r="B1256" i="40"/>
  <c r="A1256" i="40"/>
  <c r="R1255" i="40"/>
  <c r="K1255" i="40"/>
  <c r="J1255" i="40"/>
  <c r="I1255" i="40"/>
  <c r="H1255" i="40"/>
  <c r="G1255" i="40"/>
  <c r="F1255" i="40"/>
  <c r="E1255" i="40"/>
  <c r="D1255" i="40"/>
  <c r="C1255" i="40"/>
  <c r="B1255" i="40"/>
  <c r="A1255" i="40"/>
  <c r="R1254" i="40"/>
  <c r="K1254" i="40"/>
  <c r="J1254" i="40"/>
  <c r="I1254" i="40"/>
  <c r="H1254" i="40"/>
  <c r="G1254" i="40"/>
  <c r="F1254" i="40"/>
  <c r="E1254" i="40"/>
  <c r="D1254" i="40"/>
  <c r="C1254" i="40"/>
  <c r="B1254" i="40"/>
  <c r="A1254" i="40"/>
  <c r="R1253" i="40"/>
  <c r="K1253" i="40"/>
  <c r="J1253" i="40"/>
  <c r="I1253" i="40"/>
  <c r="H1253" i="40"/>
  <c r="G1253" i="40"/>
  <c r="F1253" i="40"/>
  <c r="E1253" i="40"/>
  <c r="D1253" i="40"/>
  <c r="C1253" i="40"/>
  <c r="B1253" i="40"/>
  <c r="A1253" i="40"/>
  <c r="R1252" i="40"/>
  <c r="K1252" i="40"/>
  <c r="J1252" i="40"/>
  <c r="I1252" i="40"/>
  <c r="H1252" i="40"/>
  <c r="G1252" i="40"/>
  <c r="F1252" i="40"/>
  <c r="E1252" i="40"/>
  <c r="D1252" i="40"/>
  <c r="C1252" i="40"/>
  <c r="B1252" i="40"/>
  <c r="A1252" i="40"/>
  <c r="R1251" i="40"/>
  <c r="K1251" i="40"/>
  <c r="J1251" i="40"/>
  <c r="I1251" i="40"/>
  <c r="H1251" i="40"/>
  <c r="G1251" i="40"/>
  <c r="F1251" i="40"/>
  <c r="E1251" i="40"/>
  <c r="D1251" i="40"/>
  <c r="C1251" i="40"/>
  <c r="B1251" i="40"/>
  <c r="A1251" i="40"/>
  <c r="R1250" i="40"/>
  <c r="K1250" i="40"/>
  <c r="J1250" i="40"/>
  <c r="I1250" i="40"/>
  <c r="H1250" i="40"/>
  <c r="G1250" i="40"/>
  <c r="F1250" i="40"/>
  <c r="E1250" i="40"/>
  <c r="D1250" i="40"/>
  <c r="C1250" i="40"/>
  <c r="B1250" i="40"/>
  <c r="A1250" i="40"/>
  <c r="R1249" i="40"/>
  <c r="K1249" i="40"/>
  <c r="J1249" i="40"/>
  <c r="I1249" i="40"/>
  <c r="H1249" i="40"/>
  <c r="G1249" i="40"/>
  <c r="F1249" i="40"/>
  <c r="E1249" i="40"/>
  <c r="D1249" i="40"/>
  <c r="C1249" i="40"/>
  <c r="B1249" i="40"/>
  <c r="A1249" i="40"/>
  <c r="R1248" i="40"/>
  <c r="K1248" i="40"/>
  <c r="J1248" i="40"/>
  <c r="I1248" i="40"/>
  <c r="H1248" i="40"/>
  <c r="G1248" i="40"/>
  <c r="F1248" i="40"/>
  <c r="E1248" i="40"/>
  <c r="D1248" i="40"/>
  <c r="C1248" i="40"/>
  <c r="B1248" i="40"/>
  <c r="A1248" i="40"/>
  <c r="R1247" i="40"/>
  <c r="K1247" i="40"/>
  <c r="J1247" i="40"/>
  <c r="I1247" i="40"/>
  <c r="H1247" i="40"/>
  <c r="G1247" i="40"/>
  <c r="F1247" i="40"/>
  <c r="E1247" i="40"/>
  <c r="D1247" i="40"/>
  <c r="C1247" i="40"/>
  <c r="B1247" i="40"/>
  <c r="A1247" i="40"/>
  <c r="R1246" i="40"/>
  <c r="K1246" i="40"/>
  <c r="J1246" i="40"/>
  <c r="I1246" i="40"/>
  <c r="H1246" i="40"/>
  <c r="G1246" i="40"/>
  <c r="F1246" i="40"/>
  <c r="E1246" i="40"/>
  <c r="D1246" i="40"/>
  <c r="C1246" i="40"/>
  <c r="B1246" i="40"/>
  <c r="A1246" i="40"/>
  <c r="R1245" i="40"/>
  <c r="K1245" i="40"/>
  <c r="J1245" i="40"/>
  <c r="I1245" i="40"/>
  <c r="H1245" i="40"/>
  <c r="G1245" i="40"/>
  <c r="F1245" i="40"/>
  <c r="E1245" i="40"/>
  <c r="D1245" i="40"/>
  <c r="C1245" i="40"/>
  <c r="B1245" i="40"/>
  <c r="A1245" i="40"/>
  <c r="R1244" i="40"/>
  <c r="K1244" i="40"/>
  <c r="J1244" i="40"/>
  <c r="I1244" i="40"/>
  <c r="H1244" i="40"/>
  <c r="G1244" i="40"/>
  <c r="F1244" i="40"/>
  <c r="E1244" i="40"/>
  <c r="D1244" i="40"/>
  <c r="C1244" i="40"/>
  <c r="B1244" i="40"/>
  <c r="A1244" i="40"/>
  <c r="R1243" i="40"/>
  <c r="K1243" i="40"/>
  <c r="J1243" i="40"/>
  <c r="I1243" i="40"/>
  <c r="H1243" i="40"/>
  <c r="G1243" i="40"/>
  <c r="F1243" i="40"/>
  <c r="E1243" i="40"/>
  <c r="D1243" i="40"/>
  <c r="C1243" i="40"/>
  <c r="B1243" i="40"/>
  <c r="A1243" i="40"/>
  <c r="R1242" i="40"/>
  <c r="K1242" i="40"/>
  <c r="J1242" i="40"/>
  <c r="I1242" i="40"/>
  <c r="H1242" i="40"/>
  <c r="G1242" i="40"/>
  <c r="F1242" i="40"/>
  <c r="E1242" i="40"/>
  <c r="D1242" i="40"/>
  <c r="C1242" i="40"/>
  <c r="B1242" i="40"/>
  <c r="A1242" i="40"/>
  <c r="R1241" i="40"/>
  <c r="K1241" i="40"/>
  <c r="J1241" i="40"/>
  <c r="I1241" i="40"/>
  <c r="H1241" i="40"/>
  <c r="G1241" i="40"/>
  <c r="F1241" i="40"/>
  <c r="E1241" i="40"/>
  <c r="D1241" i="40"/>
  <c r="C1241" i="40"/>
  <c r="B1241" i="40"/>
  <c r="A1241" i="40"/>
  <c r="R1240" i="40"/>
  <c r="K1240" i="40"/>
  <c r="J1240" i="40"/>
  <c r="I1240" i="40"/>
  <c r="H1240" i="40"/>
  <c r="G1240" i="40"/>
  <c r="F1240" i="40"/>
  <c r="E1240" i="40"/>
  <c r="D1240" i="40"/>
  <c r="C1240" i="40"/>
  <c r="B1240" i="40"/>
  <c r="A1240" i="40"/>
  <c r="R1239" i="40"/>
  <c r="K1239" i="40"/>
  <c r="J1239" i="40"/>
  <c r="I1239" i="40"/>
  <c r="H1239" i="40"/>
  <c r="G1239" i="40"/>
  <c r="F1239" i="40"/>
  <c r="E1239" i="40"/>
  <c r="D1239" i="40"/>
  <c r="C1239" i="40"/>
  <c r="B1239" i="40"/>
  <c r="A1239" i="40"/>
  <c r="R1238" i="40"/>
  <c r="K1238" i="40"/>
  <c r="J1238" i="40"/>
  <c r="I1238" i="40"/>
  <c r="H1238" i="40"/>
  <c r="G1238" i="40"/>
  <c r="F1238" i="40"/>
  <c r="E1238" i="40"/>
  <c r="D1238" i="40"/>
  <c r="C1238" i="40"/>
  <c r="B1238" i="40"/>
  <c r="A1238" i="40"/>
  <c r="R1237" i="40"/>
  <c r="K1237" i="40"/>
  <c r="J1237" i="40"/>
  <c r="I1237" i="40"/>
  <c r="H1237" i="40"/>
  <c r="G1237" i="40"/>
  <c r="F1237" i="40"/>
  <c r="E1237" i="40"/>
  <c r="D1237" i="40"/>
  <c r="C1237" i="40"/>
  <c r="B1237" i="40"/>
  <c r="A1237" i="40"/>
  <c r="R1236" i="40"/>
  <c r="K1236" i="40"/>
  <c r="J1236" i="40"/>
  <c r="I1236" i="40"/>
  <c r="H1236" i="40"/>
  <c r="G1236" i="40"/>
  <c r="F1236" i="40"/>
  <c r="E1236" i="40"/>
  <c r="D1236" i="40"/>
  <c r="C1236" i="40"/>
  <c r="B1236" i="40"/>
  <c r="A1236" i="40"/>
  <c r="R1235" i="40"/>
  <c r="K1235" i="40"/>
  <c r="J1235" i="40"/>
  <c r="I1235" i="40"/>
  <c r="H1235" i="40"/>
  <c r="G1235" i="40"/>
  <c r="F1235" i="40"/>
  <c r="E1235" i="40"/>
  <c r="D1235" i="40"/>
  <c r="C1235" i="40"/>
  <c r="B1235" i="40"/>
  <c r="A1235" i="40"/>
  <c r="R1234" i="40"/>
  <c r="K1234" i="40"/>
  <c r="J1234" i="40"/>
  <c r="I1234" i="40"/>
  <c r="H1234" i="40"/>
  <c r="G1234" i="40"/>
  <c r="F1234" i="40"/>
  <c r="E1234" i="40"/>
  <c r="D1234" i="40"/>
  <c r="C1234" i="40"/>
  <c r="B1234" i="40"/>
  <c r="A1234" i="40"/>
  <c r="R1233" i="40"/>
  <c r="K1233" i="40"/>
  <c r="J1233" i="40"/>
  <c r="I1233" i="40"/>
  <c r="H1233" i="40"/>
  <c r="G1233" i="40"/>
  <c r="F1233" i="40"/>
  <c r="E1233" i="40"/>
  <c r="D1233" i="40"/>
  <c r="C1233" i="40"/>
  <c r="B1233" i="40"/>
  <c r="A1233" i="40"/>
  <c r="R1232" i="40"/>
  <c r="K1232" i="40"/>
  <c r="J1232" i="40"/>
  <c r="I1232" i="40"/>
  <c r="H1232" i="40"/>
  <c r="G1232" i="40"/>
  <c r="F1232" i="40"/>
  <c r="E1232" i="40"/>
  <c r="D1232" i="40"/>
  <c r="C1232" i="40"/>
  <c r="B1232" i="40"/>
  <c r="A1232" i="40"/>
  <c r="R1231" i="40"/>
  <c r="K1231" i="40"/>
  <c r="J1231" i="40"/>
  <c r="I1231" i="40"/>
  <c r="H1231" i="40"/>
  <c r="G1231" i="40"/>
  <c r="F1231" i="40"/>
  <c r="E1231" i="40"/>
  <c r="D1231" i="40"/>
  <c r="C1231" i="40"/>
  <c r="B1231" i="40"/>
  <c r="A1231" i="40"/>
  <c r="R1230" i="40"/>
  <c r="K1230" i="40"/>
  <c r="J1230" i="40"/>
  <c r="I1230" i="40"/>
  <c r="H1230" i="40"/>
  <c r="G1230" i="40"/>
  <c r="F1230" i="40"/>
  <c r="E1230" i="40"/>
  <c r="D1230" i="40"/>
  <c r="C1230" i="40"/>
  <c r="B1230" i="40"/>
  <c r="A1230" i="40"/>
  <c r="R1229" i="40"/>
  <c r="K1229" i="40"/>
  <c r="J1229" i="40"/>
  <c r="I1229" i="40"/>
  <c r="H1229" i="40"/>
  <c r="G1229" i="40"/>
  <c r="F1229" i="40"/>
  <c r="E1229" i="40"/>
  <c r="D1229" i="40"/>
  <c r="C1229" i="40"/>
  <c r="B1229" i="40"/>
  <c r="A1229" i="40"/>
  <c r="R1228" i="40"/>
  <c r="K1228" i="40"/>
  <c r="J1228" i="40"/>
  <c r="I1228" i="40"/>
  <c r="H1228" i="40"/>
  <c r="G1228" i="40"/>
  <c r="F1228" i="40"/>
  <c r="E1228" i="40"/>
  <c r="D1228" i="40"/>
  <c r="C1228" i="40"/>
  <c r="B1228" i="40"/>
  <c r="A1228" i="40"/>
  <c r="R1227" i="40"/>
  <c r="K1227" i="40"/>
  <c r="J1227" i="40"/>
  <c r="I1227" i="40"/>
  <c r="H1227" i="40"/>
  <c r="G1227" i="40"/>
  <c r="F1227" i="40"/>
  <c r="E1227" i="40"/>
  <c r="D1227" i="40"/>
  <c r="C1227" i="40"/>
  <c r="B1227" i="40"/>
  <c r="A1227" i="40"/>
  <c r="R1226" i="40"/>
  <c r="K1226" i="40"/>
  <c r="J1226" i="40"/>
  <c r="I1226" i="40"/>
  <c r="H1226" i="40"/>
  <c r="G1226" i="40"/>
  <c r="F1226" i="40"/>
  <c r="E1226" i="40"/>
  <c r="D1226" i="40"/>
  <c r="C1226" i="40"/>
  <c r="B1226" i="40"/>
  <c r="A1226" i="40"/>
  <c r="R1225" i="40"/>
  <c r="K1225" i="40"/>
  <c r="J1225" i="40"/>
  <c r="I1225" i="40"/>
  <c r="H1225" i="40"/>
  <c r="G1225" i="40"/>
  <c r="F1225" i="40"/>
  <c r="E1225" i="40"/>
  <c r="D1225" i="40"/>
  <c r="C1225" i="40"/>
  <c r="B1225" i="40"/>
  <c r="A1225" i="40"/>
  <c r="R1224" i="40"/>
  <c r="K1224" i="40"/>
  <c r="J1224" i="40"/>
  <c r="I1224" i="40"/>
  <c r="H1224" i="40"/>
  <c r="G1224" i="40"/>
  <c r="F1224" i="40"/>
  <c r="E1224" i="40"/>
  <c r="D1224" i="40"/>
  <c r="C1224" i="40"/>
  <c r="B1224" i="40"/>
  <c r="A1224" i="40"/>
  <c r="R1223" i="40"/>
  <c r="K1223" i="40"/>
  <c r="J1223" i="40"/>
  <c r="I1223" i="40"/>
  <c r="H1223" i="40"/>
  <c r="G1223" i="40"/>
  <c r="F1223" i="40"/>
  <c r="E1223" i="40"/>
  <c r="D1223" i="40"/>
  <c r="C1223" i="40"/>
  <c r="B1223" i="40"/>
  <c r="A1223" i="40"/>
  <c r="R1222" i="40"/>
  <c r="K1222" i="40"/>
  <c r="J1222" i="40"/>
  <c r="I1222" i="40"/>
  <c r="H1222" i="40"/>
  <c r="G1222" i="40"/>
  <c r="F1222" i="40"/>
  <c r="E1222" i="40"/>
  <c r="D1222" i="40"/>
  <c r="C1222" i="40"/>
  <c r="B1222" i="40"/>
  <c r="A1222" i="40"/>
  <c r="R1221" i="40"/>
  <c r="K1221" i="40"/>
  <c r="J1221" i="40"/>
  <c r="I1221" i="40"/>
  <c r="H1221" i="40"/>
  <c r="G1221" i="40"/>
  <c r="F1221" i="40"/>
  <c r="E1221" i="40"/>
  <c r="D1221" i="40"/>
  <c r="C1221" i="40"/>
  <c r="B1221" i="40"/>
  <c r="A1221" i="40"/>
  <c r="R1220" i="40"/>
  <c r="K1220" i="40"/>
  <c r="J1220" i="40"/>
  <c r="I1220" i="40"/>
  <c r="H1220" i="40"/>
  <c r="G1220" i="40"/>
  <c r="F1220" i="40"/>
  <c r="E1220" i="40"/>
  <c r="D1220" i="40"/>
  <c r="C1220" i="40"/>
  <c r="B1220" i="40"/>
  <c r="A1220" i="40"/>
  <c r="R1219" i="40"/>
  <c r="K1219" i="40"/>
  <c r="J1219" i="40"/>
  <c r="I1219" i="40"/>
  <c r="H1219" i="40"/>
  <c r="G1219" i="40"/>
  <c r="F1219" i="40"/>
  <c r="E1219" i="40"/>
  <c r="D1219" i="40"/>
  <c r="C1219" i="40"/>
  <c r="B1219" i="40"/>
  <c r="A1219" i="40"/>
  <c r="R1218" i="40"/>
  <c r="K1218" i="40"/>
  <c r="J1218" i="40"/>
  <c r="I1218" i="40"/>
  <c r="H1218" i="40"/>
  <c r="G1218" i="40"/>
  <c r="F1218" i="40"/>
  <c r="E1218" i="40"/>
  <c r="D1218" i="40"/>
  <c r="C1218" i="40"/>
  <c r="B1218" i="40"/>
  <c r="A1218" i="40"/>
  <c r="R1217" i="40"/>
  <c r="K1217" i="40"/>
  <c r="J1217" i="40"/>
  <c r="I1217" i="40"/>
  <c r="H1217" i="40"/>
  <c r="G1217" i="40"/>
  <c r="F1217" i="40"/>
  <c r="E1217" i="40"/>
  <c r="D1217" i="40"/>
  <c r="C1217" i="40"/>
  <c r="B1217" i="40"/>
  <c r="A1217" i="40"/>
  <c r="R1216" i="40"/>
  <c r="K1216" i="40"/>
  <c r="J1216" i="40"/>
  <c r="I1216" i="40"/>
  <c r="H1216" i="40"/>
  <c r="G1216" i="40"/>
  <c r="F1216" i="40"/>
  <c r="E1216" i="40"/>
  <c r="D1216" i="40"/>
  <c r="C1216" i="40"/>
  <c r="B1216" i="40"/>
  <c r="A1216" i="40"/>
  <c r="R1215" i="40"/>
  <c r="K1215" i="40"/>
  <c r="J1215" i="40"/>
  <c r="I1215" i="40"/>
  <c r="H1215" i="40"/>
  <c r="G1215" i="40"/>
  <c r="F1215" i="40"/>
  <c r="E1215" i="40"/>
  <c r="D1215" i="40"/>
  <c r="C1215" i="40"/>
  <c r="B1215" i="40"/>
  <c r="A1215" i="40"/>
  <c r="R1214" i="40"/>
  <c r="K1214" i="40"/>
  <c r="J1214" i="40"/>
  <c r="I1214" i="40"/>
  <c r="H1214" i="40"/>
  <c r="G1214" i="40"/>
  <c r="F1214" i="40"/>
  <c r="E1214" i="40"/>
  <c r="D1214" i="40"/>
  <c r="C1214" i="40"/>
  <c r="B1214" i="40"/>
  <c r="A1214" i="40"/>
  <c r="R1213" i="40"/>
  <c r="K1213" i="40"/>
  <c r="J1213" i="40"/>
  <c r="I1213" i="40"/>
  <c r="H1213" i="40"/>
  <c r="G1213" i="40"/>
  <c r="F1213" i="40"/>
  <c r="E1213" i="40"/>
  <c r="D1213" i="40"/>
  <c r="C1213" i="40"/>
  <c r="B1213" i="40"/>
  <c r="A1213" i="40"/>
  <c r="R1212" i="40"/>
  <c r="K1212" i="40"/>
  <c r="J1212" i="40"/>
  <c r="I1212" i="40"/>
  <c r="H1212" i="40"/>
  <c r="G1212" i="40"/>
  <c r="F1212" i="40"/>
  <c r="E1212" i="40"/>
  <c r="D1212" i="40"/>
  <c r="C1212" i="40"/>
  <c r="B1212" i="40"/>
  <c r="A1212" i="40"/>
  <c r="R1211" i="40"/>
  <c r="K1211" i="40"/>
  <c r="J1211" i="40"/>
  <c r="I1211" i="40"/>
  <c r="H1211" i="40"/>
  <c r="G1211" i="40"/>
  <c r="F1211" i="40"/>
  <c r="E1211" i="40"/>
  <c r="D1211" i="40"/>
  <c r="C1211" i="40"/>
  <c r="B1211" i="40"/>
  <c r="A1211" i="40"/>
  <c r="R1210" i="40"/>
  <c r="K1210" i="40"/>
  <c r="J1210" i="40"/>
  <c r="I1210" i="40"/>
  <c r="H1210" i="40"/>
  <c r="G1210" i="40"/>
  <c r="F1210" i="40"/>
  <c r="E1210" i="40"/>
  <c r="D1210" i="40"/>
  <c r="C1210" i="40"/>
  <c r="B1210" i="40"/>
  <c r="A1210" i="40"/>
  <c r="R1209" i="40"/>
  <c r="K1209" i="40"/>
  <c r="J1209" i="40"/>
  <c r="I1209" i="40"/>
  <c r="H1209" i="40"/>
  <c r="G1209" i="40"/>
  <c r="F1209" i="40"/>
  <c r="E1209" i="40"/>
  <c r="D1209" i="40"/>
  <c r="C1209" i="40"/>
  <c r="B1209" i="40"/>
  <c r="A1209" i="40"/>
  <c r="R1208" i="40"/>
  <c r="K1208" i="40"/>
  <c r="J1208" i="40"/>
  <c r="I1208" i="40"/>
  <c r="H1208" i="40"/>
  <c r="G1208" i="40"/>
  <c r="F1208" i="40"/>
  <c r="E1208" i="40"/>
  <c r="D1208" i="40"/>
  <c r="C1208" i="40"/>
  <c r="B1208" i="40"/>
  <c r="A1208" i="40"/>
  <c r="R1207" i="40"/>
  <c r="K1207" i="40"/>
  <c r="J1207" i="40"/>
  <c r="I1207" i="40"/>
  <c r="H1207" i="40"/>
  <c r="G1207" i="40"/>
  <c r="F1207" i="40"/>
  <c r="E1207" i="40"/>
  <c r="D1207" i="40"/>
  <c r="C1207" i="40"/>
  <c r="B1207" i="40"/>
  <c r="A1207" i="40"/>
  <c r="R1206" i="40"/>
  <c r="K1206" i="40"/>
  <c r="J1206" i="40"/>
  <c r="I1206" i="40"/>
  <c r="H1206" i="40"/>
  <c r="G1206" i="40"/>
  <c r="F1206" i="40"/>
  <c r="E1206" i="40"/>
  <c r="D1206" i="40"/>
  <c r="C1206" i="40"/>
  <c r="B1206" i="40"/>
  <c r="A1206" i="40"/>
  <c r="R1205" i="40"/>
  <c r="K1205" i="40"/>
  <c r="J1205" i="40"/>
  <c r="I1205" i="40"/>
  <c r="H1205" i="40"/>
  <c r="G1205" i="40"/>
  <c r="F1205" i="40"/>
  <c r="E1205" i="40"/>
  <c r="D1205" i="40"/>
  <c r="C1205" i="40"/>
  <c r="B1205" i="40"/>
  <c r="A1205" i="40"/>
  <c r="R1204" i="40"/>
  <c r="K1204" i="40"/>
  <c r="J1204" i="40"/>
  <c r="I1204" i="40"/>
  <c r="H1204" i="40"/>
  <c r="G1204" i="40"/>
  <c r="F1204" i="40"/>
  <c r="E1204" i="40"/>
  <c r="D1204" i="40"/>
  <c r="C1204" i="40"/>
  <c r="B1204" i="40"/>
  <c r="A1204" i="40"/>
  <c r="R1203" i="40"/>
  <c r="K1203" i="40"/>
  <c r="J1203" i="40"/>
  <c r="I1203" i="40"/>
  <c r="H1203" i="40"/>
  <c r="G1203" i="40"/>
  <c r="F1203" i="40"/>
  <c r="E1203" i="40"/>
  <c r="D1203" i="40"/>
  <c r="C1203" i="40"/>
  <c r="B1203" i="40"/>
  <c r="A1203" i="40"/>
  <c r="R1202" i="40"/>
  <c r="K1202" i="40"/>
  <c r="J1202" i="40"/>
  <c r="I1202" i="40"/>
  <c r="H1202" i="40"/>
  <c r="G1202" i="40"/>
  <c r="F1202" i="40"/>
  <c r="E1202" i="40"/>
  <c r="D1202" i="40"/>
  <c r="C1202" i="40"/>
  <c r="B1202" i="40"/>
  <c r="A1202" i="40"/>
  <c r="R1201" i="40"/>
  <c r="K1201" i="40"/>
  <c r="J1201" i="40"/>
  <c r="I1201" i="40"/>
  <c r="H1201" i="40"/>
  <c r="G1201" i="40"/>
  <c r="F1201" i="40"/>
  <c r="E1201" i="40"/>
  <c r="D1201" i="40"/>
  <c r="C1201" i="40"/>
  <c r="B1201" i="40"/>
  <c r="A1201" i="40"/>
  <c r="R1200" i="40"/>
  <c r="K1200" i="40"/>
  <c r="J1200" i="40"/>
  <c r="I1200" i="40"/>
  <c r="H1200" i="40"/>
  <c r="G1200" i="40"/>
  <c r="F1200" i="40"/>
  <c r="E1200" i="40"/>
  <c r="D1200" i="40"/>
  <c r="C1200" i="40"/>
  <c r="B1200" i="40"/>
  <c r="A1200" i="40"/>
  <c r="R1199" i="40"/>
  <c r="K1199" i="40"/>
  <c r="J1199" i="40"/>
  <c r="I1199" i="40"/>
  <c r="H1199" i="40"/>
  <c r="G1199" i="40"/>
  <c r="F1199" i="40"/>
  <c r="E1199" i="40"/>
  <c r="D1199" i="40"/>
  <c r="C1199" i="40"/>
  <c r="B1199" i="40"/>
  <c r="A1199" i="40"/>
  <c r="R1198" i="40"/>
  <c r="K1198" i="40"/>
  <c r="J1198" i="40"/>
  <c r="I1198" i="40"/>
  <c r="H1198" i="40"/>
  <c r="G1198" i="40"/>
  <c r="F1198" i="40"/>
  <c r="E1198" i="40"/>
  <c r="D1198" i="40"/>
  <c r="C1198" i="40"/>
  <c r="B1198" i="40"/>
  <c r="A1198" i="40"/>
  <c r="R1197" i="40"/>
  <c r="K1197" i="40"/>
  <c r="J1197" i="40"/>
  <c r="I1197" i="40"/>
  <c r="H1197" i="40"/>
  <c r="G1197" i="40"/>
  <c r="F1197" i="40"/>
  <c r="E1197" i="40"/>
  <c r="D1197" i="40"/>
  <c r="C1197" i="40"/>
  <c r="B1197" i="40"/>
  <c r="A1197" i="40"/>
  <c r="R1196" i="40"/>
  <c r="K1196" i="40"/>
  <c r="J1196" i="40"/>
  <c r="I1196" i="40"/>
  <c r="H1196" i="40"/>
  <c r="G1196" i="40"/>
  <c r="F1196" i="40"/>
  <c r="E1196" i="40"/>
  <c r="D1196" i="40"/>
  <c r="C1196" i="40"/>
  <c r="B1196" i="40"/>
  <c r="A1196" i="40"/>
  <c r="R1195" i="40"/>
  <c r="K1195" i="40"/>
  <c r="J1195" i="40"/>
  <c r="I1195" i="40"/>
  <c r="H1195" i="40"/>
  <c r="G1195" i="40"/>
  <c r="F1195" i="40"/>
  <c r="E1195" i="40"/>
  <c r="D1195" i="40"/>
  <c r="C1195" i="40"/>
  <c r="B1195" i="40"/>
  <c r="A1195" i="40"/>
  <c r="R1194" i="40"/>
  <c r="K1194" i="40"/>
  <c r="J1194" i="40"/>
  <c r="I1194" i="40"/>
  <c r="H1194" i="40"/>
  <c r="G1194" i="40"/>
  <c r="F1194" i="40"/>
  <c r="E1194" i="40"/>
  <c r="D1194" i="40"/>
  <c r="C1194" i="40"/>
  <c r="B1194" i="40"/>
  <c r="A1194" i="40"/>
  <c r="R1193" i="40"/>
  <c r="K1193" i="40"/>
  <c r="J1193" i="40"/>
  <c r="I1193" i="40"/>
  <c r="H1193" i="40"/>
  <c r="G1193" i="40"/>
  <c r="F1193" i="40"/>
  <c r="E1193" i="40"/>
  <c r="D1193" i="40"/>
  <c r="C1193" i="40"/>
  <c r="B1193" i="40"/>
  <c r="A1193" i="40"/>
  <c r="R1192" i="40"/>
  <c r="K1192" i="40"/>
  <c r="J1192" i="40"/>
  <c r="I1192" i="40"/>
  <c r="H1192" i="40"/>
  <c r="G1192" i="40"/>
  <c r="F1192" i="40"/>
  <c r="E1192" i="40"/>
  <c r="D1192" i="40"/>
  <c r="C1192" i="40"/>
  <c r="B1192" i="40"/>
  <c r="A1192" i="40"/>
  <c r="R1191" i="40"/>
  <c r="K1191" i="40"/>
  <c r="J1191" i="40"/>
  <c r="I1191" i="40"/>
  <c r="H1191" i="40"/>
  <c r="G1191" i="40"/>
  <c r="F1191" i="40"/>
  <c r="E1191" i="40"/>
  <c r="D1191" i="40"/>
  <c r="C1191" i="40"/>
  <c r="B1191" i="40"/>
  <c r="A1191" i="40"/>
  <c r="R1190" i="40"/>
  <c r="K1190" i="40"/>
  <c r="J1190" i="40"/>
  <c r="I1190" i="40"/>
  <c r="H1190" i="40"/>
  <c r="G1190" i="40"/>
  <c r="F1190" i="40"/>
  <c r="E1190" i="40"/>
  <c r="D1190" i="40"/>
  <c r="C1190" i="40"/>
  <c r="B1190" i="40"/>
  <c r="A1190" i="40"/>
  <c r="R1189" i="40"/>
  <c r="K1189" i="40"/>
  <c r="J1189" i="40"/>
  <c r="I1189" i="40"/>
  <c r="H1189" i="40"/>
  <c r="G1189" i="40"/>
  <c r="F1189" i="40"/>
  <c r="E1189" i="40"/>
  <c r="D1189" i="40"/>
  <c r="C1189" i="40"/>
  <c r="B1189" i="40"/>
  <c r="A1189" i="40"/>
  <c r="R1188" i="40"/>
  <c r="K1188" i="40"/>
  <c r="J1188" i="40"/>
  <c r="I1188" i="40"/>
  <c r="H1188" i="40"/>
  <c r="G1188" i="40"/>
  <c r="F1188" i="40"/>
  <c r="E1188" i="40"/>
  <c r="D1188" i="40"/>
  <c r="C1188" i="40"/>
  <c r="B1188" i="40"/>
  <c r="A1188" i="40"/>
  <c r="R1187" i="40"/>
  <c r="K1187" i="40"/>
  <c r="J1187" i="40"/>
  <c r="I1187" i="40"/>
  <c r="H1187" i="40"/>
  <c r="G1187" i="40"/>
  <c r="F1187" i="40"/>
  <c r="E1187" i="40"/>
  <c r="D1187" i="40"/>
  <c r="C1187" i="40"/>
  <c r="B1187" i="40"/>
  <c r="A1187" i="40"/>
  <c r="R1186" i="40"/>
  <c r="K1186" i="40"/>
  <c r="J1186" i="40"/>
  <c r="I1186" i="40"/>
  <c r="H1186" i="40"/>
  <c r="G1186" i="40"/>
  <c r="F1186" i="40"/>
  <c r="E1186" i="40"/>
  <c r="D1186" i="40"/>
  <c r="C1186" i="40"/>
  <c r="B1186" i="40"/>
  <c r="A1186" i="40"/>
  <c r="R1185" i="40"/>
  <c r="K1185" i="40"/>
  <c r="J1185" i="40"/>
  <c r="I1185" i="40"/>
  <c r="H1185" i="40"/>
  <c r="G1185" i="40"/>
  <c r="F1185" i="40"/>
  <c r="E1185" i="40"/>
  <c r="D1185" i="40"/>
  <c r="C1185" i="40"/>
  <c r="B1185" i="40"/>
  <c r="A1185" i="40"/>
  <c r="R1184" i="40"/>
  <c r="K1184" i="40"/>
  <c r="J1184" i="40"/>
  <c r="I1184" i="40"/>
  <c r="H1184" i="40"/>
  <c r="G1184" i="40"/>
  <c r="F1184" i="40"/>
  <c r="E1184" i="40"/>
  <c r="D1184" i="40"/>
  <c r="C1184" i="40"/>
  <c r="B1184" i="40"/>
  <c r="A1184" i="40"/>
  <c r="R1183" i="40"/>
  <c r="K1183" i="40"/>
  <c r="J1183" i="40"/>
  <c r="I1183" i="40"/>
  <c r="H1183" i="40"/>
  <c r="G1183" i="40"/>
  <c r="F1183" i="40"/>
  <c r="E1183" i="40"/>
  <c r="D1183" i="40"/>
  <c r="C1183" i="40"/>
  <c r="B1183" i="40"/>
  <c r="A1183" i="40"/>
  <c r="R1182" i="40"/>
  <c r="K1182" i="40"/>
  <c r="J1182" i="40"/>
  <c r="I1182" i="40"/>
  <c r="H1182" i="40"/>
  <c r="G1182" i="40"/>
  <c r="F1182" i="40"/>
  <c r="E1182" i="40"/>
  <c r="D1182" i="40"/>
  <c r="C1182" i="40"/>
  <c r="B1182" i="40"/>
  <c r="A1182" i="40"/>
  <c r="R1181" i="40"/>
  <c r="K1181" i="40"/>
  <c r="J1181" i="40"/>
  <c r="I1181" i="40"/>
  <c r="H1181" i="40"/>
  <c r="G1181" i="40"/>
  <c r="F1181" i="40"/>
  <c r="E1181" i="40"/>
  <c r="D1181" i="40"/>
  <c r="C1181" i="40"/>
  <c r="B1181" i="40"/>
  <c r="A1181" i="40"/>
  <c r="R1180" i="40"/>
  <c r="K1180" i="40"/>
  <c r="J1180" i="40"/>
  <c r="I1180" i="40"/>
  <c r="H1180" i="40"/>
  <c r="G1180" i="40"/>
  <c r="F1180" i="40"/>
  <c r="E1180" i="40"/>
  <c r="D1180" i="40"/>
  <c r="C1180" i="40"/>
  <c r="B1180" i="40"/>
  <c r="A1180" i="40"/>
  <c r="R1179" i="40"/>
  <c r="K1179" i="40"/>
  <c r="J1179" i="40"/>
  <c r="I1179" i="40"/>
  <c r="H1179" i="40"/>
  <c r="G1179" i="40"/>
  <c r="F1179" i="40"/>
  <c r="E1179" i="40"/>
  <c r="D1179" i="40"/>
  <c r="C1179" i="40"/>
  <c r="B1179" i="40"/>
  <c r="A1179" i="40"/>
  <c r="R1178" i="40"/>
  <c r="K1178" i="40"/>
  <c r="J1178" i="40"/>
  <c r="I1178" i="40"/>
  <c r="H1178" i="40"/>
  <c r="G1178" i="40"/>
  <c r="F1178" i="40"/>
  <c r="E1178" i="40"/>
  <c r="D1178" i="40"/>
  <c r="C1178" i="40"/>
  <c r="B1178" i="40"/>
  <c r="A1178" i="40"/>
  <c r="R1177" i="40"/>
  <c r="K1177" i="40"/>
  <c r="J1177" i="40"/>
  <c r="I1177" i="40"/>
  <c r="H1177" i="40"/>
  <c r="G1177" i="40"/>
  <c r="F1177" i="40"/>
  <c r="E1177" i="40"/>
  <c r="D1177" i="40"/>
  <c r="C1177" i="40"/>
  <c r="B1177" i="40"/>
  <c r="A1177" i="40"/>
  <c r="R1176" i="40"/>
  <c r="K1176" i="40"/>
  <c r="J1176" i="40"/>
  <c r="I1176" i="40"/>
  <c r="H1176" i="40"/>
  <c r="G1176" i="40"/>
  <c r="F1176" i="40"/>
  <c r="E1176" i="40"/>
  <c r="D1176" i="40"/>
  <c r="C1176" i="40"/>
  <c r="B1176" i="40"/>
  <c r="A1176" i="40"/>
  <c r="R1175" i="40"/>
  <c r="K1175" i="40"/>
  <c r="J1175" i="40"/>
  <c r="I1175" i="40"/>
  <c r="H1175" i="40"/>
  <c r="G1175" i="40"/>
  <c r="F1175" i="40"/>
  <c r="E1175" i="40"/>
  <c r="D1175" i="40"/>
  <c r="C1175" i="40"/>
  <c r="B1175" i="40"/>
  <c r="A1175" i="40"/>
  <c r="R1174" i="40"/>
  <c r="K1174" i="40"/>
  <c r="J1174" i="40"/>
  <c r="I1174" i="40"/>
  <c r="H1174" i="40"/>
  <c r="G1174" i="40"/>
  <c r="F1174" i="40"/>
  <c r="E1174" i="40"/>
  <c r="D1174" i="40"/>
  <c r="C1174" i="40"/>
  <c r="B1174" i="40"/>
  <c r="A1174" i="40"/>
  <c r="R1173" i="40"/>
  <c r="K1173" i="40"/>
  <c r="J1173" i="40"/>
  <c r="I1173" i="40"/>
  <c r="H1173" i="40"/>
  <c r="G1173" i="40"/>
  <c r="F1173" i="40"/>
  <c r="E1173" i="40"/>
  <c r="D1173" i="40"/>
  <c r="C1173" i="40"/>
  <c r="B1173" i="40"/>
  <c r="A1173" i="40"/>
  <c r="R1172" i="40"/>
  <c r="K1172" i="40"/>
  <c r="J1172" i="40"/>
  <c r="I1172" i="40"/>
  <c r="H1172" i="40"/>
  <c r="G1172" i="40"/>
  <c r="F1172" i="40"/>
  <c r="E1172" i="40"/>
  <c r="D1172" i="40"/>
  <c r="C1172" i="40"/>
  <c r="B1172" i="40"/>
  <c r="A1172" i="40"/>
  <c r="R1171" i="40"/>
  <c r="K1171" i="40"/>
  <c r="J1171" i="40"/>
  <c r="I1171" i="40"/>
  <c r="H1171" i="40"/>
  <c r="G1171" i="40"/>
  <c r="F1171" i="40"/>
  <c r="E1171" i="40"/>
  <c r="D1171" i="40"/>
  <c r="C1171" i="40"/>
  <c r="B1171" i="40"/>
  <c r="A1171" i="40"/>
  <c r="R1170" i="40"/>
  <c r="K1170" i="40"/>
  <c r="J1170" i="40"/>
  <c r="I1170" i="40"/>
  <c r="H1170" i="40"/>
  <c r="G1170" i="40"/>
  <c r="F1170" i="40"/>
  <c r="E1170" i="40"/>
  <c r="D1170" i="40"/>
  <c r="C1170" i="40"/>
  <c r="B1170" i="40"/>
  <c r="A1170" i="40"/>
  <c r="R1169" i="40"/>
  <c r="K1169" i="40"/>
  <c r="J1169" i="40"/>
  <c r="I1169" i="40"/>
  <c r="H1169" i="40"/>
  <c r="G1169" i="40"/>
  <c r="F1169" i="40"/>
  <c r="E1169" i="40"/>
  <c r="D1169" i="40"/>
  <c r="C1169" i="40"/>
  <c r="B1169" i="40"/>
  <c r="A1169" i="40"/>
  <c r="R1168" i="40"/>
  <c r="K1168" i="40"/>
  <c r="J1168" i="40"/>
  <c r="I1168" i="40"/>
  <c r="H1168" i="40"/>
  <c r="G1168" i="40"/>
  <c r="F1168" i="40"/>
  <c r="E1168" i="40"/>
  <c r="D1168" i="40"/>
  <c r="C1168" i="40"/>
  <c r="B1168" i="40"/>
  <c r="A1168" i="40"/>
  <c r="R1167" i="40"/>
  <c r="K1167" i="40"/>
  <c r="J1167" i="40"/>
  <c r="I1167" i="40"/>
  <c r="H1167" i="40"/>
  <c r="G1167" i="40"/>
  <c r="F1167" i="40"/>
  <c r="E1167" i="40"/>
  <c r="D1167" i="40"/>
  <c r="C1167" i="40"/>
  <c r="B1167" i="40"/>
  <c r="A1167" i="40"/>
  <c r="R1166" i="40"/>
  <c r="K1166" i="40"/>
  <c r="J1166" i="40"/>
  <c r="I1166" i="40"/>
  <c r="H1166" i="40"/>
  <c r="G1166" i="40"/>
  <c r="F1166" i="40"/>
  <c r="E1166" i="40"/>
  <c r="D1166" i="40"/>
  <c r="C1166" i="40"/>
  <c r="B1166" i="40"/>
  <c r="A1166" i="40"/>
  <c r="R1165" i="40"/>
  <c r="K1165" i="40"/>
  <c r="J1165" i="40"/>
  <c r="I1165" i="40"/>
  <c r="H1165" i="40"/>
  <c r="G1165" i="40"/>
  <c r="F1165" i="40"/>
  <c r="E1165" i="40"/>
  <c r="D1165" i="40"/>
  <c r="C1165" i="40"/>
  <c r="B1165" i="40"/>
  <c r="A1165" i="40"/>
  <c r="R1164" i="40"/>
  <c r="K1164" i="40"/>
  <c r="J1164" i="40"/>
  <c r="I1164" i="40"/>
  <c r="H1164" i="40"/>
  <c r="G1164" i="40"/>
  <c r="F1164" i="40"/>
  <c r="E1164" i="40"/>
  <c r="D1164" i="40"/>
  <c r="C1164" i="40"/>
  <c r="B1164" i="40"/>
  <c r="A1164" i="40"/>
  <c r="R1163" i="40"/>
  <c r="K1163" i="40"/>
  <c r="J1163" i="40"/>
  <c r="I1163" i="40"/>
  <c r="H1163" i="40"/>
  <c r="G1163" i="40"/>
  <c r="F1163" i="40"/>
  <c r="E1163" i="40"/>
  <c r="D1163" i="40"/>
  <c r="C1163" i="40"/>
  <c r="B1163" i="40"/>
  <c r="A1163" i="40"/>
  <c r="R1162" i="40"/>
  <c r="K1162" i="40"/>
  <c r="J1162" i="40"/>
  <c r="I1162" i="40"/>
  <c r="H1162" i="40"/>
  <c r="G1162" i="40"/>
  <c r="F1162" i="40"/>
  <c r="E1162" i="40"/>
  <c r="D1162" i="40"/>
  <c r="C1162" i="40"/>
  <c r="B1162" i="40"/>
  <c r="A1162" i="40"/>
  <c r="R1161" i="40"/>
  <c r="K1161" i="40"/>
  <c r="J1161" i="40"/>
  <c r="I1161" i="40"/>
  <c r="H1161" i="40"/>
  <c r="G1161" i="40"/>
  <c r="F1161" i="40"/>
  <c r="E1161" i="40"/>
  <c r="D1161" i="40"/>
  <c r="C1161" i="40"/>
  <c r="B1161" i="40"/>
  <c r="A1161" i="40"/>
  <c r="R1160" i="40"/>
  <c r="K1160" i="40"/>
  <c r="J1160" i="40"/>
  <c r="I1160" i="40"/>
  <c r="H1160" i="40"/>
  <c r="G1160" i="40"/>
  <c r="F1160" i="40"/>
  <c r="E1160" i="40"/>
  <c r="D1160" i="40"/>
  <c r="C1160" i="40"/>
  <c r="B1160" i="40"/>
  <c r="A1160" i="40"/>
  <c r="R1159" i="40"/>
  <c r="K1159" i="40"/>
  <c r="J1159" i="40"/>
  <c r="I1159" i="40"/>
  <c r="H1159" i="40"/>
  <c r="G1159" i="40"/>
  <c r="F1159" i="40"/>
  <c r="E1159" i="40"/>
  <c r="D1159" i="40"/>
  <c r="C1159" i="40"/>
  <c r="B1159" i="40"/>
  <c r="A1159" i="40"/>
  <c r="R1158" i="40"/>
  <c r="K1158" i="40"/>
  <c r="J1158" i="40"/>
  <c r="I1158" i="40"/>
  <c r="H1158" i="40"/>
  <c r="G1158" i="40"/>
  <c r="F1158" i="40"/>
  <c r="E1158" i="40"/>
  <c r="D1158" i="40"/>
  <c r="C1158" i="40"/>
  <c r="B1158" i="40"/>
  <c r="A1158" i="40"/>
  <c r="R1157" i="40"/>
  <c r="K1157" i="40"/>
  <c r="J1157" i="40"/>
  <c r="I1157" i="40"/>
  <c r="H1157" i="40"/>
  <c r="G1157" i="40"/>
  <c r="F1157" i="40"/>
  <c r="E1157" i="40"/>
  <c r="D1157" i="40"/>
  <c r="C1157" i="40"/>
  <c r="B1157" i="40"/>
  <c r="A1157" i="40"/>
  <c r="R1156" i="40"/>
  <c r="K1156" i="40"/>
  <c r="J1156" i="40"/>
  <c r="I1156" i="40"/>
  <c r="H1156" i="40"/>
  <c r="G1156" i="40"/>
  <c r="F1156" i="40"/>
  <c r="E1156" i="40"/>
  <c r="D1156" i="40"/>
  <c r="C1156" i="40"/>
  <c r="B1156" i="40"/>
  <c r="A1156" i="40"/>
  <c r="R1155" i="40"/>
  <c r="K1155" i="40"/>
  <c r="J1155" i="40"/>
  <c r="I1155" i="40"/>
  <c r="H1155" i="40"/>
  <c r="G1155" i="40"/>
  <c r="F1155" i="40"/>
  <c r="E1155" i="40"/>
  <c r="D1155" i="40"/>
  <c r="C1155" i="40"/>
  <c r="B1155" i="40"/>
  <c r="A1155" i="40"/>
  <c r="R1154" i="40"/>
  <c r="K1154" i="40"/>
  <c r="J1154" i="40"/>
  <c r="I1154" i="40"/>
  <c r="H1154" i="40"/>
  <c r="G1154" i="40"/>
  <c r="F1154" i="40"/>
  <c r="E1154" i="40"/>
  <c r="D1154" i="40"/>
  <c r="C1154" i="40"/>
  <c r="B1154" i="40"/>
  <c r="A1154" i="40"/>
  <c r="R1153" i="40"/>
  <c r="K1153" i="40"/>
  <c r="J1153" i="40"/>
  <c r="I1153" i="40"/>
  <c r="H1153" i="40"/>
  <c r="G1153" i="40"/>
  <c r="F1153" i="40"/>
  <c r="E1153" i="40"/>
  <c r="D1153" i="40"/>
  <c r="C1153" i="40"/>
  <c r="B1153" i="40"/>
  <c r="A1153" i="40"/>
  <c r="R1152" i="40"/>
  <c r="K1152" i="40"/>
  <c r="J1152" i="40"/>
  <c r="I1152" i="40"/>
  <c r="H1152" i="40"/>
  <c r="G1152" i="40"/>
  <c r="F1152" i="40"/>
  <c r="E1152" i="40"/>
  <c r="D1152" i="40"/>
  <c r="C1152" i="40"/>
  <c r="B1152" i="40"/>
  <c r="A1152" i="40"/>
  <c r="R1151" i="40"/>
  <c r="K1151" i="40"/>
  <c r="J1151" i="40"/>
  <c r="I1151" i="40"/>
  <c r="H1151" i="40"/>
  <c r="G1151" i="40"/>
  <c r="F1151" i="40"/>
  <c r="E1151" i="40"/>
  <c r="D1151" i="40"/>
  <c r="C1151" i="40"/>
  <c r="B1151" i="40"/>
  <c r="A1151" i="40"/>
  <c r="R1150" i="40"/>
  <c r="K1150" i="40"/>
  <c r="J1150" i="40"/>
  <c r="I1150" i="40"/>
  <c r="H1150" i="40"/>
  <c r="G1150" i="40"/>
  <c r="F1150" i="40"/>
  <c r="E1150" i="40"/>
  <c r="D1150" i="40"/>
  <c r="C1150" i="40"/>
  <c r="B1150" i="40"/>
  <c r="A1150" i="40"/>
  <c r="R1149" i="40"/>
  <c r="K1149" i="40"/>
  <c r="J1149" i="40"/>
  <c r="I1149" i="40"/>
  <c r="H1149" i="40"/>
  <c r="G1149" i="40"/>
  <c r="F1149" i="40"/>
  <c r="E1149" i="40"/>
  <c r="D1149" i="40"/>
  <c r="C1149" i="40"/>
  <c r="B1149" i="40"/>
  <c r="A1149" i="40"/>
  <c r="R1148" i="40"/>
  <c r="K1148" i="40"/>
  <c r="J1148" i="40"/>
  <c r="I1148" i="40"/>
  <c r="H1148" i="40"/>
  <c r="G1148" i="40"/>
  <c r="F1148" i="40"/>
  <c r="E1148" i="40"/>
  <c r="D1148" i="40"/>
  <c r="C1148" i="40"/>
  <c r="B1148" i="40"/>
  <c r="A1148" i="40"/>
  <c r="R1147" i="40"/>
  <c r="K1147" i="40"/>
  <c r="J1147" i="40"/>
  <c r="I1147" i="40"/>
  <c r="H1147" i="40"/>
  <c r="G1147" i="40"/>
  <c r="F1147" i="40"/>
  <c r="E1147" i="40"/>
  <c r="D1147" i="40"/>
  <c r="C1147" i="40"/>
  <c r="B1147" i="40"/>
  <c r="A1147" i="40"/>
  <c r="R1146" i="40"/>
  <c r="K1146" i="40"/>
  <c r="J1146" i="40"/>
  <c r="I1146" i="40"/>
  <c r="H1146" i="40"/>
  <c r="G1146" i="40"/>
  <c r="F1146" i="40"/>
  <c r="E1146" i="40"/>
  <c r="D1146" i="40"/>
  <c r="C1146" i="40"/>
  <c r="B1146" i="40"/>
  <c r="A1146" i="40"/>
  <c r="R1145" i="40"/>
  <c r="K1145" i="40"/>
  <c r="J1145" i="40"/>
  <c r="I1145" i="40"/>
  <c r="H1145" i="40"/>
  <c r="G1145" i="40"/>
  <c r="F1145" i="40"/>
  <c r="E1145" i="40"/>
  <c r="D1145" i="40"/>
  <c r="C1145" i="40"/>
  <c r="B1145" i="40"/>
  <c r="A1145" i="40"/>
  <c r="R1144" i="40"/>
  <c r="K1144" i="40"/>
  <c r="J1144" i="40"/>
  <c r="I1144" i="40"/>
  <c r="H1144" i="40"/>
  <c r="G1144" i="40"/>
  <c r="F1144" i="40"/>
  <c r="E1144" i="40"/>
  <c r="D1144" i="40"/>
  <c r="C1144" i="40"/>
  <c r="B1144" i="40"/>
  <c r="A1144" i="40"/>
  <c r="R1143" i="40"/>
  <c r="K1143" i="40"/>
  <c r="J1143" i="40"/>
  <c r="I1143" i="40"/>
  <c r="H1143" i="40"/>
  <c r="G1143" i="40"/>
  <c r="F1143" i="40"/>
  <c r="E1143" i="40"/>
  <c r="D1143" i="40"/>
  <c r="C1143" i="40"/>
  <c r="B1143" i="40"/>
  <c r="A1143" i="40"/>
  <c r="R1142" i="40"/>
  <c r="K1142" i="40"/>
  <c r="J1142" i="40"/>
  <c r="I1142" i="40"/>
  <c r="H1142" i="40"/>
  <c r="G1142" i="40"/>
  <c r="F1142" i="40"/>
  <c r="E1142" i="40"/>
  <c r="D1142" i="40"/>
  <c r="C1142" i="40"/>
  <c r="B1142" i="40"/>
  <c r="A1142" i="40"/>
  <c r="R1141" i="40"/>
  <c r="K1141" i="40"/>
  <c r="J1141" i="40"/>
  <c r="I1141" i="40"/>
  <c r="H1141" i="40"/>
  <c r="G1141" i="40"/>
  <c r="F1141" i="40"/>
  <c r="E1141" i="40"/>
  <c r="D1141" i="40"/>
  <c r="C1141" i="40"/>
  <c r="B1141" i="40"/>
  <c r="A1141" i="40"/>
  <c r="R1140" i="40"/>
  <c r="K1140" i="40"/>
  <c r="J1140" i="40"/>
  <c r="I1140" i="40"/>
  <c r="H1140" i="40"/>
  <c r="G1140" i="40"/>
  <c r="F1140" i="40"/>
  <c r="E1140" i="40"/>
  <c r="D1140" i="40"/>
  <c r="C1140" i="40"/>
  <c r="B1140" i="40"/>
  <c r="A1140" i="40"/>
  <c r="R1139" i="40"/>
  <c r="K1139" i="40"/>
  <c r="J1139" i="40"/>
  <c r="I1139" i="40"/>
  <c r="H1139" i="40"/>
  <c r="G1139" i="40"/>
  <c r="F1139" i="40"/>
  <c r="E1139" i="40"/>
  <c r="D1139" i="40"/>
  <c r="C1139" i="40"/>
  <c r="B1139" i="40"/>
  <c r="A1139" i="40"/>
  <c r="R1138" i="40"/>
  <c r="K1138" i="40"/>
  <c r="J1138" i="40"/>
  <c r="I1138" i="40"/>
  <c r="H1138" i="40"/>
  <c r="G1138" i="40"/>
  <c r="F1138" i="40"/>
  <c r="E1138" i="40"/>
  <c r="D1138" i="40"/>
  <c r="C1138" i="40"/>
  <c r="B1138" i="40"/>
  <c r="A1138" i="40"/>
  <c r="R1137" i="40"/>
  <c r="K1137" i="40"/>
  <c r="J1137" i="40"/>
  <c r="I1137" i="40"/>
  <c r="H1137" i="40"/>
  <c r="G1137" i="40"/>
  <c r="F1137" i="40"/>
  <c r="E1137" i="40"/>
  <c r="D1137" i="40"/>
  <c r="C1137" i="40"/>
  <c r="B1137" i="40"/>
  <c r="A1137" i="40"/>
  <c r="R1136" i="40"/>
  <c r="K1136" i="40"/>
  <c r="J1136" i="40"/>
  <c r="I1136" i="40"/>
  <c r="H1136" i="40"/>
  <c r="G1136" i="40"/>
  <c r="F1136" i="40"/>
  <c r="E1136" i="40"/>
  <c r="D1136" i="40"/>
  <c r="C1136" i="40"/>
  <c r="B1136" i="40"/>
  <c r="A1136" i="40"/>
  <c r="R1135" i="40"/>
  <c r="K1135" i="40"/>
  <c r="J1135" i="40"/>
  <c r="I1135" i="40"/>
  <c r="H1135" i="40"/>
  <c r="G1135" i="40"/>
  <c r="F1135" i="40"/>
  <c r="E1135" i="40"/>
  <c r="D1135" i="40"/>
  <c r="C1135" i="40"/>
  <c r="B1135" i="40"/>
  <c r="A1135" i="40"/>
  <c r="R1134" i="40"/>
  <c r="K1134" i="40"/>
  <c r="J1134" i="40"/>
  <c r="I1134" i="40"/>
  <c r="H1134" i="40"/>
  <c r="G1134" i="40"/>
  <c r="F1134" i="40"/>
  <c r="E1134" i="40"/>
  <c r="D1134" i="40"/>
  <c r="C1134" i="40"/>
  <c r="B1134" i="40"/>
  <c r="A1134" i="40"/>
  <c r="R1133" i="40"/>
  <c r="K1133" i="40"/>
  <c r="J1133" i="40"/>
  <c r="I1133" i="40"/>
  <c r="H1133" i="40"/>
  <c r="G1133" i="40"/>
  <c r="F1133" i="40"/>
  <c r="E1133" i="40"/>
  <c r="D1133" i="40"/>
  <c r="C1133" i="40"/>
  <c r="B1133" i="40"/>
  <c r="A1133" i="40"/>
  <c r="R1132" i="40"/>
  <c r="K1132" i="40"/>
  <c r="J1132" i="40"/>
  <c r="I1132" i="40"/>
  <c r="H1132" i="40"/>
  <c r="G1132" i="40"/>
  <c r="F1132" i="40"/>
  <c r="E1132" i="40"/>
  <c r="D1132" i="40"/>
  <c r="C1132" i="40"/>
  <c r="B1132" i="40"/>
  <c r="A1132" i="40"/>
  <c r="R1131" i="40"/>
  <c r="K1131" i="40"/>
  <c r="J1131" i="40"/>
  <c r="I1131" i="40"/>
  <c r="H1131" i="40"/>
  <c r="G1131" i="40"/>
  <c r="F1131" i="40"/>
  <c r="E1131" i="40"/>
  <c r="D1131" i="40"/>
  <c r="C1131" i="40"/>
  <c r="B1131" i="40"/>
  <c r="A1131" i="40"/>
  <c r="R1130" i="40"/>
  <c r="K1130" i="40"/>
  <c r="J1130" i="40"/>
  <c r="I1130" i="40"/>
  <c r="H1130" i="40"/>
  <c r="G1130" i="40"/>
  <c r="F1130" i="40"/>
  <c r="E1130" i="40"/>
  <c r="D1130" i="40"/>
  <c r="C1130" i="40"/>
  <c r="B1130" i="40"/>
  <c r="A1130" i="40"/>
  <c r="R1129" i="40"/>
  <c r="K1129" i="40"/>
  <c r="J1129" i="40"/>
  <c r="I1129" i="40"/>
  <c r="H1129" i="40"/>
  <c r="G1129" i="40"/>
  <c r="F1129" i="40"/>
  <c r="E1129" i="40"/>
  <c r="D1129" i="40"/>
  <c r="C1129" i="40"/>
  <c r="B1129" i="40"/>
  <c r="A1129" i="40"/>
  <c r="R1128" i="40"/>
  <c r="K1128" i="40"/>
  <c r="J1128" i="40"/>
  <c r="I1128" i="40"/>
  <c r="H1128" i="40"/>
  <c r="G1128" i="40"/>
  <c r="F1128" i="40"/>
  <c r="E1128" i="40"/>
  <c r="D1128" i="40"/>
  <c r="C1128" i="40"/>
  <c r="B1128" i="40"/>
  <c r="A1128" i="40"/>
  <c r="R1127" i="40"/>
  <c r="K1127" i="40"/>
  <c r="J1127" i="40"/>
  <c r="I1127" i="40"/>
  <c r="H1127" i="40"/>
  <c r="G1127" i="40"/>
  <c r="F1127" i="40"/>
  <c r="E1127" i="40"/>
  <c r="D1127" i="40"/>
  <c r="C1127" i="40"/>
  <c r="B1127" i="40"/>
  <c r="A1127" i="40"/>
  <c r="R1126" i="40"/>
  <c r="K1126" i="40"/>
  <c r="J1126" i="40"/>
  <c r="I1126" i="40"/>
  <c r="H1126" i="40"/>
  <c r="G1126" i="40"/>
  <c r="F1126" i="40"/>
  <c r="E1126" i="40"/>
  <c r="D1126" i="40"/>
  <c r="C1126" i="40"/>
  <c r="B1126" i="40"/>
  <c r="A1126" i="40"/>
  <c r="R1125" i="40"/>
  <c r="K1125" i="40"/>
  <c r="J1125" i="40"/>
  <c r="I1125" i="40"/>
  <c r="H1125" i="40"/>
  <c r="G1125" i="40"/>
  <c r="F1125" i="40"/>
  <c r="E1125" i="40"/>
  <c r="D1125" i="40"/>
  <c r="C1125" i="40"/>
  <c r="B1125" i="40"/>
  <c r="A1125" i="40"/>
  <c r="R1124" i="40"/>
  <c r="K1124" i="40"/>
  <c r="J1124" i="40"/>
  <c r="I1124" i="40"/>
  <c r="H1124" i="40"/>
  <c r="G1124" i="40"/>
  <c r="F1124" i="40"/>
  <c r="E1124" i="40"/>
  <c r="D1124" i="40"/>
  <c r="C1124" i="40"/>
  <c r="B1124" i="40"/>
  <c r="A1124" i="40"/>
  <c r="R1123" i="40"/>
  <c r="K1123" i="40"/>
  <c r="J1123" i="40"/>
  <c r="I1123" i="40"/>
  <c r="H1123" i="40"/>
  <c r="G1123" i="40"/>
  <c r="F1123" i="40"/>
  <c r="E1123" i="40"/>
  <c r="D1123" i="40"/>
  <c r="C1123" i="40"/>
  <c r="B1123" i="40"/>
  <c r="A1123" i="40"/>
  <c r="R1122" i="40"/>
  <c r="K1122" i="40"/>
  <c r="J1122" i="40"/>
  <c r="I1122" i="40"/>
  <c r="H1122" i="40"/>
  <c r="G1122" i="40"/>
  <c r="F1122" i="40"/>
  <c r="E1122" i="40"/>
  <c r="D1122" i="40"/>
  <c r="C1122" i="40"/>
  <c r="B1122" i="40"/>
  <c r="A1122" i="40"/>
  <c r="R1121" i="40"/>
  <c r="K1121" i="40"/>
  <c r="J1121" i="40"/>
  <c r="I1121" i="40"/>
  <c r="H1121" i="40"/>
  <c r="G1121" i="40"/>
  <c r="F1121" i="40"/>
  <c r="E1121" i="40"/>
  <c r="D1121" i="40"/>
  <c r="C1121" i="40"/>
  <c r="B1121" i="40"/>
  <c r="A1121" i="40"/>
  <c r="R1120" i="40"/>
  <c r="K1120" i="40"/>
  <c r="J1120" i="40"/>
  <c r="I1120" i="40"/>
  <c r="H1120" i="40"/>
  <c r="G1120" i="40"/>
  <c r="F1120" i="40"/>
  <c r="E1120" i="40"/>
  <c r="D1120" i="40"/>
  <c r="C1120" i="40"/>
  <c r="B1120" i="40"/>
  <c r="A1120" i="40"/>
  <c r="R1119" i="40"/>
  <c r="K1119" i="40"/>
  <c r="J1119" i="40"/>
  <c r="I1119" i="40"/>
  <c r="H1119" i="40"/>
  <c r="G1119" i="40"/>
  <c r="F1119" i="40"/>
  <c r="E1119" i="40"/>
  <c r="D1119" i="40"/>
  <c r="C1119" i="40"/>
  <c r="B1119" i="40"/>
  <c r="A1119" i="40"/>
  <c r="R1118" i="40"/>
  <c r="K1118" i="40"/>
  <c r="J1118" i="40"/>
  <c r="I1118" i="40"/>
  <c r="H1118" i="40"/>
  <c r="G1118" i="40"/>
  <c r="F1118" i="40"/>
  <c r="E1118" i="40"/>
  <c r="D1118" i="40"/>
  <c r="C1118" i="40"/>
  <c r="B1118" i="40"/>
  <c r="A1118" i="40"/>
  <c r="R1117" i="40"/>
  <c r="K1117" i="40"/>
  <c r="J1117" i="40"/>
  <c r="I1117" i="40"/>
  <c r="H1117" i="40"/>
  <c r="G1117" i="40"/>
  <c r="F1117" i="40"/>
  <c r="E1117" i="40"/>
  <c r="D1117" i="40"/>
  <c r="C1117" i="40"/>
  <c r="B1117" i="40"/>
  <c r="A1117" i="40"/>
  <c r="R1116" i="40"/>
  <c r="K1116" i="40"/>
  <c r="J1116" i="40"/>
  <c r="I1116" i="40"/>
  <c r="H1116" i="40"/>
  <c r="G1116" i="40"/>
  <c r="F1116" i="40"/>
  <c r="E1116" i="40"/>
  <c r="D1116" i="40"/>
  <c r="C1116" i="40"/>
  <c r="B1116" i="40"/>
  <c r="A1116" i="40"/>
  <c r="R1115" i="40"/>
  <c r="K1115" i="40"/>
  <c r="J1115" i="40"/>
  <c r="I1115" i="40"/>
  <c r="H1115" i="40"/>
  <c r="G1115" i="40"/>
  <c r="F1115" i="40"/>
  <c r="E1115" i="40"/>
  <c r="D1115" i="40"/>
  <c r="C1115" i="40"/>
  <c r="B1115" i="40"/>
  <c r="A1115" i="40"/>
  <c r="R1114" i="40"/>
  <c r="K1114" i="40"/>
  <c r="J1114" i="40"/>
  <c r="I1114" i="40"/>
  <c r="H1114" i="40"/>
  <c r="G1114" i="40"/>
  <c r="F1114" i="40"/>
  <c r="E1114" i="40"/>
  <c r="D1114" i="40"/>
  <c r="C1114" i="40"/>
  <c r="B1114" i="40"/>
  <c r="A1114" i="40"/>
  <c r="R1113" i="40"/>
  <c r="K1113" i="40"/>
  <c r="J1113" i="40"/>
  <c r="I1113" i="40"/>
  <c r="H1113" i="40"/>
  <c r="G1113" i="40"/>
  <c r="F1113" i="40"/>
  <c r="E1113" i="40"/>
  <c r="D1113" i="40"/>
  <c r="C1113" i="40"/>
  <c r="B1113" i="40"/>
  <c r="A1113" i="40"/>
  <c r="R1112" i="40"/>
  <c r="K1112" i="40"/>
  <c r="J1112" i="40"/>
  <c r="I1112" i="40"/>
  <c r="H1112" i="40"/>
  <c r="G1112" i="40"/>
  <c r="F1112" i="40"/>
  <c r="E1112" i="40"/>
  <c r="D1112" i="40"/>
  <c r="C1112" i="40"/>
  <c r="B1112" i="40"/>
  <c r="A1112" i="40"/>
  <c r="R1111" i="40"/>
  <c r="K1111" i="40"/>
  <c r="J1111" i="40"/>
  <c r="I1111" i="40"/>
  <c r="H1111" i="40"/>
  <c r="G1111" i="40"/>
  <c r="F1111" i="40"/>
  <c r="E1111" i="40"/>
  <c r="D1111" i="40"/>
  <c r="C1111" i="40"/>
  <c r="B1111" i="40"/>
  <c r="A1111" i="40"/>
  <c r="R1110" i="40"/>
  <c r="K1110" i="40"/>
  <c r="J1110" i="40"/>
  <c r="I1110" i="40"/>
  <c r="H1110" i="40"/>
  <c r="G1110" i="40"/>
  <c r="F1110" i="40"/>
  <c r="E1110" i="40"/>
  <c r="D1110" i="40"/>
  <c r="C1110" i="40"/>
  <c r="B1110" i="40"/>
  <c r="A1110" i="40"/>
  <c r="R1109" i="40"/>
  <c r="K1109" i="40"/>
  <c r="J1109" i="40"/>
  <c r="I1109" i="40"/>
  <c r="H1109" i="40"/>
  <c r="G1109" i="40"/>
  <c r="F1109" i="40"/>
  <c r="E1109" i="40"/>
  <c r="D1109" i="40"/>
  <c r="C1109" i="40"/>
  <c r="B1109" i="40"/>
  <c r="A1109" i="40"/>
  <c r="R1108" i="40"/>
  <c r="K1108" i="40"/>
  <c r="J1108" i="40"/>
  <c r="I1108" i="40"/>
  <c r="H1108" i="40"/>
  <c r="G1108" i="40"/>
  <c r="F1108" i="40"/>
  <c r="E1108" i="40"/>
  <c r="D1108" i="40"/>
  <c r="C1108" i="40"/>
  <c r="B1108" i="40"/>
  <c r="A1108" i="40"/>
  <c r="R1107" i="40"/>
  <c r="K1107" i="40"/>
  <c r="J1107" i="40"/>
  <c r="I1107" i="40"/>
  <c r="H1107" i="40"/>
  <c r="G1107" i="40"/>
  <c r="F1107" i="40"/>
  <c r="E1107" i="40"/>
  <c r="D1107" i="40"/>
  <c r="C1107" i="40"/>
  <c r="B1107" i="40"/>
  <c r="A1107" i="40"/>
  <c r="R1106" i="40"/>
  <c r="K1106" i="40"/>
  <c r="J1106" i="40"/>
  <c r="I1106" i="40"/>
  <c r="H1106" i="40"/>
  <c r="G1106" i="40"/>
  <c r="F1106" i="40"/>
  <c r="E1106" i="40"/>
  <c r="D1106" i="40"/>
  <c r="C1106" i="40"/>
  <c r="B1106" i="40"/>
  <c r="A1106" i="40"/>
  <c r="R1105" i="40"/>
  <c r="K1105" i="40"/>
  <c r="J1105" i="40"/>
  <c r="I1105" i="40"/>
  <c r="H1105" i="40"/>
  <c r="G1105" i="40"/>
  <c r="F1105" i="40"/>
  <c r="E1105" i="40"/>
  <c r="D1105" i="40"/>
  <c r="C1105" i="40"/>
  <c r="B1105" i="40"/>
  <c r="A1105" i="40"/>
  <c r="R1104" i="40"/>
  <c r="K1104" i="40"/>
  <c r="J1104" i="40"/>
  <c r="I1104" i="40"/>
  <c r="H1104" i="40"/>
  <c r="G1104" i="40"/>
  <c r="F1104" i="40"/>
  <c r="E1104" i="40"/>
  <c r="D1104" i="40"/>
  <c r="C1104" i="40"/>
  <c r="B1104" i="40"/>
  <c r="A1104" i="40"/>
  <c r="R1103" i="40"/>
  <c r="K1103" i="40"/>
  <c r="J1103" i="40"/>
  <c r="I1103" i="40"/>
  <c r="H1103" i="40"/>
  <c r="G1103" i="40"/>
  <c r="F1103" i="40"/>
  <c r="E1103" i="40"/>
  <c r="D1103" i="40"/>
  <c r="C1103" i="40"/>
  <c r="B1103" i="40"/>
  <c r="A1103" i="40"/>
  <c r="R1102" i="40"/>
  <c r="K1102" i="40"/>
  <c r="J1102" i="40"/>
  <c r="I1102" i="40"/>
  <c r="H1102" i="40"/>
  <c r="G1102" i="40"/>
  <c r="F1102" i="40"/>
  <c r="E1102" i="40"/>
  <c r="D1102" i="40"/>
  <c r="C1102" i="40"/>
  <c r="B1102" i="40"/>
  <c r="A1102" i="40"/>
  <c r="R1101" i="40"/>
  <c r="K1101" i="40"/>
  <c r="J1101" i="40"/>
  <c r="I1101" i="40"/>
  <c r="H1101" i="40"/>
  <c r="G1101" i="40"/>
  <c r="F1101" i="40"/>
  <c r="E1101" i="40"/>
  <c r="D1101" i="40"/>
  <c r="C1101" i="40"/>
  <c r="B1101" i="40"/>
  <c r="A1101" i="40"/>
  <c r="R1100" i="40"/>
  <c r="K1100" i="40"/>
  <c r="J1100" i="40"/>
  <c r="I1100" i="40"/>
  <c r="H1100" i="40"/>
  <c r="G1100" i="40"/>
  <c r="F1100" i="40"/>
  <c r="E1100" i="40"/>
  <c r="D1100" i="40"/>
  <c r="C1100" i="40"/>
  <c r="B1100" i="40"/>
  <c r="A1100" i="40"/>
  <c r="R1099" i="40"/>
  <c r="K1099" i="40"/>
  <c r="J1099" i="40"/>
  <c r="I1099" i="40"/>
  <c r="H1099" i="40"/>
  <c r="G1099" i="40"/>
  <c r="F1099" i="40"/>
  <c r="E1099" i="40"/>
  <c r="D1099" i="40"/>
  <c r="C1099" i="40"/>
  <c r="B1099" i="40"/>
  <c r="A1099" i="40"/>
  <c r="R1098" i="40"/>
  <c r="K1098" i="40"/>
  <c r="J1098" i="40"/>
  <c r="I1098" i="40"/>
  <c r="H1098" i="40"/>
  <c r="G1098" i="40"/>
  <c r="F1098" i="40"/>
  <c r="E1098" i="40"/>
  <c r="D1098" i="40"/>
  <c r="C1098" i="40"/>
  <c r="B1098" i="40"/>
  <c r="A1098" i="40"/>
  <c r="R1097" i="40"/>
  <c r="K1097" i="40"/>
  <c r="J1097" i="40"/>
  <c r="I1097" i="40"/>
  <c r="H1097" i="40"/>
  <c r="G1097" i="40"/>
  <c r="F1097" i="40"/>
  <c r="E1097" i="40"/>
  <c r="D1097" i="40"/>
  <c r="C1097" i="40"/>
  <c r="B1097" i="40"/>
  <c r="A1097" i="40"/>
  <c r="R1096" i="40"/>
  <c r="K1096" i="40"/>
  <c r="J1096" i="40"/>
  <c r="I1096" i="40"/>
  <c r="H1096" i="40"/>
  <c r="G1096" i="40"/>
  <c r="F1096" i="40"/>
  <c r="E1096" i="40"/>
  <c r="D1096" i="40"/>
  <c r="C1096" i="40"/>
  <c r="B1096" i="40"/>
  <c r="A1096" i="40"/>
  <c r="R1095" i="40"/>
  <c r="K1095" i="40"/>
  <c r="J1095" i="40"/>
  <c r="I1095" i="40"/>
  <c r="H1095" i="40"/>
  <c r="G1095" i="40"/>
  <c r="F1095" i="40"/>
  <c r="E1095" i="40"/>
  <c r="D1095" i="40"/>
  <c r="C1095" i="40"/>
  <c r="B1095" i="40"/>
  <c r="A1095" i="40"/>
  <c r="R1094" i="40"/>
  <c r="K1094" i="40"/>
  <c r="J1094" i="40"/>
  <c r="I1094" i="40"/>
  <c r="H1094" i="40"/>
  <c r="G1094" i="40"/>
  <c r="F1094" i="40"/>
  <c r="E1094" i="40"/>
  <c r="D1094" i="40"/>
  <c r="C1094" i="40"/>
  <c r="B1094" i="40"/>
  <c r="A1094" i="40"/>
  <c r="R1093" i="40"/>
  <c r="K1093" i="40"/>
  <c r="J1093" i="40"/>
  <c r="I1093" i="40"/>
  <c r="H1093" i="40"/>
  <c r="G1093" i="40"/>
  <c r="F1093" i="40"/>
  <c r="E1093" i="40"/>
  <c r="D1093" i="40"/>
  <c r="C1093" i="40"/>
  <c r="B1093" i="40"/>
  <c r="A1093" i="40"/>
  <c r="R1092" i="40"/>
  <c r="K1092" i="40"/>
  <c r="J1092" i="40"/>
  <c r="I1092" i="40"/>
  <c r="H1092" i="40"/>
  <c r="G1092" i="40"/>
  <c r="F1092" i="40"/>
  <c r="E1092" i="40"/>
  <c r="D1092" i="40"/>
  <c r="C1092" i="40"/>
  <c r="B1092" i="40"/>
  <c r="A1092" i="40"/>
  <c r="R1091" i="40"/>
  <c r="K1091" i="40"/>
  <c r="J1091" i="40"/>
  <c r="I1091" i="40"/>
  <c r="H1091" i="40"/>
  <c r="G1091" i="40"/>
  <c r="F1091" i="40"/>
  <c r="E1091" i="40"/>
  <c r="D1091" i="40"/>
  <c r="C1091" i="40"/>
  <c r="B1091" i="40"/>
  <c r="A1091" i="40"/>
  <c r="R1090" i="40"/>
  <c r="K1090" i="40"/>
  <c r="J1090" i="40"/>
  <c r="I1090" i="40"/>
  <c r="H1090" i="40"/>
  <c r="G1090" i="40"/>
  <c r="F1090" i="40"/>
  <c r="E1090" i="40"/>
  <c r="D1090" i="40"/>
  <c r="C1090" i="40"/>
  <c r="B1090" i="40"/>
  <c r="A1090" i="40"/>
  <c r="R1089" i="40"/>
  <c r="K1089" i="40"/>
  <c r="J1089" i="40"/>
  <c r="I1089" i="40"/>
  <c r="H1089" i="40"/>
  <c r="G1089" i="40"/>
  <c r="F1089" i="40"/>
  <c r="E1089" i="40"/>
  <c r="D1089" i="40"/>
  <c r="C1089" i="40"/>
  <c r="B1089" i="40"/>
  <c r="A1089" i="40"/>
  <c r="R1088" i="40"/>
  <c r="K1088" i="40"/>
  <c r="J1088" i="40"/>
  <c r="I1088" i="40"/>
  <c r="H1088" i="40"/>
  <c r="G1088" i="40"/>
  <c r="F1088" i="40"/>
  <c r="E1088" i="40"/>
  <c r="D1088" i="40"/>
  <c r="C1088" i="40"/>
  <c r="B1088" i="40"/>
  <c r="A1088" i="40"/>
  <c r="R1087" i="40"/>
  <c r="K1087" i="40"/>
  <c r="J1087" i="40"/>
  <c r="I1087" i="40"/>
  <c r="H1087" i="40"/>
  <c r="G1087" i="40"/>
  <c r="F1087" i="40"/>
  <c r="E1087" i="40"/>
  <c r="D1087" i="40"/>
  <c r="C1087" i="40"/>
  <c r="B1087" i="40"/>
  <c r="A1087" i="40"/>
  <c r="R1086" i="40"/>
  <c r="K1086" i="40"/>
  <c r="J1086" i="40"/>
  <c r="I1086" i="40"/>
  <c r="H1086" i="40"/>
  <c r="G1086" i="40"/>
  <c r="F1086" i="40"/>
  <c r="E1086" i="40"/>
  <c r="D1086" i="40"/>
  <c r="C1086" i="40"/>
  <c r="B1086" i="40"/>
  <c r="A1086" i="40"/>
  <c r="R1085" i="40"/>
  <c r="K1085" i="40"/>
  <c r="J1085" i="40"/>
  <c r="I1085" i="40"/>
  <c r="H1085" i="40"/>
  <c r="G1085" i="40"/>
  <c r="F1085" i="40"/>
  <c r="E1085" i="40"/>
  <c r="D1085" i="40"/>
  <c r="C1085" i="40"/>
  <c r="B1085" i="40"/>
  <c r="A1085" i="40"/>
  <c r="R1084" i="40"/>
  <c r="K1084" i="40"/>
  <c r="J1084" i="40"/>
  <c r="I1084" i="40"/>
  <c r="H1084" i="40"/>
  <c r="G1084" i="40"/>
  <c r="F1084" i="40"/>
  <c r="E1084" i="40"/>
  <c r="D1084" i="40"/>
  <c r="C1084" i="40"/>
  <c r="B1084" i="40"/>
  <c r="A1084" i="40"/>
  <c r="R1083" i="40"/>
  <c r="K1083" i="40"/>
  <c r="J1083" i="40"/>
  <c r="I1083" i="40"/>
  <c r="H1083" i="40"/>
  <c r="G1083" i="40"/>
  <c r="F1083" i="40"/>
  <c r="E1083" i="40"/>
  <c r="D1083" i="40"/>
  <c r="C1083" i="40"/>
  <c r="B1083" i="40"/>
  <c r="A1083" i="40"/>
  <c r="R1082" i="40"/>
  <c r="K1082" i="40"/>
  <c r="J1082" i="40"/>
  <c r="I1082" i="40"/>
  <c r="H1082" i="40"/>
  <c r="G1082" i="40"/>
  <c r="F1082" i="40"/>
  <c r="E1082" i="40"/>
  <c r="D1082" i="40"/>
  <c r="C1082" i="40"/>
  <c r="B1082" i="40"/>
  <c r="A1082" i="40"/>
  <c r="R1081" i="40"/>
  <c r="K1081" i="40"/>
  <c r="J1081" i="40"/>
  <c r="I1081" i="40"/>
  <c r="H1081" i="40"/>
  <c r="G1081" i="40"/>
  <c r="F1081" i="40"/>
  <c r="E1081" i="40"/>
  <c r="D1081" i="40"/>
  <c r="C1081" i="40"/>
  <c r="B1081" i="40"/>
  <c r="A1081" i="40"/>
  <c r="R1080" i="40"/>
  <c r="K1080" i="40"/>
  <c r="J1080" i="40"/>
  <c r="I1080" i="40"/>
  <c r="H1080" i="40"/>
  <c r="G1080" i="40"/>
  <c r="F1080" i="40"/>
  <c r="E1080" i="40"/>
  <c r="D1080" i="40"/>
  <c r="C1080" i="40"/>
  <c r="B1080" i="40"/>
  <c r="A1080" i="40"/>
  <c r="R1079" i="40"/>
  <c r="K1079" i="40"/>
  <c r="J1079" i="40"/>
  <c r="I1079" i="40"/>
  <c r="H1079" i="40"/>
  <c r="G1079" i="40"/>
  <c r="F1079" i="40"/>
  <c r="E1079" i="40"/>
  <c r="D1079" i="40"/>
  <c r="C1079" i="40"/>
  <c r="B1079" i="40"/>
  <c r="A1079" i="40"/>
  <c r="R1078" i="40"/>
  <c r="K1078" i="40"/>
  <c r="J1078" i="40"/>
  <c r="I1078" i="40"/>
  <c r="H1078" i="40"/>
  <c r="G1078" i="40"/>
  <c r="F1078" i="40"/>
  <c r="E1078" i="40"/>
  <c r="D1078" i="40"/>
  <c r="C1078" i="40"/>
  <c r="B1078" i="40"/>
  <c r="A1078" i="40"/>
  <c r="R1077" i="40"/>
  <c r="K1077" i="40"/>
  <c r="J1077" i="40"/>
  <c r="I1077" i="40"/>
  <c r="H1077" i="40"/>
  <c r="G1077" i="40"/>
  <c r="F1077" i="40"/>
  <c r="E1077" i="40"/>
  <c r="D1077" i="40"/>
  <c r="C1077" i="40"/>
  <c r="B1077" i="40"/>
  <c r="A1077" i="40"/>
  <c r="R1076" i="40"/>
  <c r="K1076" i="40"/>
  <c r="J1076" i="40"/>
  <c r="I1076" i="40"/>
  <c r="H1076" i="40"/>
  <c r="G1076" i="40"/>
  <c r="F1076" i="40"/>
  <c r="E1076" i="40"/>
  <c r="D1076" i="40"/>
  <c r="C1076" i="40"/>
  <c r="B1076" i="40"/>
  <c r="A1076" i="40"/>
  <c r="R1075" i="40"/>
  <c r="K1075" i="40"/>
  <c r="J1075" i="40"/>
  <c r="I1075" i="40"/>
  <c r="H1075" i="40"/>
  <c r="G1075" i="40"/>
  <c r="F1075" i="40"/>
  <c r="E1075" i="40"/>
  <c r="D1075" i="40"/>
  <c r="C1075" i="40"/>
  <c r="B1075" i="40"/>
  <c r="A1075" i="40"/>
  <c r="R1074" i="40"/>
  <c r="K1074" i="40"/>
  <c r="J1074" i="40"/>
  <c r="I1074" i="40"/>
  <c r="H1074" i="40"/>
  <c r="G1074" i="40"/>
  <c r="F1074" i="40"/>
  <c r="E1074" i="40"/>
  <c r="D1074" i="40"/>
  <c r="C1074" i="40"/>
  <c r="B1074" i="40"/>
  <c r="A1074" i="40"/>
  <c r="R1073" i="40"/>
  <c r="K1073" i="40"/>
  <c r="J1073" i="40"/>
  <c r="I1073" i="40"/>
  <c r="H1073" i="40"/>
  <c r="G1073" i="40"/>
  <c r="F1073" i="40"/>
  <c r="E1073" i="40"/>
  <c r="D1073" i="40"/>
  <c r="C1073" i="40"/>
  <c r="B1073" i="40"/>
  <c r="A1073" i="40"/>
  <c r="R1072" i="40"/>
  <c r="K1072" i="40"/>
  <c r="J1072" i="40"/>
  <c r="I1072" i="40"/>
  <c r="H1072" i="40"/>
  <c r="G1072" i="40"/>
  <c r="F1072" i="40"/>
  <c r="E1072" i="40"/>
  <c r="D1072" i="40"/>
  <c r="C1072" i="40"/>
  <c r="B1072" i="40"/>
  <c r="A1072" i="40"/>
  <c r="R1071" i="40"/>
  <c r="K1071" i="40"/>
  <c r="J1071" i="40"/>
  <c r="I1071" i="40"/>
  <c r="H1071" i="40"/>
  <c r="G1071" i="40"/>
  <c r="F1071" i="40"/>
  <c r="E1071" i="40"/>
  <c r="D1071" i="40"/>
  <c r="C1071" i="40"/>
  <c r="B1071" i="40"/>
  <c r="A1071" i="40"/>
  <c r="R1070" i="40"/>
  <c r="K1070" i="40"/>
  <c r="J1070" i="40"/>
  <c r="I1070" i="40"/>
  <c r="H1070" i="40"/>
  <c r="G1070" i="40"/>
  <c r="F1070" i="40"/>
  <c r="E1070" i="40"/>
  <c r="D1070" i="40"/>
  <c r="C1070" i="40"/>
  <c r="B1070" i="40"/>
  <c r="A1070" i="40"/>
  <c r="R1069" i="40"/>
  <c r="K1069" i="40"/>
  <c r="J1069" i="40"/>
  <c r="I1069" i="40"/>
  <c r="H1069" i="40"/>
  <c r="G1069" i="40"/>
  <c r="F1069" i="40"/>
  <c r="E1069" i="40"/>
  <c r="D1069" i="40"/>
  <c r="C1069" i="40"/>
  <c r="B1069" i="40"/>
  <c r="A1069" i="40"/>
  <c r="R1068" i="40"/>
  <c r="K1068" i="40"/>
  <c r="J1068" i="40"/>
  <c r="I1068" i="40"/>
  <c r="H1068" i="40"/>
  <c r="G1068" i="40"/>
  <c r="F1068" i="40"/>
  <c r="E1068" i="40"/>
  <c r="D1068" i="40"/>
  <c r="C1068" i="40"/>
  <c r="B1068" i="40"/>
  <c r="A1068" i="40"/>
  <c r="R1067" i="40"/>
  <c r="K1067" i="40"/>
  <c r="J1067" i="40"/>
  <c r="I1067" i="40"/>
  <c r="H1067" i="40"/>
  <c r="G1067" i="40"/>
  <c r="F1067" i="40"/>
  <c r="E1067" i="40"/>
  <c r="D1067" i="40"/>
  <c r="C1067" i="40"/>
  <c r="B1067" i="40"/>
  <c r="A1067" i="40"/>
  <c r="R1066" i="40"/>
  <c r="K1066" i="40"/>
  <c r="J1066" i="40"/>
  <c r="I1066" i="40"/>
  <c r="H1066" i="40"/>
  <c r="G1066" i="40"/>
  <c r="F1066" i="40"/>
  <c r="E1066" i="40"/>
  <c r="D1066" i="40"/>
  <c r="C1066" i="40"/>
  <c r="B1066" i="40"/>
  <c r="A1066" i="40"/>
  <c r="R1065" i="40"/>
  <c r="K1065" i="40"/>
  <c r="J1065" i="40"/>
  <c r="I1065" i="40"/>
  <c r="H1065" i="40"/>
  <c r="G1065" i="40"/>
  <c r="F1065" i="40"/>
  <c r="E1065" i="40"/>
  <c r="D1065" i="40"/>
  <c r="C1065" i="40"/>
  <c r="B1065" i="40"/>
  <c r="A1065" i="40"/>
  <c r="R1064" i="40"/>
  <c r="K1064" i="40"/>
  <c r="J1064" i="40"/>
  <c r="I1064" i="40"/>
  <c r="H1064" i="40"/>
  <c r="G1064" i="40"/>
  <c r="F1064" i="40"/>
  <c r="E1064" i="40"/>
  <c r="D1064" i="40"/>
  <c r="C1064" i="40"/>
  <c r="B1064" i="40"/>
  <c r="A1064" i="40"/>
  <c r="R1063" i="40"/>
  <c r="K1063" i="40"/>
  <c r="J1063" i="40"/>
  <c r="I1063" i="40"/>
  <c r="H1063" i="40"/>
  <c r="G1063" i="40"/>
  <c r="F1063" i="40"/>
  <c r="E1063" i="40"/>
  <c r="D1063" i="40"/>
  <c r="C1063" i="40"/>
  <c r="B1063" i="40"/>
  <c r="A1063" i="40"/>
  <c r="R1062" i="40"/>
  <c r="K1062" i="40"/>
  <c r="J1062" i="40"/>
  <c r="I1062" i="40"/>
  <c r="H1062" i="40"/>
  <c r="G1062" i="40"/>
  <c r="F1062" i="40"/>
  <c r="E1062" i="40"/>
  <c r="D1062" i="40"/>
  <c r="C1062" i="40"/>
  <c r="B1062" i="40"/>
  <c r="A1062" i="40"/>
  <c r="R1061" i="40"/>
  <c r="K1061" i="40"/>
  <c r="J1061" i="40"/>
  <c r="I1061" i="40"/>
  <c r="H1061" i="40"/>
  <c r="G1061" i="40"/>
  <c r="F1061" i="40"/>
  <c r="E1061" i="40"/>
  <c r="D1061" i="40"/>
  <c r="C1061" i="40"/>
  <c r="B1061" i="40"/>
  <c r="A1061" i="40"/>
  <c r="R1060" i="40"/>
  <c r="K1060" i="40"/>
  <c r="J1060" i="40"/>
  <c r="I1060" i="40"/>
  <c r="H1060" i="40"/>
  <c r="G1060" i="40"/>
  <c r="F1060" i="40"/>
  <c r="E1060" i="40"/>
  <c r="D1060" i="40"/>
  <c r="C1060" i="40"/>
  <c r="B1060" i="40"/>
  <c r="A1060" i="40"/>
  <c r="R1059" i="40"/>
  <c r="K1059" i="40"/>
  <c r="J1059" i="40"/>
  <c r="I1059" i="40"/>
  <c r="H1059" i="40"/>
  <c r="G1059" i="40"/>
  <c r="F1059" i="40"/>
  <c r="E1059" i="40"/>
  <c r="D1059" i="40"/>
  <c r="C1059" i="40"/>
  <c r="B1059" i="40"/>
  <c r="A1059" i="40"/>
  <c r="R1058" i="40"/>
  <c r="K1058" i="40"/>
  <c r="J1058" i="40"/>
  <c r="I1058" i="40"/>
  <c r="H1058" i="40"/>
  <c r="G1058" i="40"/>
  <c r="F1058" i="40"/>
  <c r="E1058" i="40"/>
  <c r="D1058" i="40"/>
  <c r="C1058" i="40"/>
  <c r="B1058" i="40"/>
  <c r="A1058" i="40"/>
  <c r="R1057" i="40"/>
  <c r="K1057" i="40"/>
  <c r="J1057" i="40"/>
  <c r="I1057" i="40"/>
  <c r="H1057" i="40"/>
  <c r="G1057" i="40"/>
  <c r="F1057" i="40"/>
  <c r="E1057" i="40"/>
  <c r="D1057" i="40"/>
  <c r="C1057" i="40"/>
  <c r="B1057" i="40"/>
  <c r="A1057" i="40"/>
  <c r="R1056" i="40"/>
  <c r="K1056" i="40"/>
  <c r="J1056" i="40"/>
  <c r="I1056" i="40"/>
  <c r="H1056" i="40"/>
  <c r="G1056" i="40"/>
  <c r="F1056" i="40"/>
  <c r="E1056" i="40"/>
  <c r="D1056" i="40"/>
  <c r="C1056" i="40"/>
  <c r="B1056" i="40"/>
  <c r="A1056" i="40"/>
  <c r="R1055" i="40"/>
  <c r="K1055" i="40"/>
  <c r="J1055" i="40"/>
  <c r="I1055" i="40"/>
  <c r="H1055" i="40"/>
  <c r="G1055" i="40"/>
  <c r="F1055" i="40"/>
  <c r="E1055" i="40"/>
  <c r="D1055" i="40"/>
  <c r="C1055" i="40"/>
  <c r="B1055" i="40"/>
  <c r="A1055" i="40"/>
  <c r="R1054" i="40"/>
  <c r="K1054" i="40"/>
  <c r="J1054" i="40"/>
  <c r="I1054" i="40"/>
  <c r="H1054" i="40"/>
  <c r="G1054" i="40"/>
  <c r="F1054" i="40"/>
  <c r="E1054" i="40"/>
  <c r="D1054" i="40"/>
  <c r="C1054" i="40"/>
  <c r="B1054" i="40"/>
  <c r="A1054" i="40"/>
  <c r="R1053" i="40"/>
  <c r="K1053" i="40"/>
  <c r="J1053" i="40"/>
  <c r="I1053" i="40"/>
  <c r="H1053" i="40"/>
  <c r="G1053" i="40"/>
  <c r="F1053" i="40"/>
  <c r="E1053" i="40"/>
  <c r="D1053" i="40"/>
  <c r="C1053" i="40"/>
  <c r="B1053" i="40"/>
  <c r="A1053" i="40"/>
  <c r="R1052" i="40"/>
  <c r="K1052" i="40"/>
  <c r="J1052" i="40"/>
  <c r="I1052" i="40"/>
  <c r="H1052" i="40"/>
  <c r="G1052" i="40"/>
  <c r="F1052" i="40"/>
  <c r="E1052" i="40"/>
  <c r="D1052" i="40"/>
  <c r="C1052" i="40"/>
  <c r="B1052" i="40"/>
  <c r="A1052" i="40"/>
  <c r="R1051" i="40"/>
  <c r="K1051" i="40"/>
  <c r="J1051" i="40"/>
  <c r="I1051" i="40"/>
  <c r="H1051" i="40"/>
  <c r="G1051" i="40"/>
  <c r="F1051" i="40"/>
  <c r="E1051" i="40"/>
  <c r="D1051" i="40"/>
  <c r="C1051" i="40"/>
  <c r="B1051" i="40"/>
  <c r="A1051" i="40"/>
  <c r="R1050" i="40"/>
  <c r="K1050" i="40"/>
  <c r="J1050" i="40"/>
  <c r="I1050" i="40"/>
  <c r="H1050" i="40"/>
  <c r="G1050" i="40"/>
  <c r="F1050" i="40"/>
  <c r="E1050" i="40"/>
  <c r="D1050" i="40"/>
  <c r="C1050" i="40"/>
  <c r="B1050" i="40"/>
  <c r="A1050" i="40"/>
  <c r="R1049" i="40"/>
  <c r="K1049" i="40"/>
  <c r="J1049" i="40"/>
  <c r="I1049" i="40"/>
  <c r="H1049" i="40"/>
  <c r="G1049" i="40"/>
  <c r="F1049" i="40"/>
  <c r="E1049" i="40"/>
  <c r="D1049" i="40"/>
  <c r="C1049" i="40"/>
  <c r="B1049" i="40"/>
  <c r="A1049" i="40"/>
  <c r="R1048" i="40"/>
  <c r="K1048" i="40"/>
  <c r="J1048" i="40"/>
  <c r="I1048" i="40"/>
  <c r="H1048" i="40"/>
  <c r="G1048" i="40"/>
  <c r="F1048" i="40"/>
  <c r="E1048" i="40"/>
  <c r="D1048" i="40"/>
  <c r="C1048" i="40"/>
  <c r="B1048" i="40"/>
  <c r="A1048" i="40"/>
  <c r="R1047" i="40"/>
  <c r="K1047" i="40"/>
  <c r="J1047" i="40"/>
  <c r="I1047" i="40"/>
  <c r="H1047" i="40"/>
  <c r="G1047" i="40"/>
  <c r="F1047" i="40"/>
  <c r="E1047" i="40"/>
  <c r="D1047" i="40"/>
  <c r="C1047" i="40"/>
  <c r="B1047" i="40"/>
  <c r="A1047" i="40"/>
  <c r="R1046" i="40"/>
  <c r="K1046" i="40"/>
  <c r="J1046" i="40"/>
  <c r="I1046" i="40"/>
  <c r="H1046" i="40"/>
  <c r="G1046" i="40"/>
  <c r="F1046" i="40"/>
  <c r="E1046" i="40"/>
  <c r="D1046" i="40"/>
  <c r="C1046" i="40"/>
  <c r="B1046" i="40"/>
  <c r="A1046" i="40"/>
  <c r="R1045" i="40"/>
  <c r="K1045" i="40"/>
  <c r="J1045" i="40"/>
  <c r="I1045" i="40"/>
  <c r="H1045" i="40"/>
  <c r="G1045" i="40"/>
  <c r="F1045" i="40"/>
  <c r="E1045" i="40"/>
  <c r="D1045" i="40"/>
  <c r="C1045" i="40"/>
  <c r="B1045" i="40"/>
  <c r="A1045" i="40"/>
  <c r="R1044" i="40"/>
  <c r="K1044" i="40"/>
  <c r="J1044" i="40"/>
  <c r="I1044" i="40"/>
  <c r="H1044" i="40"/>
  <c r="G1044" i="40"/>
  <c r="F1044" i="40"/>
  <c r="E1044" i="40"/>
  <c r="D1044" i="40"/>
  <c r="C1044" i="40"/>
  <c r="B1044" i="40"/>
  <c r="A1044" i="40"/>
  <c r="R1043" i="40"/>
  <c r="K1043" i="40"/>
  <c r="J1043" i="40"/>
  <c r="I1043" i="40"/>
  <c r="H1043" i="40"/>
  <c r="G1043" i="40"/>
  <c r="F1043" i="40"/>
  <c r="E1043" i="40"/>
  <c r="D1043" i="40"/>
  <c r="C1043" i="40"/>
  <c r="B1043" i="40"/>
  <c r="A1043" i="40"/>
  <c r="R1042" i="40"/>
  <c r="K1042" i="40"/>
  <c r="J1042" i="40"/>
  <c r="I1042" i="40"/>
  <c r="H1042" i="40"/>
  <c r="G1042" i="40"/>
  <c r="F1042" i="40"/>
  <c r="E1042" i="40"/>
  <c r="D1042" i="40"/>
  <c r="C1042" i="40"/>
  <c r="B1042" i="40"/>
  <c r="A1042" i="40"/>
  <c r="R1041" i="40"/>
  <c r="K1041" i="40"/>
  <c r="J1041" i="40"/>
  <c r="I1041" i="40"/>
  <c r="H1041" i="40"/>
  <c r="G1041" i="40"/>
  <c r="F1041" i="40"/>
  <c r="E1041" i="40"/>
  <c r="D1041" i="40"/>
  <c r="C1041" i="40"/>
  <c r="B1041" i="40"/>
  <c r="A1041" i="40"/>
  <c r="R1040" i="40"/>
  <c r="K1040" i="40"/>
  <c r="J1040" i="40"/>
  <c r="I1040" i="40"/>
  <c r="H1040" i="40"/>
  <c r="G1040" i="40"/>
  <c r="F1040" i="40"/>
  <c r="E1040" i="40"/>
  <c r="D1040" i="40"/>
  <c r="C1040" i="40"/>
  <c r="B1040" i="40"/>
  <c r="A1040" i="40"/>
  <c r="R1039" i="40"/>
  <c r="K1039" i="40"/>
  <c r="J1039" i="40"/>
  <c r="I1039" i="40"/>
  <c r="H1039" i="40"/>
  <c r="G1039" i="40"/>
  <c r="F1039" i="40"/>
  <c r="E1039" i="40"/>
  <c r="D1039" i="40"/>
  <c r="C1039" i="40"/>
  <c r="B1039" i="40"/>
  <c r="A1039" i="40"/>
  <c r="R1038" i="40"/>
  <c r="K1038" i="40"/>
  <c r="J1038" i="40"/>
  <c r="I1038" i="40"/>
  <c r="H1038" i="40"/>
  <c r="G1038" i="40"/>
  <c r="F1038" i="40"/>
  <c r="E1038" i="40"/>
  <c r="D1038" i="40"/>
  <c r="C1038" i="40"/>
  <c r="B1038" i="40"/>
  <c r="A1038" i="40"/>
  <c r="R1037" i="40"/>
  <c r="K1037" i="40"/>
  <c r="J1037" i="40"/>
  <c r="I1037" i="40"/>
  <c r="H1037" i="40"/>
  <c r="G1037" i="40"/>
  <c r="F1037" i="40"/>
  <c r="E1037" i="40"/>
  <c r="D1037" i="40"/>
  <c r="C1037" i="40"/>
  <c r="B1037" i="40"/>
  <c r="A1037" i="40"/>
  <c r="R1036" i="40"/>
  <c r="K1036" i="40"/>
  <c r="J1036" i="40"/>
  <c r="I1036" i="40"/>
  <c r="H1036" i="40"/>
  <c r="G1036" i="40"/>
  <c r="F1036" i="40"/>
  <c r="E1036" i="40"/>
  <c r="D1036" i="40"/>
  <c r="C1036" i="40"/>
  <c r="B1036" i="40"/>
  <c r="A1036" i="40"/>
  <c r="R1035" i="40"/>
  <c r="K1035" i="40"/>
  <c r="J1035" i="40"/>
  <c r="I1035" i="40"/>
  <c r="H1035" i="40"/>
  <c r="G1035" i="40"/>
  <c r="F1035" i="40"/>
  <c r="E1035" i="40"/>
  <c r="D1035" i="40"/>
  <c r="C1035" i="40"/>
  <c r="B1035" i="40"/>
  <c r="A1035" i="40"/>
  <c r="R1034" i="40"/>
  <c r="K1034" i="40"/>
  <c r="J1034" i="40"/>
  <c r="I1034" i="40"/>
  <c r="H1034" i="40"/>
  <c r="G1034" i="40"/>
  <c r="F1034" i="40"/>
  <c r="E1034" i="40"/>
  <c r="D1034" i="40"/>
  <c r="C1034" i="40"/>
  <c r="B1034" i="40"/>
  <c r="A1034" i="40"/>
  <c r="R1033" i="40"/>
  <c r="K1033" i="40"/>
  <c r="J1033" i="40"/>
  <c r="I1033" i="40"/>
  <c r="H1033" i="40"/>
  <c r="G1033" i="40"/>
  <c r="F1033" i="40"/>
  <c r="E1033" i="40"/>
  <c r="D1033" i="40"/>
  <c r="C1033" i="40"/>
  <c r="B1033" i="40"/>
  <c r="A1033" i="40"/>
  <c r="R1032" i="40"/>
  <c r="K1032" i="40"/>
  <c r="J1032" i="40"/>
  <c r="I1032" i="40"/>
  <c r="H1032" i="40"/>
  <c r="G1032" i="40"/>
  <c r="F1032" i="40"/>
  <c r="E1032" i="40"/>
  <c r="D1032" i="40"/>
  <c r="C1032" i="40"/>
  <c r="B1032" i="40"/>
  <c r="A1032" i="40"/>
  <c r="R1031" i="40"/>
  <c r="K1031" i="40"/>
  <c r="J1031" i="40"/>
  <c r="I1031" i="40"/>
  <c r="H1031" i="40"/>
  <c r="G1031" i="40"/>
  <c r="F1031" i="40"/>
  <c r="E1031" i="40"/>
  <c r="D1031" i="40"/>
  <c r="C1031" i="40"/>
  <c r="B1031" i="40"/>
  <c r="A1031" i="40"/>
  <c r="R1030" i="40"/>
  <c r="K1030" i="40"/>
  <c r="J1030" i="40"/>
  <c r="I1030" i="40"/>
  <c r="H1030" i="40"/>
  <c r="G1030" i="40"/>
  <c r="F1030" i="40"/>
  <c r="E1030" i="40"/>
  <c r="D1030" i="40"/>
  <c r="C1030" i="40"/>
  <c r="B1030" i="40"/>
  <c r="A1030" i="40"/>
  <c r="R1029" i="40"/>
  <c r="K1029" i="40"/>
  <c r="J1029" i="40"/>
  <c r="I1029" i="40"/>
  <c r="H1029" i="40"/>
  <c r="G1029" i="40"/>
  <c r="F1029" i="40"/>
  <c r="E1029" i="40"/>
  <c r="D1029" i="40"/>
  <c r="C1029" i="40"/>
  <c r="B1029" i="40"/>
  <c r="A1029" i="40"/>
  <c r="R1028" i="40"/>
  <c r="K1028" i="40"/>
  <c r="J1028" i="40"/>
  <c r="I1028" i="40"/>
  <c r="H1028" i="40"/>
  <c r="G1028" i="40"/>
  <c r="F1028" i="40"/>
  <c r="E1028" i="40"/>
  <c r="D1028" i="40"/>
  <c r="C1028" i="40"/>
  <c r="B1028" i="40"/>
  <c r="A1028" i="40"/>
  <c r="R1027" i="40"/>
  <c r="K1027" i="40"/>
  <c r="J1027" i="40"/>
  <c r="I1027" i="40"/>
  <c r="H1027" i="40"/>
  <c r="G1027" i="40"/>
  <c r="F1027" i="40"/>
  <c r="E1027" i="40"/>
  <c r="D1027" i="40"/>
  <c r="C1027" i="40"/>
  <c r="B1027" i="40"/>
  <c r="A1027" i="40"/>
  <c r="R1026" i="40"/>
  <c r="K1026" i="40"/>
  <c r="J1026" i="40"/>
  <c r="I1026" i="40"/>
  <c r="H1026" i="40"/>
  <c r="G1026" i="40"/>
  <c r="F1026" i="40"/>
  <c r="E1026" i="40"/>
  <c r="D1026" i="40"/>
  <c r="C1026" i="40"/>
  <c r="B1026" i="40"/>
  <c r="A1026" i="40"/>
  <c r="R1025" i="40"/>
  <c r="K1025" i="40"/>
  <c r="J1025" i="40"/>
  <c r="I1025" i="40"/>
  <c r="H1025" i="40"/>
  <c r="G1025" i="40"/>
  <c r="F1025" i="40"/>
  <c r="E1025" i="40"/>
  <c r="D1025" i="40"/>
  <c r="C1025" i="40"/>
  <c r="B1025" i="40"/>
  <c r="A1025" i="40"/>
  <c r="R1024" i="40"/>
  <c r="K1024" i="40"/>
  <c r="J1024" i="40"/>
  <c r="I1024" i="40"/>
  <c r="H1024" i="40"/>
  <c r="G1024" i="40"/>
  <c r="F1024" i="40"/>
  <c r="E1024" i="40"/>
  <c r="D1024" i="40"/>
  <c r="C1024" i="40"/>
  <c r="B1024" i="40"/>
  <c r="A1024" i="40"/>
  <c r="R1023" i="40"/>
  <c r="K1023" i="40"/>
  <c r="J1023" i="40"/>
  <c r="I1023" i="40"/>
  <c r="H1023" i="40"/>
  <c r="G1023" i="40"/>
  <c r="F1023" i="40"/>
  <c r="E1023" i="40"/>
  <c r="D1023" i="40"/>
  <c r="C1023" i="40"/>
  <c r="B1023" i="40"/>
  <c r="A1023" i="40"/>
  <c r="R1022" i="40"/>
  <c r="K1022" i="40"/>
  <c r="J1022" i="40"/>
  <c r="I1022" i="40"/>
  <c r="H1022" i="40"/>
  <c r="G1022" i="40"/>
  <c r="F1022" i="40"/>
  <c r="E1022" i="40"/>
  <c r="D1022" i="40"/>
  <c r="C1022" i="40"/>
  <c r="B1022" i="40"/>
  <c r="A1022" i="40"/>
  <c r="R1021" i="40"/>
  <c r="K1021" i="40"/>
  <c r="J1021" i="40"/>
  <c r="I1021" i="40"/>
  <c r="H1021" i="40"/>
  <c r="G1021" i="40"/>
  <c r="F1021" i="40"/>
  <c r="E1021" i="40"/>
  <c r="D1021" i="40"/>
  <c r="C1021" i="40"/>
  <c r="B1021" i="40"/>
  <c r="A1021" i="40"/>
  <c r="R1020" i="40"/>
  <c r="K1020" i="40"/>
  <c r="J1020" i="40"/>
  <c r="I1020" i="40"/>
  <c r="H1020" i="40"/>
  <c r="G1020" i="40"/>
  <c r="F1020" i="40"/>
  <c r="E1020" i="40"/>
  <c r="D1020" i="40"/>
  <c r="C1020" i="40"/>
  <c r="B1020" i="40"/>
  <c r="A1020" i="40"/>
  <c r="R1019" i="40"/>
  <c r="K1019" i="40"/>
  <c r="J1019" i="40"/>
  <c r="I1019" i="40"/>
  <c r="H1019" i="40"/>
  <c r="G1019" i="40"/>
  <c r="F1019" i="40"/>
  <c r="E1019" i="40"/>
  <c r="D1019" i="40"/>
  <c r="C1019" i="40"/>
  <c r="B1019" i="40"/>
  <c r="A1019" i="40"/>
  <c r="R1018" i="40"/>
  <c r="K1018" i="40"/>
  <c r="J1018" i="40"/>
  <c r="I1018" i="40"/>
  <c r="H1018" i="40"/>
  <c r="G1018" i="40"/>
  <c r="F1018" i="40"/>
  <c r="E1018" i="40"/>
  <c r="D1018" i="40"/>
  <c r="C1018" i="40"/>
  <c r="B1018" i="40"/>
  <c r="A1018" i="40"/>
  <c r="R1017" i="40"/>
  <c r="K1017" i="40"/>
  <c r="J1017" i="40"/>
  <c r="I1017" i="40"/>
  <c r="H1017" i="40"/>
  <c r="G1017" i="40"/>
  <c r="F1017" i="40"/>
  <c r="E1017" i="40"/>
  <c r="D1017" i="40"/>
  <c r="C1017" i="40"/>
  <c r="B1017" i="40"/>
  <c r="A1017" i="40"/>
  <c r="R1016" i="40"/>
  <c r="K1016" i="40"/>
  <c r="J1016" i="40"/>
  <c r="I1016" i="40"/>
  <c r="H1016" i="40"/>
  <c r="G1016" i="40"/>
  <c r="F1016" i="40"/>
  <c r="E1016" i="40"/>
  <c r="D1016" i="40"/>
  <c r="C1016" i="40"/>
  <c r="B1016" i="40"/>
  <c r="A1016" i="40"/>
  <c r="R1015" i="40"/>
  <c r="K1015" i="40"/>
  <c r="J1015" i="40"/>
  <c r="I1015" i="40"/>
  <c r="H1015" i="40"/>
  <c r="G1015" i="40"/>
  <c r="F1015" i="40"/>
  <c r="E1015" i="40"/>
  <c r="D1015" i="40"/>
  <c r="C1015" i="40"/>
  <c r="B1015" i="40"/>
  <c r="A1015" i="40"/>
  <c r="R1014" i="40"/>
  <c r="K1014" i="40"/>
  <c r="J1014" i="40"/>
  <c r="I1014" i="40"/>
  <c r="H1014" i="40"/>
  <c r="G1014" i="40"/>
  <c r="F1014" i="40"/>
  <c r="E1014" i="40"/>
  <c r="D1014" i="40"/>
  <c r="C1014" i="40"/>
  <c r="B1014" i="40"/>
  <c r="A1014" i="40"/>
  <c r="R1013" i="40"/>
  <c r="K1013" i="40"/>
  <c r="J1013" i="40"/>
  <c r="I1013" i="40"/>
  <c r="H1013" i="40"/>
  <c r="G1013" i="40"/>
  <c r="F1013" i="40"/>
  <c r="E1013" i="40"/>
  <c r="D1013" i="40"/>
  <c r="C1013" i="40"/>
  <c r="B1013" i="40"/>
  <c r="A1013" i="40"/>
  <c r="R1012" i="40"/>
  <c r="K1012" i="40"/>
  <c r="J1012" i="40"/>
  <c r="I1012" i="40"/>
  <c r="H1012" i="40"/>
  <c r="G1012" i="40"/>
  <c r="F1012" i="40"/>
  <c r="E1012" i="40"/>
  <c r="D1012" i="40"/>
  <c r="C1012" i="40"/>
  <c r="B1012" i="40"/>
  <c r="A1012" i="40"/>
  <c r="R1011" i="40"/>
  <c r="K1011" i="40"/>
  <c r="J1011" i="40"/>
  <c r="I1011" i="40"/>
  <c r="H1011" i="40"/>
  <c r="G1011" i="40"/>
  <c r="F1011" i="40"/>
  <c r="E1011" i="40"/>
  <c r="D1011" i="40"/>
  <c r="C1011" i="40"/>
  <c r="B1011" i="40"/>
  <c r="A1011" i="40"/>
  <c r="R1010" i="40"/>
  <c r="K1010" i="40"/>
  <c r="J1010" i="40"/>
  <c r="I1010" i="40"/>
  <c r="H1010" i="40"/>
  <c r="G1010" i="40"/>
  <c r="F1010" i="40"/>
  <c r="E1010" i="40"/>
  <c r="D1010" i="40"/>
  <c r="C1010" i="40"/>
  <c r="B1010" i="40"/>
  <c r="A1010" i="40"/>
  <c r="R1009" i="40"/>
  <c r="K1009" i="40"/>
  <c r="J1009" i="40"/>
  <c r="I1009" i="40"/>
  <c r="H1009" i="40"/>
  <c r="G1009" i="40"/>
  <c r="F1009" i="40"/>
  <c r="E1009" i="40"/>
  <c r="D1009" i="40"/>
  <c r="C1009" i="40"/>
  <c r="B1009" i="40"/>
  <c r="A1009" i="40"/>
  <c r="R1008" i="40"/>
  <c r="K1008" i="40"/>
  <c r="J1008" i="40"/>
  <c r="I1008" i="40"/>
  <c r="H1008" i="40"/>
  <c r="G1008" i="40"/>
  <c r="F1008" i="40"/>
  <c r="E1008" i="40"/>
  <c r="D1008" i="40"/>
  <c r="C1008" i="40"/>
  <c r="B1008" i="40"/>
  <c r="A1008" i="40"/>
  <c r="R1007" i="40"/>
  <c r="K1007" i="40"/>
  <c r="J1007" i="40"/>
  <c r="I1007" i="40"/>
  <c r="H1007" i="40"/>
  <c r="G1007" i="40"/>
  <c r="F1007" i="40"/>
  <c r="E1007" i="40"/>
  <c r="D1007" i="40"/>
  <c r="C1007" i="40"/>
  <c r="B1007" i="40"/>
  <c r="A1007" i="40"/>
  <c r="R1006" i="40"/>
  <c r="K1006" i="40"/>
  <c r="J1006" i="40"/>
  <c r="I1006" i="40"/>
  <c r="H1006" i="40"/>
  <c r="G1006" i="40"/>
  <c r="F1006" i="40"/>
  <c r="E1006" i="40"/>
  <c r="D1006" i="40"/>
  <c r="C1006" i="40"/>
  <c r="B1006" i="40"/>
  <c r="A1006" i="40"/>
  <c r="R1005" i="40"/>
  <c r="K1005" i="40"/>
  <c r="J1005" i="40"/>
  <c r="I1005" i="40"/>
  <c r="H1005" i="40"/>
  <c r="G1005" i="40"/>
  <c r="F1005" i="40"/>
  <c r="E1005" i="40"/>
  <c r="D1005" i="40"/>
  <c r="C1005" i="40"/>
  <c r="B1005" i="40"/>
  <c r="A1005" i="40"/>
  <c r="R1004" i="40"/>
  <c r="K1004" i="40"/>
  <c r="J1004" i="40"/>
  <c r="I1004" i="40"/>
  <c r="H1004" i="40"/>
  <c r="G1004" i="40"/>
  <c r="F1004" i="40"/>
  <c r="E1004" i="40"/>
  <c r="D1004" i="40"/>
  <c r="C1004" i="40"/>
  <c r="B1004" i="40"/>
  <c r="A1004" i="40"/>
  <c r="R1003" i="40"/>
  <c r="K1003" i="40"/>
  <c r="J1003" i="40"/>
  <c r="I1003" i="40"/>
  <c r="H1003" i="40"/>
  <c r="G1003" i="40"/>
  <c r="F1003" i="40"/>
  <c r="E1003" i="40"/>
  <c r="D1003" i="40"/>
  <c r="C1003" i="40"/>
  <c r="B1003" i="40"/>
  <c r="A1003" i="40"/>
  <c r="R1002" i="40"/>
  <c r="K1002" i="40"/>
  <c r="J1002" i="40"/>
  <c r="I1002" i="40"/>
  <c r="H1002" i="40"/>
  <c r="G1002" i="40"/>
  <c r="F1002" i="40"/>
  <c r="E1002" i="40"/>
  <c r="D1002" i="40"/>
  <c r="C1002" i="40"/>
  <c r="B1002" i="40"/>
  <c r="A1002" i="40"/>
  <c r="R1001" i="40"/>
  <c r="K1001" i="40"/>
  <c r="J1001" i="40"/>
  <c r="I1001" i="40"/>
  <c r="H1001" i="40"/>
  <c r="G1001" i="40"/>
  <c r="F1001" i="40"/>
  <c r="E1001" i="40"/>
  <c r="D1001" i="40"/>
  <c r="C1001" i="40"/>
  <c r="B1001" i="40"/>
  <c r="A1001" i="40"/>
  <c r="R1000" i="40"/>
  <c r="K1000" i="40"/>
  <c r="J1000" i="40"/>
  <c r="I1000" i="40"/>
  <c r="H1000" i="40"/>
  <c r="G1000" i="40"/>
  <c r="F1000" i="40"/>
  <c r="E1000" i="40"/>
  <c r="D1000" i="40"/>
  <c r="C1000" i="40"/>
  <c r="B1000" i="40"/>
  <c r="A1000" i="40"/>
  <c r="R999" i="40"/>
  <c r="K999" i="40"/>
  <c r="J999" i="40"/>
  <c r="I999" i="40"/>
  <c r="H999" i="40"/>
  <c r="G999" i="40"/>
  <c r="F999" i="40"/>
  <c r="E999" i="40"/>
  <c r="D999" i="40"/>
  <c r="C999" i="40"/>
  <c r="B999" i="40"/>
  <c r="A999" i="40"/>
  <c r="R998" i="40"/>
  <c r="K998" i="40"/>
  <c r="J998" i="40"/>
  <c r="I998" i="40"/>
  <c r="H998" i="40"/>
  <c r="G998" i="40"/>
  <c r="F998" i="40"/>
  <c r="E998" i="40"/>
  <c r="D998" i="40"/>
  <c r="C998" i="40"/>
  <c r="B998" i="40"/>
  <c r="A998" i="40"/>
  <c r="R997" i="40"/>
  <c r="K997" i="40"/>
  <c r="J997" i="40"/>
  <c r="I997" i="40"/>
  <c r="H997" i="40"/>
  <c r="G997" i="40"/>
  <c r="F997" i="40"/>
  <c r="E997" i="40"/>
  <c r="D997" i="40"/>
  <c r="C997" i="40"/>
  <c r="B997" i="40"/>
  <c r="A997" i="40"/>
  <c r="R996" i="40"/>
  <c r="K996" i="40"/>
  <c r="J996" i="40"/>
  <c r="I996" i="40"/>
  <c r="H996" i="40"/>
  <c r="G996" i="40"/>
  <c r="F996" i="40"/>
  <c r="E996" i="40"/>
  <c r="D996" i="40"/>
  <c r="C996" i="40"/>
  <c r="B996" i="40"/>
  <c r="A996" i="40"/>
  <c r="R995" i="40"/>
  <c r="K995" i="40"/>
  <c r="J995" i="40"/>
  <c r="I995" i="40"/>
  <c r="H995" i="40"/>
  <c r="G995" i="40"/>
  <c r="F995" i="40"/>
  <c r="E995" i="40"/>
  <c r="D995" i="40"/>
  <c r="C995" i="40"/>
  <c r="B995" i="40"/>
  <c r="A995" i="40"/>
  <c r="R994" i="40"/>
  <c r="K994" i="40"/>
  <c r="J994" i="40"/>
  <c r="I994" i="40"/>
  <c r="H994" i="40"/>
  <c r="G994" i="40"/>
  <c r="F994" i="40"/>
  <c r="E994" i="40"/>
  <c r="D994" i="40"/>
  <c r="C994" i="40"/>
  <c r="B994" i="40"/>
  <c r="A994" i="40"/>
  <c r="R993" i="40"/>
  <c r="K993" i="40"/>
  <c r="J993" i="40"/>
  <c r="I993" i="40"/>
  <c r="H993" i="40"/>
  <c r="G993" i="40"/>
  <c r="F993" i="40"/>
  <c r="E993" i="40"/>
  <c r="D993" i="40"/>
  <c r="C993" i="40"/>
  <c r="B993" i="40"/>
  <c r="A993" i="40"/>
  <c r="R992" i="40"/>
  <c r="K992" i="40"/>
  <c r="J992" i="40"/>
  <c r="I992" i="40"/>
  <c r="H992" i="40"/>
  <c r="G992" i="40"/>
  <c r="F992" i="40"/>
  <c r="E992" i="40"/>
  <c r="D992" i="40"/>
  <c r="C992" i="40"/>
  <c r="B992" i="40"/>
  <c r="A992" i="40"/>
  <c r="R991" i="40"/>
  <c r="K991" i="40"/>
  <c r="J991" i="40"/>
  <c r="I991" i="40"/>
  <c r="H991" i="40"/>
  <c r="G991" i="40"/>
  <c r="F991" i="40"/>
  <c r="E991" i="40"/>
  <c r="D991" i="40"/>
  <c r="C991" i="40"/>
  <c r="B991" i="40"/>
  <c r="A991" i="40"/>
  <c r="R990" i="40"/>
  <c r="K990" i="40"/>
  <c r="J990" i="40"/>
  <c r="I990" i="40"/>
  <c r="H990" i="40"/>
  <c r="G990" i="40"/>
  <c r="F990" i="40"/>
  <c r="E990" i="40"/>
  <c r="D990" i="40"/>
  <c r="C990" i="40"/>
  <c r="B990" i="40"/>
  <c r="A990" i="40"/>
  <c r="R989" i="40"/>
  <c r="K989" i="40"/>
  <c r="J989" i="40"/>
  <c r="I989" i="40"/>
  <c r="H989" i="40"/>
  <c r="G989" i="40"/>
  <c r="F989" i="40"/>
  <c r="E989" i="40"/>
  <c r="D989" i="40"/>
  <c r="C989" i="40"/>
  <c r="B989" i="40"/>
  <c r="A989" i="40"/>
  <c r="R988" i="40"/>
  <c r="K988" i="40"/>
  <c r="J988" i="40"/>
  <c r="I988" i="40"/>
  <c r="H988" i="40"/>
  <c r="G988" i="40"/>
  <c r="F988" i="40"/>
  <c r="E988" i="40"/>
  <c r="D988" i="40"/>
  <c r="C988" i="40"/>
  <c r="B988" i="40"/>
  <c r="A988" i="40"/>
  <c r="R987" i="40"/>
  <c r="K987" i="40"/>
  <c r="J987" i="40"/>
  <c r="I987" i="40"/>
  <c r="H987" i="40"/>
  <c r="G987" i="40"/>
  <c r="F987" i="40"/>
  <c r="E987" i="40"/>
  <c r="D987" i="40"/>
  <c r="C987" i="40"/>
  <c r="B987" i="40"/>
  <c r="A987" i="40"/>
  <c r="R986" i="40"/>
  <c r="K986" i="40"/>
  <c r="J986" i="40"/>
  <c r="I986" i="40"/>
  <c r="H986" i="40"/>
  <c r="G986" i="40"/>
  <c r="F986" i="40"/>
  <c r="E986" i="40"/>
  <c r="D986" i="40"/>
  <c r="C986" i="40"/>
  <c r="B986" i="40"/>
  <c r="A986" i="40"/>
  <c r="R985" i="40"/>
  <c r="K985" i="40"/>
  <c r="J985" i="40"/>
  <c r="I985" i="40"/>
  <c r="H985" i="40"/>
  <c r="G985" i="40"/>
  <c r="F985" i="40"/>
  <c r="E985" i="40"/>
  <c r="D985" i="40"/>
  <c r="C985" i="40"/>
  <c r="B985" i="40"/>
  <c r="A985" i="40"/>
  <c r="R984" i="40"/>
  <c r="K984" i="40"/>
  <c r="J984" i="40"/>
  <c r="I984" i="40"/>
  <c r="H984" i="40"/>
  <c r="G984" i="40"/>
  <c r="F984" i="40"/>
  <c r="E984" i="40"/>
  <c r="D984" i="40"/>
  <c r="C984" i="40"/>
  <c r="B984" i="40"/>
  <c r="A984" i="40"/>
  <c r="R983" i="40"/>
  <c r="K983" i="40"/>
  <c r="J983" i="40"/>
  <c r="I983" i="40"/>
  <c r="H983" i="40"/>
  <c r="G983" i="40"/>
  <c r="F983" i="40"/>
  <c r="E983" i="40"/>
  <c r="D983" i="40"/>
  <c r="C983" i="40"/>
  <c r="B983" i="40"/>
  <c r="A983" i="40"/>
  <c r="R982" i="40"/>
  <c r="K982" i="40"/>
  <c r="J982" i="40"/>
  <c r="I982" i="40"/>
  <c r="H982" i="40"/>
  <c r="G982" i="40"/>
  <c r="F982" i="40"/>
  <c r="E982" i="40"/>
  <c r="D982" i="40"/>
  <c r="C982" i="40"/>
  <c r="B982" i="40"/>
  <c r="A982" i="40"/>
  <c r="R981" i="40"/>
  <c r="K981" i="40"/>
  <c r="J981" i="40"/>
  <c r="I981" i="40"/>
  <c r="H981" i="40"/>
  <c r="G981" i="40"/>
  <c r="F981" i="40"/>
  <c r="E981" i="40"/>
  <c r="D981" i="40"/>
  <c r="C981" i="40"/>
  <c r="B981" i="40"/>
  <c r="A981" i="40"/>
  <c r="R980" i="40"/>
  <c r="K980" i="40"/>
  <c r="J980" i="40"/>
  <c r="I980" i="40"/>
  <c r="H980" i="40"/>
  <c r="G980" i="40"/>
  <c r="F980" i="40"/>
  <c r="E980" i="40"/>
  <c r="D980" i="40"/>
  <c r="C980" i="40"/>
  <c r="B980" i="40"/>
  <c r="A980" i="40"/>
  <c r="R979" i="40"/>
  <c r="K979" i="40"/>
  <c r="J979" i="40"/>
  <c r="I979" i="40"/>
  <c r="H979" i="40"/>
  <c r="G979" i="40"/>
  <c r="F979" i="40"/>
  <c r="E979" i="40"/>
  <c r="D979" i="40"/>
  <c r="C979" i="40"/>
  <c r="B979" i="40"/>
  <c r="A979" i="40"/>
  <c r="R978" i="40"/>
  <c r="K978" i="40"/>
  <c r="J978" i="40"/>
  <c r="I978" i="40"/>
  <c r="H978" i="40"/>
  <c r="G978" i="40"/>
  <c r="F978" i="40"/>
  <c r="E978" i="40"/>
  <c r="D978" i="40"/>
  <c r="C978" i="40"/>
  <c r="B978" i="40"/>
  <c r="A978" i="40"/>
  <c r="R977" i="40"/>
  <c r="K977" i="40"/>
  <c r="J977" i="40"/>
  <c r="I977" i="40"/>
  <c r="H977" i="40"/>
  <c r="G977" i="40"/>
  <c r="F977" i="40"/>
  <c r="E977" i="40"/>
  <c r="D977" i="40"/>
  <c r="C977" i="40"/>
  <c r="B977" i="40"/>
  <c r="A977" i="40"/>
  <c r="R976" i="40"/>
  <c r="K976" i="40"/>
  <c r="J976" i="40"/>
  <c r="I976" i="40"/>
  <c r="H976" i="40"/>
  <c r="G976" i="40"/>
  <c r="F976" i="40"/>
  <c r="E976" i="40"/>
  <c r="D976" i="40"/>
  <c r="C976" i="40"/>
  <c r="B976" i="40"/>
  <c r="A976" i="40"/>
  <c r="R975" i="40"/>
  <c r="K975" i="40"/>
  <c r="J975" i="40"/>
  <c r="I975" i="40"/>
  <c r="H975" i="40"/>
  <c r="G975" i="40"/>
  <c r="F975" i="40"/>
  <c r="E975" i="40"/>
  <c r="D975" i="40"/>
  <c r="C975" i="40"/>
  <c r="B975" i="40"/>
  <c r="A975" i="40"/>
  <c r="R974" i="40"/>
  <c r="K974" i="40"/>
  <c r="J974" i="40"/>
  <c r="I974" i="40"/>
  <c r="H974" i="40"/>
  <c r="G974" i="40"/>
  <c r="F974" i="40"/>
  <c r="E974" i="40"/>
  <c r="D974" i="40"/>
  <c r="C974" i="40"/>
  <c r="B974" i="40"/>
  <c r="A974" i="40"/>
  <c r="R973" i="40"/>
  <c r="K973" i="40"/>
  <c r="J973" i="40"/>
  <c r="I973" i="40"/>
  <c r="H973" i="40"/>
  <c r="G973" i="40"/>
  <c r="F973" i="40"/>
  <c r="E973" i="40"/>
  <c r="D973" i="40"/>
  <c r="C973" i="40"/>
  <c r="B973" i="40"/>
  <c r="A973" i="40"/>
  <c r="R972" i="40"/>
  <c r="K972" i="40"/>
  <c r="J972" i="40"/>
  <c r="I972" i="40"/>
  <c r="H972" i="40"/>
  <c r="G972" i="40"/>
  <c r="F972" i="40"/>
  <c r="E972" i="40"/>
  <c r="D972" i="40"/>
  <c r="C972" i="40"/>
  <c r="B972" i="40"/>
  <c r="A972" i="40"/>
  <c r="R971" i="40"/>
  <c r="K971" i="40"/>
  <c r="J971" i="40"/>
  <c r="I971" i="40"/>
  <c r="H971" i="40"/>
  <c r="G971" i="40"/>
  <c r="F971" i="40"/>
  <c r="E971" i="40"/>
  <c r="D971" i="40"/>
  <c r="C971" i="40"/>
  <c r="B971" i="40"/>
  <c r="A971" i="40"/>
  <c r="R970" i="40"/>
  <c r="K970" i="40"/>
  <c r="J970" i="40"/>
  <c r="I970" i="40"/>
  <c r="H970" i="40"/>
  <c r="G970" i="40"/>
  <c r="F970" i="40"/>
  <c r="E970" i="40"/>
  <c r="D970" i="40"/>
  <c r="C970" i="40"/>
  <c r="B970" i="40"/>
  <c r="A970" i="40"/>
  <c r="R969" i="40"/>
  <c r="K969" i="40"/>
  <c r="J969" i="40"/>
  <c r="I969" i="40"/>
  <c r="H969" i="40"/>
  <c r="G969" i="40"/>
  <c r="F969" i="40"/>
  <c r="E969" i="40"/>
  <c r="D969" i="40"/>
  <c r="C969" i="40"/>
  <c r="B969" i="40"/>
  <c r="A969" i="40"/>
  <c r="R968" i="40"/>
  <c r="K968" i="40"/>
  <c r="J968" i="40"/>
  <c r="I968" i="40"/>
  <c r="H968" i="40"/>
  <c r="G968" i="40"/>
  <c r="F968" i="40"/>
  <c r="E968" i="40"/>
  <c r="D968" i="40"/>
  <c r="C968" i="40"/>
  <c r="B968" i="40"/>
  <c r="A968" i="40"/>
  <c r="R967" i="40"/>
  <c r="K967" i="40"/>
  <c r="J967" i="40"/>
  <c r="I967" i="40"/>
  <c r="H967" i="40"/>
  <c r="G967" i="40"/>
  <c r="F967" i="40"/>
  <c r="E967" i="40"/>
  <c r="D967" i="40"/>
  <c r="C967" i="40"/>
  <c r="B967" i="40"/>
  <c r="A967" i="40"/>
  <c r="R966" i="40"/>
  <c r="K966" i="40"/>
  <c r="J966" i="40"/>
  <c r="I966" i="40"/>
  <c r="H966" i="40"/>
  <c r="G966" i="40"/>
  <c r="F966" i="40"/>
  <c r="E966" i="40"/>
  <c r="D966" i="40"/>
  <c r="C966" i="40"/>
  <c r="B966" i="40"/>
  <c r="A966" i="40"/>
  <c r="R965" i="40"/>
  <c r="K965" i="40"/>
  <c r="J965" i="40"/>
  <c r="I965" i="40"/>
  <c r="H965" i="40"/>
  <c r="G965" i="40"/>
  <c r="F965" i="40"/>
  <c r="E965" i="40"/>
  <c r="D965" i="40"/>
  <c r="C965" i="40"/>
  <c r="B965" i="40"/>
  <c r="A965" i="40"/>
  <c r="R964" i="40"/>
  <c r="K964" i="40"/>
  <c r="J964" i="40"/>
  <c r="I964" i="40"/>
  <c r="H964" i="40"/>
  <c r="G964" i="40"/>
  <c r="F964" i="40"/>
  <c r="E964" i="40"/>
  <c r="D964" i="40"/>
  <c r="C964" i="40"/>
  <c r="B964" i="40"/>
  <c r="A964" i="40"/>
  <c r="R963" i="40"/>
  <c r="K963" i="40"/>
  <c r="J963" i="40"/>
  <c r="I963" i="40"/>
  <c r="H963" i="40"/>
  <c r="G963" i="40"/>
  <c r="F963" i="40"/>
  <c r="E963" i="40"/>
  <c r="D963" i="40"/>
  <c r="C963" i="40"/>
  <c r="B963" i="40"/>
  <c r="A963" i="40"/>
  <c r="R962" i="40"/>
  <c r="K962" i="40"/>
  <c r="J962" i="40"/>
  <c r="I962" i="40"/>
  <c r="H962" i="40"/>
  <c r="G962" i="40"/>
  <c r="F962" i="40"/>
  <c r="E962" i="40"/>
  <c r="D962" i="40"/>
  <c r="C962" i="40"/>
  <c r="B962" i="40"/>
  <c r="A962" i="40"/>
  <c r="R961" i="40"/>
  <c r="K961" i="40"/>
  <c r="J961" i="40"/>
  <c r="I961" i="40"/>
  <c r="H961" i="40"/>
  <c r="G961" i="40"/>
  <c r="F961" i="40"/>
  <c r="E961" i="40"/>
  <c r="D961" i="40"/>
  <c r="C961" i="40"/>
  <c r="B961" i="40"/>
  <c r="A961" i="40"/>
  <c r="R960" i="40"/>
  <c r="K960" i="40"/>
  <c r="J960" i="40"/>
  <c r="I960" i="40"/>
  <c r="H960" i="40"/>
  <c r="G960" i="40"/>
  <c r="F960" i="40"/>
  <c r="E960" i="40"/>
  <c r="D960" i="40"/>
  <c r="C960" i="40"/>
  <c r="B960" i="40"/>
  <c r="A960" i="40"/>
  <c r="R959" i="40"/>
  <c r="K959" i="40"/>
  <c r="J959" i="40"/>
  <c r="I959" i="40"/>
  <c r="H959" i="40"/>
  <c r="G959" i="40"/>
  <c r="F959" i="40"/>
  <c r="E959" i="40"/>
  <c r="D959" i="40"/>
  <c r="C959" i="40"/>
  <c r="B959" i="40"/>
  <c r="A959" i="40"/>
  <c r="R958" i="40"/>
  <c r="K958" i="40"/>
  <c r="J958" i="40"/>
  <c r="I958" i="40"/>
  <c r="H958" i="40"/>
  <c r="G958" i="40"/>
  <c r="F958" i="40"/>
  <c r="E958" i="40"/>
  <c r="D958" i="40"/>
  <c r="C958" i="40"/>
  <c r="B958" i="40"/>
  <c r="A958" i="40"/>
  <c r="R957" i="40"/>
  <c r="K957" i="40"/>
  <c r="J957" i="40"/>
  <c r="I957" i="40"/>
  <c r="H957" i="40"/>
  <c r="G957" i="40"/>
  <c r="F957" i="40"/>
  <c r="E957" i="40"/>
  <c r="D957" i="40"/>
  <c r="C957" i="40"/>
  <c r="B957" i="40"/>
  <c r="A957" i="40"/>
  <c r="R956" i="40"/>
  <c r="K956" i="40"/>
  <c r="J956" i="40"/>
  <c r="I956" i="40"/>
  <c r="H956" i="40"/>
  <c r="G956" i="40"/>
  <c r="F956" i="40"/>
  <c r="E956" i="40"/>
  <c r="D956" i="40"/>
  <c r="C956" i="40"/>
  <c r="B956" i="40"/>
  <c r="A956" i="40"/>
  <c r="R955" i="40"/>
  <c r="K955" i="40"/>
  <c r="J955" i="40"/>
  <c r="I955" i="40"/>
  <c r="H955" i="40"/>
  <c r="G955" i="40"/>
  <c r="F955" i="40"/>
  <c r="E955" i="40"/>
  <c r="D955" i="40"/>
  <c r="C955" i="40"/>
  <c r="B955" i="40"/>
  <c r="A955" i="40"/>
  <c r="R954" i="40"/>
  <c r="K954" i="40"/>
  <c r="J954" i="40"/>
  <c r="I954" i="40"/>
  <c r="H954" i="40"/>
  <c r="G954" i="40"/>
  <c r="F954" i="40"/>
  <c r="E954" i="40"/>
  <c r="D954" i="40"/>
  <c r="C954" i="40"/>
  <c r="B954" i="40"/>
  <c r="A954" i="40"/>
  <c r="E953" i="40"/>
  <c r="A953" i="40"/>
  <c r="K951" i="40"/>
  <c r="J951" i="40"/>
  <c r="I951" i="40"/>
  <c r="H951" i="40"/>
  <c r="G951" i="40"/>
  <c r="F951" i="40"/>
  <c r="E951" i="40"/>
  <c r="D951" i="40"/>
  <c r="C951" i="40"/>
  <c r="B951" i="40"/>
  <c r="A951" i="40"/>
  <c r="K950" i="40"/>
  <c r="J950" i="40"/>
  <c r="I950" i="40"/>
  <c r="H950" i="40"/>
  <c r="G950" i="40"/>
  <c r="F950" i="40"/>
  <c r="C950" i="40"/>
  <c r="B950" i="40"/>
  <c r="A950" i="40"/>
  <c r="K949" i="40"/>
  <c r="J949" i="40"/>
  <c r="I949" i="40"/>
  <c r="H949" i="40"/>
  <c r="G949" i="40"/>
  <c r="F949" i="40"/>
  <c r="C949" i="40"/>
  <c r="B949" i="40"/>
  <c r="A949" i="40"/>
  <c r="K948" i="40"/>
  <c r="J948" i="40"/>
  <c r="I948" i="40"/>
  <c r="H948" i="40"/>
  <c r="G948" i="40"/>
  <c r="F948" i="40"/>
  <c r="C948" i="40"/>
  <c r="B948" i="40"/>
  <c r="A948" i="40"/>
  <c r="K947" i="40"/>
  <c r="J947" i="40"/>
  <c r="I947" i="40"/>
  <c r="H947" i="40"/>
  <c r="G947" i="40"/>
  <c r="F947" i="40"/>
  <c r="C947" i="40"/>
  <c r="B947" i="40"/>
  <c r="A947" i="40"/>
  <c r="K946" i="40"/>
  <c r="J946" i="40"/>
  <c r="I946" i="40"/>
  <c r="H946" i="40"/>
  <c r="G946" i="40"/>
  <c r="F946" i="40"/>
  <c r="C946" i="40"/>
  <c r="B946" i="40"/>
  <c r="A946" i="40"/>
  <c r="K945" i="40"/>
  <c r="J945" i="40"/>
  <c r="I945" i="40"/>
  <c r="H945" i="40"/>
  <c r="G945" i="40"/>
  <c r="F945" i="40"/>
  <c r="C945" i="40"/>
  <c r="B945" i="40"/>
  <c r="A945" i="40"/>
  <c r="K944" i="40"/>
  <c r="J944" i="40"/>
  <c r="I944" i="40"/>
  <c r="H944" i="40"/>
  <c r="G944" i="40"/>
  <c r="F944" i="40"/>
  <c r="C944" i="40"/>
  <c r="B944" i="40"/>
  <c r="A944" i="40"/>
  <c r="K943" i="40"/>
  <c r="J943" i="40"/>
  <c r="I943" i="40"/>
  <c r="H943" i="40"/>
  <c r="G943" i="40"/>
  <c r="F943" i="40"/>
  <c r="C943" i="40"/>
  <c r="B943" i="40"/>
  <c r="A943" i="40"/>
  <c r="K942" i="40"/>
  <c r="J942" i="40"/>
  <c r="I942" i="40"/>
  <c r="H942" i="40"/>
  <c r="G942" i="40"/>
  <c r="F942" i="40"/>
  <c r="C942" i="40"/>
  <c r="B942" i="40"/>
  <c r="A942" i="40"/>
  <c r="K941" i="40"/>
  <c r="J941" i="40"/>
  <c r="I941" i="40"/>
  <c r="H941" i="40"/>
  <c r="G941" i="40"/>
  <c r="F941" i="40"/>
  <c r="C941" i="40"/>
  <c r="B941" i="40"/>
  <c r="A941" i="40"/>
  <c r="K940" i="40"/>
  <c r="J940" i="40"/>
  <c r="I940" i="40"/>
  <c r="H940" i="40"/>
  <c r="G940" i="40"/>
  <c r="F940" i="40"/>
  <c r="C940" i="40"/>
  <c r="B940" i="40"/>
  <c r="A940" i="40"/>
  <c r="K939" i="40"/>
  <c r="J939" i="40"/>
  <c r="I939" i="40"/>
  <c r="H939" i="40"/>
  <c r="G939" i="40"/>
  <c r="F939" i="40"/>
  <c r="C939" i="40"/>
  <c r="B939" i="40"/>
  <c r="A939" i="40"/>
  <c r="K938" i="40"/>
  <c r="J938" i="40"/>
  <c r="I938" i="40"/>
  <c r="H938" i="40"/>
  <c r="G938" i="40"/>
  <c r="F938" i="40"/>
  <c r="C938" i="40"/>
  <c r="B938" i="40"/>
  <c r="A938" i="40"/>
  <c r="K937" i="40"/>
  <c r="J937" i="40"/>
  <c r="I937" i="40"/>
  <c r="H937" i="40"/>
  <c r="G937" i="40"/>
  <c r="F937" i="40"/>
  <c r="C937" i="40"/>
  <c r="B937" i="40"/>
  <c r="A937" i="40"/>
  <c r="K936" i="40"/>
  <c r="J936" i="40"/>
  <c r="I936" i="40"/>
  <c r="H936" i="40"/>
  <c r="G936" i="40"/>
  <c r="F936" i="40"/>
  <c r="C936" i="40"/>
  <c r="B936" i="40"/>
  <c r="A936" i="40"/>
  <c r="K935" i="40"/>
  <c r="J935" i="40"/>
  <c r="I935" i="40"/>
  <c r="H935" i="40"/>
  <c r="G935" i="40"/>
  <c r="F935" i="40"/>
  <c r="C935" i="40"/>
  <c r="B935" i="40"/>
  <c r="A935" i="40"/>
  <c r="K934" i="40"/>
  <c r="J934" i="40"/>
  <c r="I934" i="40"/>
  <c r="H934" i="40"/>
  <c r="G934" i="40"/>
  <c r="F934" i="40"/>
  <c r="C934" i="40"/>
  <c r="B934" i="40"/>
  <c r="A934" i="40"/>
  <c r="K933" i="40"/>
  <c r="J933" i="40"/>
  <c r="I933" i="40"/>
  <c r="H933" i="40"/>
  <c r="G933" i="40"/>
  <c r="F933" i="40"/>
  <c r="C933" i="40"/>
  <c r="B933" i="40"/>
  <c r="A933" i="40"/>
  <c r="K932" i="40"/>
  <c r="J932" i="40"/>
  <c r="I932" i="40"/>
  <c r="H932" i="40"/>
  <c r="G932" i="40"/>
  <c r="F932" i="40"/>
  <c r="C932" i="40"/>
  <c r="B932" i="40"/>
  <c r="A932" i="40"/>
  <c r="K931" i="40"/>
  <c r="J931" i="40"/>
  <c r="I931" i="40"/>
  <c r="H931" i="40"/>
  <c r="G931" i="40"/>
  <c r="F931" i="40"/>
  <c r="C931" i="40"/>
  <c r="B931" i="40"/>
  <c r="A931" i="40"/>
  <c r="K930" i="40"/>
  <c r="J930" i="40"/>
  <c r="I930" i="40"/>
  <c r="H930" i="40"/>
  <c r="G930" i="40"/>
  <c r="F930" i="40"/>
  <c r="C930" i="40"/>
  <c r="B930" i="40"/>
  <c r="A930" i="40"/>
  <c r="K929" i="40"/>
  <c r="J929" i="40"/>
  <c r="I929" i="40"/>
  <c r="H929" i="40"/>
  <c r="G929" i="40"/>
  <c r="F929" i="40"/>
  <c r="C929" i="40"/>
  <c r="B929" i="40"/>
  <c r="A929" i="40"/>
  <c r="K928" i="40"/>
  <c r="J928" i="40"/>
  <c r="I928" i="40"/>
  <c r="H928" i="40"/>
  <c r="G928" i="40"/>
  <c r="F928" i="40"/>
  <c r="C928" i="40"/>
  <c r="B928" i="40"/>
  <c r="A928" i="40"/>
  <c r="K927" i="40"/>
  <c r="J927" i="40"/>
  <c r="I927" i="40"/>
  <c r="H927" i="40"/>
  <c r="G927" i="40"/>
  <c r="F927" i="40"/>
  <c r="C927" i="40"/>
  <c r="B927" i="40"/>
  <c r="A927" i="40"/>
  <c r="K926" i="40"/>
  <c r="J926" i="40"/>
  <c r="I926" i="40"/>
  <c r="H926" i="40"/>
  <c r="G926" i="40"/>
  <c r="F926" i="40"/>
  <c r="C926" i="40"/>
  <c r="B926" i="40"/>
  <c r="A926" i="40"/>
  <c r="K925" i="40"/>
  <c r="J925" i="40"/>
  <c r="I925" i="40"/>
  <c r="H925" i="40"/>
  <c r="G925" i="40"/>
  <c r="F925" i="40"/>
  <c r="C925" i="40"/>
  <c r="B925" i="40"/>
  <c r="A925" i="40"/>
  <c r="K924" i="40"/>
  <c r="J924" i="40"/>
  <c r="I924" i="40"/>
  <c r="H924" i="40"/>
  <c r="G924" i="40"/>
  <c r="F924" i="40"/>
  <c r="C924" i="40"/>
  <c r="B924" i="40"/>
  <c r="A924" i="40"/>
  <c r="K923" i="40"/>
  <c r="J923" i="40"/>
  <c r="I923" i="40"/>
  <c r="H923" i="40"/>
  <c r="G923" i="40"/>
  <c r="F923" i="40"/>
  <c r="C923" i="40"/>
  <c r="B923" i="40"/>
  <c r="A923" i="40"/>
  <c r="K922" i="40"/>
  <c r="J922" i="40"/>
  <c r="I922" i="40"/>
  <c r="H922" i="40"/>
  <c r="G922" i="40"/>
  <c r="F922" i="40"/>
  <c r="C922" i="40"/>
  <c r="B922" i="40"/>
  <c r="A922" i="40"/>
  <c r="K921" i="40"/>
  <c r="J921" i="40"/>
  <c r="I921" i="40"/>
  <c r="H921" i="40"/>
  <c r="G921" i="40"/>
  <c r="F921" i="40"/>
  <c r="C921" i="40"/>
  <c r="B921" i="40"/>
  <c r="A921" i="40"/>
  <c r="K920" i="40"/>
  <c r="J920" i="40"/>
  <c r="I920" i="40"/>
  <c r="H920" i="40"/>
  <c r="G920" i="40"/>
  <c r="F920" i="40"/>
  <c r="C920" i="40"/>
  <c r="B920" i="40"/>
  <c r="A920" i="40"/>
  <c r="K919" i="40"/>
  <c r="J919" i="40"/>
  <c r="I919" i="40"/>
  <c r="H919" i="40"/>
  <c r="G919" i="40"/>
  <c r="F919" i="40"/>
  <c r="C919" i="40"/>
  <c r="B919" i="40"/>
  <c r="A919" i="40"/>
  <c r="K918" i="40"/>
  <c r="J918" i="40"/>
  <c r="I918" i="40"/>
  <c r="H918" i="40"/>
  <c r="G918" i="40"/>
  <c r="F918" i="40"/>
  <c r="C918" i="40"/>
  <c r="B918" i="40"/>
  <c r="A918" i="40"/>
  <c r="K917" i="40"/>
  <c r="J917" i="40"/>
  <c r="I917" i="40"/>
  <c r="H917" i="40"/>
  <c r="G917" i="40"/>
  <c r="F917" i="40"/>
  <c r="C917" i="40"/>
  <c r="B917" i="40"/>
  <c r="A917" i="40"/>
  <c r="K916" i="40"/>
  <c r="J916" i="40"/>
  <c r="I916" i="40"/>
  <c r="H916" i="40"/>
  <c r="G916" i="40"/>
  <c r="F916" i="40"/>
  <c r="C916" i="40"/>
  <c r="B916" i="40"/>
  <c r="A916" i="40"/>
  <c r="K915" i="40"/>
  <c r="J915" i="40"/>
  <c r="I915" i="40"/>
  <c r="H915" i="40"/>
  <c r="G915" i="40"/>
  <c r="F915" i="40"/>
  <c r="C915" i="40"/>
  <c r="B915" i="40"/>
  <c r="A915" i="40"/>
  <c r="K914" i="40"/>
  <c r="J914" i="40"/>
  <c r="I914" i="40"/>
  <c r="H914" i="40"/>
  <c r="G914" i="40"/>
  <c r="F914" i="40"/>
  <c r="C914" i="40"/>
  <c r="B914" i="40"/>
  <c r="A914" i="40"/>
  <c r="K913" i="40"/>
  <c r="J913" i="40"/>
  <c r="I913" i="40"/>
  <c r="H913" i="40"/>
  <c r="G913" i="40"/>
  <c r="F913" i="40"/>
  <c r="C913" i="40"/>
  <c r="B913" i="40"/>
  <c r="A913" i="40"/>
  <c r="K912" i="40"/>
  <c r="J912" i="40"/>
  <c r="I912" i="40"/>
  <c r="H912" i="40"/>
  <c r="G912" i="40"/>
  <c r="F912" i="40"/>
  <c r="C912" i="40"/>
  <c r="B912" i="40"/>
  <c r="A912" i="40"/>
  <c r="K911" i="40"/>
  <c r="J911" i="40"/>
  <c r="I911" i="40"/>
  <c r="H911" i="40"/>
  <c r="G911" i="40"/>
  <c r="F911" i="40"/>
  <c r="C911" i="40"/>
  <c r="B911" i="40"/>
  <c r="A911" i="40"/>
  <c r="K910" i="40"/>
  <c r="J910" i="40"/>
  <c r="I910" i="40"/>
  <c r="H910" i="40"/>
  <c r="G910" i="40"/>
  <c r="F910" i="40"/>
  <c r="C910" i="40"/>
  <c r="B910" i="40"/>
  <c r="A910" i="40"/>
  <c r="K909" i="40"/>
  <c r="J909" i="40"/>
  <c r="I909" i="40"/>
  <c r="H909" i="40"/>
  <c r="G909" i="40"/>
  <c r="F909" i="40"/>
  <c r="C909" i="40"/>
  <c r="B909" i="40"/>
  <c r="A909" i="40"/>
  <c r="K908" i="40"/>
  <c r="J908" i="40"/>
  <c r="I908" i="40"/>
  <c r="H908" i="40"/>
  <c r="G908" i="40"/>
  <c r="F908" i="40"/>
  <c r="C908" i="40"/>
  <c r="B908" i="40"/>
  <c r="A908" i="40"/>
  <c r="K907" i="40"/>
  <c r="J907" i="40"/>
  <c r="I907" i="40"/>
  <c r="H907" i="40"/>
  <c r="G907" i="40"/>
  <c r="F907" i="40"/>
  <c r="C907" i="40"/>
  <c r="B907" i="40"/>
  <c r="A907" i="40"/>
  <c r="K906" i="40"/>
  <c r="J906" i="40"/>
  <c r="I906" i="40"/>
  <c r="H906" i="40"/>
  <c r="G906" i="40"/>
  <c r="F906" i="40"/>
  <c r="C906" i="40"/>
  <c r="B906" i="40"/>
  <c r="A906" i="40"/>
  <c r="K905" i="40"/>
  <c r="J905" i="40"/>
  <c r="I905" i="40"/>
  <c r="H905" i="40"/>
  <c r="G905" i="40"/>
  <c r="F905" i="40"/>
  <c r="C905" i="40"/>
  <c r="B905" i="40"/>
  <c r="A905" i="40"/>
  <c r="E904" i="40"/>
  <c r="A904" i="40"/>
  <c r="K902" i="40"/>
  <c r="J902" i="40"/>
  <c r="I902" i="40"/>
  <c r="H902" i="40"/>
  <c r="G902" i="40"/>
  <c r="F902" i="40"/>
  <c r="E902" i="40"/>
  <c r="D902" i="40"/>
  <c r="C902" i="40"/>
  <c r="B902" i="40"/>
  <c r="K901" i="40"/>
  <c r="J901" i="40"/>
  <c r="I901" i="40"/>
  <c r="H901" i="40"/>
  <c r="G901" i="40"/>
  <c r="F901" i="40"/>
  <c r="C901" i="40"/>
  <c r="B901" i="40"/>
  <c r="A901" i="40"/>
  <c r="K900" i="40"/>
  <c r="J900" i="40"/>
  <c r="I900" i="40"/>
  <c r="H900" i="40"/>
  <c r="G900" i="40"/>
  <c r="F900" i="40"/>
  <c r="C900" i="40"/>
  <c r="B900" i="40"/>
  <c r="A900" i="40"/>
  <c r="K899" i="40"/>
  <c r="J899" i="40"/>
  <c r="I899" i="40"/>
  <c r="H899" i="40"/>
  <c r="G899" i="40"/>
  <c r="F899" i="40"/>
  <c r="C899" i="40"/>
  <c r="B899" i="40"/>
  <c r="A899" i="40"/>
  <c r="K898" i="40"/>
  <c r="J898" i="40"/>
  <c r="I898" i="40"/>
  <c r="H898" i="40"/>
  <c r="G898" i="40"/>
  <c r="F898" i="40"/>
  <c r="C898" i="40"/>
  <c r="B898" i="40"/>
  <c r="A898" i="40"/>
  <c r="K897" i="40"/>
  <c r="J897" i="40"/>
  <c r="I897" i="40"/>
  <c r="H897" i="40"/>
  <c r="G897" i="40"/>
  <c r="F897" i="40"/>
  <c r="C897" i="40"/>
  <c r="B897" i="40"/>
  <c r="A897" i="40"/>
  <c r="K896" i="40"/>
  <c r="J896" i="40"/>
  <c r="I896" i="40"/>
  <c r="H896" i="40"/>
  <c r="G896" i="40"/>
  <c r="F896" i="40"/>
  <c r="C896" i="40"/>
  <c r="B896" i="40"/>
  <c r="A896" i="40"/>
  <c r="K895" i="40"/>
  <c r="J895" i="40"/>
  <c r="I895" i="40"/>
  <c r="H895" i="40"/>
  <c r="G895" i="40"/>
  <c r="F895" i="40"/>
  <c r="C895" i="40"/>
  <c r="B895" i="40"/>
  <c r="A895" i="40"/>
  <c r="K894" i="40"/>
  <c r="J894" i="40"/>
  <c r="I894" i="40"/>
  <c r="H894" i="40"/>
  <c r="G894" i="40"/>
  <c r="F894" i="40"/>
  <c r="C894" i="40"/>
  <c r="B894" i="40"/>
  <c r="A894" i="40"/>
  <c r="K893" i="40"/>
  <c r="J893" i="40"/>
  <c r="I893" i="40"/>
  <c r="H893" i="40"/>
  <c r="G893" i="40"/>
  <c r="F893" i="40"/>
  <c r="C893" i="40"/>
  <c r="B893" i="40"/>
  <c r="A893" i="40"/>
  <c r="K892" i="40"/>
  <c r="J892" i="40"/>
  <c r="I892" i="40"/>
  <c r="H892" i="40"/>
  <c r="G892" i="40"/>
  <c r="F892" i="40"/>
  <c r="C892" i="40"/>
  <c r="B892" i="40"/>
  <c r="A892" i="40"/>
  <c r="K891" i="40"/>
  <c r="J891" i="40"/>
  <c r="I891" i="40"/>
  <c r="H891" i="40"/>
  <c r="G891" i="40"/>
  <c r="F891" i="40"/>
  <c r="C891" i="40"/>
  <c r="B891" i="40"/>
  <c r="A891" i="40"/>
  <c r="K890" i="40"/>
  <c r="J890" i="40"/>
  <c r="I890" i="40"/>
  <c r="H890" i="40"/>
  <c r="G890" i="40"/>
  <c r="F890" i="40"/>
  <c r="C890" i="40"/>
  <c r="B890" i="40"/>
  <c r="A890" i="40"/>
  <c r="K889" i="40"/>
  <c r="J889" i="40"/>
  <c r="I889" i="40"/>
  <c r="H889" i="40"/>
  <c r="G889" i="40"/>
  <c r="F889" i="40"/>
  <c r="C889" i="40"/>
  <c r="B889" i="40"/>
  <c r="A889" i="40"/>
  <c r="E888" i="40"/>
  <c r="A888" i="40"/>
  <c r="K886" i="40"/>
  <c r="J886" i="40"/>
  <c r="I886" i="40"/>
  <c r="H886" i="40"/>
  <c r="G886" i="40"/>
  <c r="F886" i="40"/>
  <c r="E886" i="40"/>
  <c r="D886" i="40"/>
  <c r="C886" i="40"/>
  <c r="B886" i="40"/>
  <c r="A886" i="40"/>
  <c r="K885" i="40"/>
  <c r="J885" i="40"/>
  <c r="I885" i="40"/>
  <c r="H885" i="40"/>
  <c r="G885" i="40"/>
  <c r="F885" i="40"/>
  <c r="C885" i="40"/>
  <c r="B885" i="40"/>
  <c r="A885" i="40"/>
  <c r="K884" i="40"/>
  <c r="J884" i="40"/>
  <c r="I884" i="40"/>
  <c r="H884" i="40"/>
  <c r="G884" i="40"/>
  <c r="F884" i="40"/>
  <c r="C884" i="40"/>
  <c r="B884" i="40"/>
  <c r="A884" i="40"/>
  <c r="K883" i="40"/>
  <c r="J883" i="40"/>
  <c r="I883" i="40"/>
  <c r="H883" i="40"/>
  <c r="G883" i="40"/>
  <c r="F883" i="40"/>
  <c r="C883" i="40"/>
  <c r="B883" i="40"/>
  <c r="A883" i="40"/>
  <c r="K882" i="40"/>
  <c r="J882" i="40"/>
  <c r="I882" i="40"/>
  <c r="H882" i="40"/>
  <c r="G882" i="40"/>
  <c r="F882" i="40"/>
  <c r="C882" i="40"/>
  <c r="B882" i="40"/>
  <c r="A882" i="40"/>
  <c r="K881" i="40"/>
  <c r="J881" i="40"/>
  <c r="I881" i="40"/>
  <c r="H881" i="40"/>
  <c r="G881" i="40"/>
  <c r="F881" i="40"/>
  <c r="C881" i="40"/>
  <c r="B881" i="40"/>
  <c r="A881" i="40"/>
  <c r="K880" i="40"/>
  <c r="J880" i="40"/>
  <c r="I880" i="40"/>
  <c r="H880" i="40"/>
  <c r="G880" i="40"/>
  <c r="F880" i="40"/>
  <c r="C880" i="40"/>
  <c r="B880" i="40"/>
  <c r="A880" i="40"/>
  <c r="K879" i="40"/>
  <c r="J879" i="40"/>
  <c r="I879" i="40"/>
  <c r="H879" i="40"/>
  <c r="G879" i="40"/>
  <c r="F879" i="40"/>
  <c r="C879" i="40"/>
  <c r="B879" i="40"/>
  <c r="A879" i="40"/>
  <c r="K878" i="40"/>
  <c r="J878" i="40"/>
  <c r="I878" i="40"/>
  <c r="H878" i="40"/>
  <c r="G878" i="40"/>
  <c r="F878" i="40"/>
  <c r="C878" i="40"/>
  <c r="B878" i="40"/>
  <c r="A878" i="40"/>
  <c r="K877" i="40"/>
  <c r="J877" i="40"/>
  <c r="I877" i="40"/>
  <c r="H877" i="40"/>
  <c r="G877" i="40"/>
  <c r="F877" i="40"/>
  <c r="C877" i="40"/>
  <c r="B877" i="40"/>
  <c r="A877" i="40"/>
  <c r="K876" i="40"/>
  <c r="J876" i="40"/>
  <c r="I876" i="40"/>
  <c r="H876" i="40"/>
  <c r="G876" i="40"/>
  <c r="F876" i="40"/>
  <c r="C876" i="40"/>
  <c r="B876" i="40"/>
  <c r="A876" i="40"/>
  <c r="K875" i="40"/>
  <c r="J875" i="40"/>
  <c r="I875" i="40"/>
  <c r="H875" i="40"/>
  <c r="G875" i="40"/>
  <c r="F875" i="40"/>
  <c r="C875" i="40"/>
  <c r="B875" i="40"/>
  <c r="A875" i="40"/>
  <c r="K874" i="40"/>
  <c r="J874" i="40"/>
  <c r="I874" i="40"/>
  <c r="H874" i="40"/>
  <c r="G874" i="40"/>
  <c r="F874" i="40"/>
  <c r="C874" i="40"/>
  <c r="B874" i="40"/>
  <c r="A874" i="40"/>
  <c r="K873" i="40"/>
  <c r="J873" i="40"/>
  <c r="I873" i="40"/>
  <c r="H873" i="40"/>
  <c r="G873" i="40"/>
  <c r="F873" i="40"/>
  <c r="C873" i="40"/>
  <c r="B873" i="40"/>
  <c r="A873" i="40"/>
  <c r="K872" i="40"/>
  <c r="J872" i="40"/>
  <c r="I872" i="40"/>
  <c r="H872" i="40"/>
  <c r="G872" i="40"/>
  <c r="F872" i="40"/>
  <c r="C872" i="40"/>
  <c r="B872" i="40"/>
  <c r="A872" i="40"/>
  <c r="K871" i="40"/>
  <c r="J871" i="40"/>
  <c r="I871" i="40"/>
  <c r="H871" i="40"/>
  <c r="G871" i="40"/>
  <c r="F871" i="40"/>
  <c r="C871" i="40"/>
  <c r="B871" i="40"/>
  <c r="A871" i="40"/>
  <c r="K870" i="40"/>
  <c r="J870" i="40"/>
  <c r="I870" i="40"/>
  <c r="H870" i="40"/>
  <c r="G870" i="40"/>
  <c r="F870" i="40"/>
  <c r="C870" i="40"/>
  <c r="B870" i="40"/>
  <c r="A870" i="40"/>
  <c r="K869" i="40"/>
  <c r="J869" i="40"/>
  <c r="I869" i="40"/>
  <c r="H869" i="40"/>
  <c r="G869" i="40"/>
  <c r="F869" i="40"/>
  <c r="C869" i="40"/>
  <c r="B869" i="40"/>
  <c r="A869" i="40"/>
  <c r="K868" i="40"/>
  <c r="J868" i="40"/>
  <c r="I868" i="40"/>
  <c r="H868" i="40"/>
  <c r="G868" i="40"/>
  <c r="F868" i="40"/>
  <c r="C868" i="40"/>
  <c r="B868" i="40"/>
  <c r="A868" i="40"/>
  <c r="K867" i="40"/>
  <c r="J867" i="40"/>
  <c r="I867" i="40"/>
  <c r="H867" i="40"/>
  <c r="G867" i="40"/>
  <c r="F867" i="40"/>
  <c r="C867" i="40"/>
  <c r="B867" i="40"/>
  <c r="A867" i="40"/>
  <c r="K866" i="40"/>
  <c r="J866" i="40"/>
  <c r="I866" i="40"/>
  <c r="H866" i="40"/>
  <c r="G866" i="40"/>
  <c r="F866" i="40"/>
  <c r="C866" i="40"/>
  <c r="B866" i="40"/>
  <c r="A866" i="40"/>
  <c r="K865" i="40"/>
  <c r="J865" i="40"/>
  <c r="I865" i="40"/>
  <c r="H865" i="40"/>
  <c r="G865" i="40"/>
  <c r="F865" i="40"/>
  <c r="C865" i="40"/>
  <c r="B865" i="40"/>
  <c r="A865" i="40"/>
  <c r="K864" i="40"/>
  <c r="J864" i="40"/>
  <c r="I864" i="40"/>
  <c r="H864" i="40"/>
  <c r="G864" i="40"/>
  <c r="F864" i="40"/>
  <c r="C864" i="40"/>
  <c r="B864" i="40"/>
  <c r="A864" i="40"/>
  <c r="K863" i="40"/>
  <c r="J863" i="40"/>
  <c r="I863" i="40"/>
  <c r="H863" i="40"/>
  <c r="G863" i="40"/>
  <c r="F863" i="40"/>
  <c r="C863" i="40"/>
  <c r="B863" i="40"/>
  <c r="A863" i="40"/>
  <c r="K862" i="40"/>
  <c r="J862" i="40"/>
  <c r="I862" i="40"/>
  <c r="H862" i="40"/>
  <c r="G862" i="40"/>
  <c r="F862" i="40"/>
  <c r="C862" i="40"/>
  <c r="B862" i="40"/>
  <c r="A862" i="40"/>
  <c r="K861" i="40"/>
  <c r="J861" i="40"/>
  <c r="I861" i="40"/>
  <c r="H861" i="40"/>
  <c r="G861" i="40"/>
  <c r="F861" i="40"/>
  <c r="C861" i="40"/>
  <c r="B861" i="40"/>
  <c r="A861" i="40"/>
  <c r="K860" i="40"/>
  <c r="J860" i="40"/>
  <c r="I860" i="40"/>
  <c r="H860" i="40"/>
  <c r="G860" i="40"/>
  <c r="F860" i="40"/>
  <c r="C860" i="40"/>
  <c r="B860" i="40"/>
  <c r="A860" i="40"/>
  <c r="K859" i="40"/>
  <c r="J859" i="40"/>
  <c r="I859" i="40"/>
  <c r="H859" i="40"/>
  <c r="G859" i="40"/>
  <c r="F859" i="40"/>
  <c r="C859" i="40"/>
  <c r="B859" i="40"/>
  <c r="A859" i="40"/>
  <c r="K858" i="40"/>
  <c r="J858" i="40"/>
  <c r="I858" i="40"/>
  <c r="H858" i="40"/>
  <c r="G858" i="40"/>
  <c r="F858" i="40"/>
  <c r="C858" i="40"/>
  <c r="B858" i="40"/>
  <c r="A858" i="40"/>
  <c r="K857" i="40"/>
  <c r="J857" i="40"/>
  <c r="I857" i="40"/>
  <c r="H857" i="40"/>
  <c r="G857" i="40"/>
  <c r="F857" i="40"/>
  <c r="C857" i="40"/>
  <c r="B857" i="40"/>
  <c r="A857" i="40"/>
  <c r="K856" i="40"/>
  <c r="J856" i="40"/>
  <c r="I856" i="40"/>
  <c r="H856" i="40"/>
  <c r="G856" i="40"/>
  <c r="F856" i="40"/>
  <c r="C856" i="40"/>
  <c r="B856" i="40"/>
  <c r="A856" i="40"/>
  <c r="K855" i="40"/>
  <c r="J855" i="40"/>
  <c r="I855" i="40"/>
  <c r="H855" i="40"/>
  <c r="G855" i="40"/>
  <c r="F855" i="40"/>
  <c r="C855" i="40"/>
  <c r="B855" i="40"/>
  <c r="A855" i="40"/>
  <c r="K854" i="40"/>
  <c r="J854" i="40"/>
  <c r="I854" i="40"/>
  <c r="H854" i="40"/>
  <c r="G854" i="40"/>
  <c r="F854" i="40"/>
  <c r="C854" i="40"/>
  <c r="B854" i="40"/>
  <c r="A854" i="40"/>
  <c r="K853" i="40"/>
  <c r="J853" i="40"/>
  <c r="I853" i="40"/>
  <c r="H853" i="40"/>
  <c r="G853" i="40"/>
  <c r="F853" i="40"/>
  <c r="C853" i="40"/>
  <c r="B853" i="40"/>
  <c r="A853" i="40"/>
  <c r="K852" i="40"/>
  <c r="J852" i="40"/>
  <c r="I852" i="40"/>
  <c r="H852" i="40"/>
  <c r="G852" i="40"/>
  <c r="F852" i="40"/>
  <c r="C852" i="40"/>
  <c r="B852" i="40"/>
  <c r="A852" i="40"/>
  <c r="K851" i="40"/>
  <c r="J851" i="40"/>
  <c r="I851" i="40"/>
  <c r="H851" i="40"/>
  <c r="G851" i="40"/>
  <c r="F851" i="40"/>
  <c r="C851" i="40"/>
  <c r="B851" i="40"/>
  <c r="A851" i="40"/>
  <c r="K850" i="40"/>
  <c r="J850" i="40"/>
  <c r="I850" i="40"/>
  <c r="H850" i="40"/>
  <c r="G850" i="40"/>
  <c r="F850" i="40"/>
  <c r="C850" i="40"/>
  <c r="B850" i="40"/>
  <c r="A850" i="40"/>
  <c r="K849" i="40"/>
  <c r="J849" i="40"/>
  <c r="I849" i="40"/>
  <c r="H849" i="40"/>
  <c r="G849" i="40"/>
  <c r="F849" i="40"/>
  <c r="C849" i="40"/>
  <c r="B849" i="40"/>
  <c r="A849" i="40"/>
  <c r="K848" i="40"/>
  <c r="J848" i="40"/>
  <c r="I848" i="40"/>
  <c r="H848" i="40"/>
  <c r="G848" i="40"/>
  <c r="F848" i="40"/>
  <c r="C848" i="40"/>
  <c r="B848" i="40"/>
  <c r="A848" i="40"/>
  <c r="K847" i="40"/>
  <c r="J847" i="40"/>
  <c r="I847" i="40"/>
  <c r="H847" i="40"/>
  <c r="G847" i="40"/>
  <c r="F847" i="40"/>
  <c r="C847" i="40"/>
  <c r="B847" i="40"/>
  <c r="A847" i="40"/>
  <c r="K846" i="40"/>
  <c r="J846" i="40"/>
  <c r="I846" i="40"/>
  <c r="H846" i="40"/>
  <c r="G846" i="40"/>
  <c r="F846" i="40"/>
  <c r="C846" i="40"/>
  <c r="B846" i="40"/>
  <c r="A846" i="40"/>
  <c r="K845" i="40"/>
  <c r="J845" i="40"/>
  <c r="I845" i="40"/>
  <c r="H845" i="40"/>
  <c r="G845" i="40"/>
  <c r="F845" i="40"/>
  <c r="C845" i="40"/>
  <c r="B845" i="40"/>
  <c r="A845" i="40"/>
  <c r="K844" i="40"/>
  <c r="J844" i="40"/>
  <c r="I844" i="40"/>
  <c r="H844" i="40"/>
  <c r="G844" i="40"/>
  <c r="F844" i="40"/>
  <c r="C844" i="40"/>
  <c r="B844" i="40"/>
  <c r="A844" i="40"/>
  <c r="K843" i="40"/>
  <c r="J843" i="40"/>
  <c r="I843" i="40"/>
  <c r="H843" i="40"/>
  <c r="G843" i="40"/>
  <c r="F843" i="40"/>
  <c r="C843" i="40"/>
  <c r="B843" i="40"/>
  <c r="A843" i="40"/>
  <c r="K842" i="40"/>
  <c r="J842" i="40"/>
  <c r="I842" i="40"/>
  <c r="H842" i="40"/>
  <c r="G842" i="40"/>
  <c r="F842" i="40"/>
  <c r="C842" i="40"/>
  <c r="B842" i="40"/>
  <c r="A842" i="40"/>
  <c r="K841" i="40"/>
  <c r="J841" i="40"/>
  <c r="I841" i="40"/>
  <c r="H841" i="40"/>
  <c r="G841" i="40"/>
  <c r="F841" i="40"/>
  <c r="C841" i="40"/>
  <c r="B841" i="40"/>
  <c r="A841" i="40"/>
  <c r="K840" i="40"/>
  <c r="J840" i="40"/>
  <c r="I840" i="40"/>
  <c r="H840" i="40"/>
  <c r="G840" i="40"/>
  <c r="F840" i="40"/>
  <c r="C840" i="40"/>
  <c r="B840" i="40"/>
  <c r="A840" i="40"/>
  <c r="K839" i="40"/>
  <c r="J839" i="40"/>
  <c r="I839" i="40"/>
  <c r="H839" i="40"/>
  <c r="G839" i="40"/>
  <c r="F839" i="40"/>
  <c r="C839" i="40"/>
  <c r="B839" i="40"/>
  <c r="A839" i="40"/>
  <c r="K838" i="40"/>
  <c r="J838" i="40"/>
  <c r="I838" i="40"/>
  <c r="H838" i="40"/>
  <c r="G838" i="40"/>
  <c r="F838" i="40"/>
  <c r="C838" i="40"/>
  <c r="B838" i="40"/>
  <c r="A838" i="40"/>
  <c r="K837" i="40"/>
  <c r="J837" i="40"/>
  <c r="I837" i="40"/>
  <c r="H837" i="40"/>
  <c r="G837" i="40"/>
  <c r="F837" i="40"/>
  <c r="C837" i="40"/>
  <c r="B837" i="40"/>
  <c r="A837" i="40"/>
  <c r="K836" i="40"/>
  <c r="J836" i="40"/>
  <c r="I836" i="40"/>
  <c r="H836" i="40"/>
  <c r="G836" i="40"/>
  <c r="F836" i="40"/>
  <c r="C836" i="40"/>
  <c r="B836" i="40"/>
  <c r="A836" i="40"/>
  <c r="K835" i="40"/>
  <c r="J835" i="40"/>
  <c r="I835" i="40"/>
  <c r="H835" i="40"/>
  <c r="G835" i="40"/>
  <c r="F835" i="40"/>
  <c r="C835" i="40"/>
  <c r="B835" i="40"/>
  <c r="A835" i="40"/>
  <c r="K834" i="40"/>
  <c r="J834" i="40"/>
  <c r="I834" i="40"/>
  <c r="H834" i="40"/>
  <c r="G834" i="40"/>
  <c r="F834" i="40"/>
  <c r="C834" i="40"/>
  <c r="B834" i="40"/>
  <c r="A834" i="40"/>
  <c r="K833" i="40"/>
  <c r="J833" i="40"/>
  <c r="I833" i="40"/>
  <c r="H833" i="40"/>
  <c r="G833" i="40"/>
  <c r="F833" i="40"/>
  <c r="C833" i="40"/>
  <c r="B833" i="40"/>
  <c r="A833" i="40"/>
  <c r="K832" i="40"/>
  <c r="J832" i="40"/>
  <c r="I832" i="40"/>
  <c r="H832" i="40"/>
  <c r="G832" i="40"/>
  <c r="F832" i="40"/>
  <c r="C832" i="40"/>
  <c r="B832" i="40"/>
  <c r="A832" i="40"/>
  <c r="K831" i="40"/>
  <c r="J831" i="40"/>
  <c r="I831" i="40"/>
  <c r="H831" i="40"/>
  <c r="G831" i="40"/>
  <c r="F831" i="40"/>
  <c r="C831" i="40"/>
  <c r="B831" i="40"/>
  <c r="A831" i="40"/>
  <c r="K830" i="40"/>
  <c r="J830" i="40"/>
  <c r="I830" i="40"/>
  <c r="H830" i="40"/>
  <c r="G830" i="40"/>
  <c r="F830" i="40"/>
  <c r="C830" i="40"/>
  <c r="B830" i="40"/>
  <c r="A830" i="40"/>
  <c r="K829" i="40"/>
  <c r="J829" i="40"/>
  <c r="I829" i="40"/>
  <c r="H829" i="40"/>
  <c r="G829" i="40"/>
  <c r="F829" i="40"/>
  <c r="C829" i="40"/>
  <c r="B829" i="40"/>
  <c r="A829" i="40"/>
  <c r="K828" i="40"/>
  <c r="J828" i="40"/>
  <c r="I828" i="40"/>
  <c r="H828" i="40"/>
  <c r="G828" i="40"/>
  <c r="F828" i="40"/>
  <c r="C828" i="40"/>
  <c r="B828" i="40"/>
  <c r="A828" i="40"/>
  <c r="E827" i="40"/>
  <c r="A827" i="40"/>
  <c r="K825" i="40"/>
  <c r="J825" i="40"/>
  <c r="I825" i="40"/>
  <c r="H825" i="40"/>
  <c r="G825" i="40"/>
  <c r="F825" i="40"/>
  <c r="E825" i="40"/>
  <c r="D825" i="40"/>
  <c r="C825" i="40"/>
  <c r="B825" i="40"/>
  <c r="A825" i="40"/>
  <c r="K824" i="40"/>
  <c r="J824" i="40"/>
  <c r="I824" i="40"/>
  <c r="H824" i="40"/>
  <c r="G824" i="40"/>
  <c r="F824" i="40"/>
  <c r="C824" i="40"/>
  <c r="B824" i="40"/>
  <c r="A824" i="40"/>
  <c r="K823" i="40"/>
  <c r="J823" i="40"/>
  <c r="I823" i="40"/>
  <c r="H823" i="40"/>
  <c r="G823" i="40"/>
  <c r="F823" i="40"/>
  <c r="C823" i="40"/>
  <c r="B823" i="40"/>
  <c r="A823" i="40"/>
  <c r="K822" i="40"/>
  <c r="J822" i="40"/>
  <c r="I822" i="40"/>
  <c r="H822" i="40"/>
  <c r="G822" i="40"/>
  <c r="F822" i="40"/>
  <c r="C822" i="40"/>
  <c r="B822" i="40"/>
  <c r="A822" i="40"/>
  <c r="K821" i="40"/>
  <c r="J821" i="40"/>
  <c r="I821" i="40"/>
  <c r="H821" i="40"/>
  <c r="G821" i="40"/>
  <c r="F821" i="40"/>
  <c r="C821" i="40"/>
  <c r="B821" i="40"/>
  <c r="A821" i="40"/>
  <c r="K820" i="40"/>
  <c r="J820" i="40"/>
  <c r="I820" i="40"/>
  <c r="H820" i="40"/>
  <c r="G820" i="40"/>
  <c r="F820" i="40"/>
  <c r="C820" i="40"/>
  <c r="B820" i="40"/>
  <c r="A820" i="40"/>
  <c r="K819" i="40"/>
  <c r="J819" i="40"/>
  <c r="I819" i="40"/>
  <c r="H819" i="40"/>
  <c r="G819" i="40"/>
  <c r="F819" i="40"/>
  <c r="C819" i="40"/>
  <c r="B819" i="40"/>
  <c r="A819" i="40"/>
  <c r="K818" i="40"/>
  <c r="J818" i="40"/>
  <c r="I818" i="40"/>
  <c r="H818" i="40"/>
  <c r="G818" i="40"/>
  <c r="F818" i="40"/>
  <c r="C818" i="40"/>
  <c r="B818" i="40"/>
  <c r="A818" i="40"/>
  <c r="K817" i="40"/>
  <c r="J817" i="40"/>
  <c r="I817" i="40"/>
  <c r="H817" i="40"/>
  <c r="G817" i="40"/>
  <c r="F817" i="40"/>
  <c r="C817" i="40"/>
  <c r="B817" i="40"/>
  <c r="A817" i="40"/>
  <c r="K816" i="40"/>
  <c r="J816" i="40"/>
  <c r="I816" i="40"/>
  <c r="H816" i="40"/>
  <c r="G816" i="40"/>
  <c r="F816" i="40"/>
  <c r="C816" i="40"/>
  <c r="B816" i="40"/>
  <c r="A816" i="40"/>
  <c r="K815" i="40"/>
  <c r="J815" i="40"/>
  <c r="I815" i="40"/>
  <c r="H815" i="40"/>
  <c r="G815" i="40"/>
  <c r="F815" i="40"/>
  <c r="C815" i="40"/>
  <c r="B815" i="40"/>
  <c r="A815" i="40"/>
  <c r="K814" i="40"/>
  <c r="J814" i="40"/>
  <c r="I814" i="40"/>
  <c r="H814" i="40"/>
  <c r="G814" i="40"/>
  <c r="F814" i="40"/>
  <c r="C814" i="40"/>
  <c r="B814" i="40"/>
  <c r="A814" i="40"/>
  <c r="K813" i="40"/>
  <c r="J813" i="40"/>
  <c r="I813" i="40"/>
  <c r="H813" i="40"/>
  <c r="G813" i="40"/>
  <c r="F813" i="40"/>
  <c r="C813" i="40"/>
  <c r="B813" i="40"/>
  <c r="A813" i="40"/>
  <c r="K812" i="40"/>
  <c r="J812" i="40"/>
  <c r="I812" i="40"/>
  <c r="H812" i="40"/>
  <c r="G812" i="40"/>
  <c r="F812" i="40"/>
  <c r="C812" i="40"/>
  <c r="B812" i="40"/>
  <c r="A812" i="40"/>
  <c r="K811" i="40"/>
  <c r="J811" i="40"/>
  <c r="I811" i="40"/>
  <c r="H811" i="40"/>
  <c r="G811" i="40"/>
  <c r="F811" i="40"/>
  <c r="C811" i="40"/>
  <c r="B811" i="40"/>
  <c r="A811" i="40"/>
  <c r="K810" i="40"/>
  <c r="J810" i="40"/>
  <c r="I810" i="40"/>
  <c r="H810" i="40"/>
  <c r="G810" i="40"/>
  <c r="F810" i="40"/>
  <c r="C810" i="40"/>
  <c r="B810" i="40"/>
  <c r="A810" i="40"/>
  <c r="K809" i="40"/>
  <c r="J809" i="40"/>
  <c r="I809" i="40"/>
  <c r="H809" i="40"/>
  <c r="G809" i="40"/>
  <c r="F809" i="40"/>
  <c r="C809" i="40"/>
  <c r="B809" i="40"/>
  <c r="A809" i="40"/>
  <c r="K808" i="40"/>
  <c r="J808" i="40"/>
  <c r="I808" i="40"/>
  <c r="H808" i="40"/>
  <c r="G808" i="40"/>
  <c r="F808" i="40"/>
  <c r="C808" i="40"/>
  <c r="B808" i="40"/>
  <c r="A808" i="40"/>
  <c r="K807" i="40"/>
  <c r="J807" i="40"/>
  <c r="I807" i="40"/>
  <c r="H807" i="40"/>
  <c r="G807" i="40"/>
  <c r="F807" i="40"/>
  <c r="C807" i="40"/>
  <c r="B807" i="40"/>
  <c r="A807" i="40"/>
  <c r="K806" i="40"/>
  <c r="J806" i="40"/>
  <c r="I806" i="40"/>
  <c r="H806" i="40"/>
  <c r="G806" i="40"/>
  <c r="F806" i="40"/>
  <c r="C806" i="40"/>
  <c r="B806" i="40"/>
  <c r="A806" i="40"/>
  <c r="K805" i="40"/>
  <c r="J805" i="40"/>
  <c r="I805" i="40"/>
  <c r="H805" i="40"/>
  <c r="G805" i="40"/>
  <c r="F805" i="40"/>
  <c r="C805" i="40"/>
  <c r="B805" i="40"/>
  <c r="A805" i="40"/>
  <c r="K804" i="40"/>
  <c r="J804" i="40"/>
  <c r="I804" i="40"/>
  <c r="H804" i="40"/>
  <c r="G804" i="40"/>
  <c r="F804" i="40"/>
  <c r="C804" i="40"/>
  <c r="B804" i="40"/>
  <c r="A804" i="40"/>
  <c r="K803" i="40"/>
  <c r="J803" i="40"/>
  <c r="I803" i="40"/>
  <c r="H803" i="40"/>
  <c r="G803" i="40"/>
  <c r="F803" i="40"/>
  <c r="C803" i="40"/>
  <c r="B803" i="40"/>
  <c r="A803" i="40"/>
  <c r="K802" i="40"/>
  <c r="J802" i="40"/>
  <c r="I802" i="40"/>
  <c r="H802" i="40"/>
  <c r="G802" i="40"/>
  <c r="F802" i="40"/>
  <c r="C802" i="40"/>
  <c r="B802" i="40"/>
  <c r="A802" i="40"/>
  <c r="K801" i="40"/>
  <c r="J801" i="40"/>
  <c r="I801" i="40"/>
  <c r="H801" i="40"/>
  <c r="G801" i="40"/>
  <c r="F801" i="40"/>
  <c r="C801" i="40"/>
  <c r="B801" i="40"/>
  <c r="A801" i="40"/>
  <c r="K800" i="40"/>
  <c r="J800" i="40"/>
  <c r="I800" i="40"/>
  <c r="H800" i="40"/>
  <c r="G800" i="40"/>
  <c r="F800" i="40"/>
  <c r="C800" i="40"/>
  <c r="B800" i="40"/>
  <c r="A800" i="40"/>
  <c r="K799" i="40"/>
  <c r="J799" i="40"/>
  <c r="I799" i="40"/>
  <c r="H799" i="40"/>
  <c r="G799" i="40"/>
  <c r="F799" i="40"/>
  <c r="C799" i="40"/>
  <c r="B799" i="40"/>
  <c r="A799" i="40"/>
  <c r="K798" i="40"/>
  <c r="J798" i="40"/>
  <c r="I798" i="40"/>
  <c r="H798" i="40"/>
  <c r="G798" i="40"/>
  <c r="F798" i="40"/>
  <c r="C798" i="40"/>
  <c r="B798" i="40"/>
  <c r="A798" i="40"/>
  <c r="K797" i="40"/>
  <c r="J797" i="40"/>
  <c r="I797" i="40"/>
  <c r="H797" i="40"/>
  <c r="G797" i="40"/>
  <c r="F797" i="40"/>
  <c r="C797" i="40"/>
  <c r="B797" i="40"/>
  <c r="A797" i="40"/>
  <c r="K796" i="40"/>
  <c r="J796" i="40"/>
  <c r="I796" i="40"/>
  <c r="H796" i="40"/>
  <c r="G796" i="40"/>
  <c r="F796" i="40"/>
  <c r="C796" i="40"/>
  <c r="B796" i="40"/>
  <c r="A796" i="40"/>
  <c r="K795" i="40"/>
  <c r="J795" i="40"/>
  <c r="I795" i="40"/>
  <c r="H795" i="40"/>
  <c r="G795" i="40"/>
  <c r="F795" i="40"/>
  <c r="C795" i="40"/>
  <c r="B795" i="40"/>
  <c r="A795" i="40"/>
  <c r="K794" i="40"/>
  <c r="J794" i="40"/>
  <c r="I794" i="40"/>
  <c r="H794" i="40"/>
  <c r="G794" i="40"/>
  <c r="F794" i="40"/>
  <c r="C794" i="40"/>
  <c r="B794" i="40"/>
  <c r="A794" i="40"/>
  <c r="K793" i="40"/>
  <c r="J793" i="40"/>
  <c r="I793" i="40"/>
  <c r="H793" i="40"/>
  <c r="G793" i="40"/>
  <c r="F793" i="40"/>
  <c r="C793" i="40"/>
  <c r="B793" i="40"/>
  <c r="A793" i="40"/>
  <c r="K792" i="40"/>
  <c r="J792" i="40"/>
  <c r="I792" i="40"/>
  <c r="H792" i="40"/>
  <c r="G792" i="40"/>
  <c r="F792" i="40"/>
  <c r="C792" i="40"/>
  <c r="B792" i="40"/>
  <c r="A792" i="40"/>
  <c r="K791" i="40"/>
  <c r="J791" i="40"/>
  <c r="I791" i="40"/>
  <c r="H791" i="40"/>
  <c r="G791" i="40"/>
  <c r="F791" i="40"/>
  <c r="C791" i="40"/>
  <c r="B791" i="40"/>
  <c r="A791" i="40"/>
  <c r="K790" i="40"/>
  <c r="J790" i="40"/>
  <c r="I790" i="40"/>
  <c r="H790" i="40"/>
  <c r="G790" i="40"/>
  <c r="F790" i="40"/>
  <c r="C790" i="40"/>
  <c r="B790" i="40"/>
  <c r="A790" i="40"/>
  <c r="K789" i="40"/>
  <c r="J789" i="40"/>
  <c r="I789" i="40"/>
  <c r="H789" i="40"/>
  <c r="G789" i="40"/>
  <c r="F789" i="40"/>
  <c r="C789" i="40"/>
  <c r="B789" i="40"/>
  <c r="A789" i="40"/>
  <c r="K788" i="40"/>
  <c r="J788" i="40"/>
  <c r="I788" i="40"/>
  <c r="H788" i="40"/>
  <c r="G788" i="40"/>
  <c r="F788" i="40"/>
  <c r="C788" i="40"/>
  <c r="B788" i="40"/>
  <c r="A788" i="40"/>
  <c r="K787" i="40"/>
  <c r="J787" i="40"/>
  <c r="I787" i="40"/>
  <c r="H787" i="40"/>
  <c r="G787" i="40"/>
  <c r="F787" i="40"/>
  <c r="C787" i="40"/>
  <c r="B787" i="40"/>
  <c r="A787" i="40"/>
  <c r="K786" i="40"/>
  <c r="J786" i="40"/>
  <c r="I786" i="40"/>
  <c r="H786" i="40"/>
  <c r="G786" i="40"/>
  <c r="F786" i="40"/>
  <c r="C786" i="40"/>
  <c r="B786" i="40"/>
  <c r="A786" i="40"/>
  <c r="K785" i="40"/>
  <c r="J785" i="40"/>
  <c r="I785" i="40"/>
  <c r="H785" i="40"/>
  <c r="G785" i="40"/>
  <c r="F785" i="40"/>
  <c r="C785" i="40"/>
  <c r="B785" i="40"/>
  <c r="A785" i="40"/>
  <c r="K784" i="40"/>
  <c r="J784" i="40"/>
  <c r="I784" i="40"/>
  <c r="H784" i="40"/>
  <c r="G784" i="40"/>
  <c r="F784" i="40"/>
  <c r="C784" i="40"/>
  <c r="B784" i="40"/>
  <c r="A784" i="40"/>
  <c r="E783" i="40"/>
  <c r="A783" i="40"/>
  <c r="K781" i="40"/>
  <c r="J781" i="40"/>
  <c r="I781" i="40"/>
  <c r="H781" i="40"/>
  <c r="G781" i="40"/>
  <c r="F781" i="40"/>
  <c r="E781" i="40"/>
  <c r="D781" i="40"/>
  <c r="C781" i="40"/>
  <c r="B781" i="40"/>
  <c r="A781" i="40"/>
  <c r="K780" i="40"/>
  <c r="J780" i="40"/>
  <c r="I780" i="40"/>
  <c r="H780" i="40"/>
  <c r="G780" i="40"/>
  <c r="F780" i="40"/>
  <c r="C780" i="40"/>
  <c r="B780" i="40"/>
  <c r="A780" i="40"/>
  <c r="K779" i="40"/>
  <c r="J779" i="40"/>
  <c r="I779" i="40"/>
  <c r="H779" i="40"/>
  <c r="G779" i="40"/>
  <c r="F779" i="40"/>
  <c r="C779" i="40"/>
  <c r="B779" i="40"/>
  <c r="A779" i="40"/>
  <c r="K778" i="40"/>
  <c r="J778" i="40"/>
  <c r="I778" i="40"/>
  <c r="H778" i="40"/>
  <c r="G778" i="40"/>
  <c r="F778" i="40"/>
  <c r="C778" i="40"/>
  <c r="B778" i="40"/>
  <c r="A778" i="40"/>
  <c r="K777" i="40"/>
  <c r="J777" i="40"/>
  <c r="I777" i="40"/>
  <c r="H777" i="40"/>
  <c r="G777" i="40"/>
  <c r="F777" i="40"/>
  <c r="C777" i="40"/>
  <c r="B777" i="40"/>
  <c r="A777" i="40"/>
  <c r="K776" i="40"/>
  <c r="J776" i="40"/>
  <c r="I776" i="40"/>
  <c r="H776" i="40"/>
  <c r="G776" i="40"/>
  <c r="F776" i="40"/>
  <c r="C776" i="40"/>
  <c r="B776" i="40"/>
  <c r="A776" i="40"/>
  <c r="K775" i="40"/>
  <c r="J775" i="40"/>
  <c r="I775" i="40"/>
  <c r="H775" i="40"/>
  <c r="G775" i="40"/>
  <c r="F775" i="40"/>
  <c r="C775" i="40"/>
  <c r="B775" i="40"/>
  <c r="A775" i="40"/>
  <c r="K774" i="40"/>
  <c r="J774" i="40"/>
  <c r="I774" i="40"/>
  <c r="H774" i="40"/>
  <c r="G774" i="40"/>
  <c r="F774" i="40"/>
  <c r="C774" i="40"/>
  <c r="B774" i="40"/>
  <c r="A774" i="40"/>
  <c r="K773" i="40"/>
  <c r="J773" i="40"/>
  <c r="I773" i="40"/>
  <c r="H773" i="40"/>
  <c r="G773" i="40"/>
  <c r="F773" i="40"/>
  <c r="C773" i="40"/>
  <c r="B773" i="40"/>
  <c r="A773" i="40"/>
  <c r="K772" i="40"/>
  <c r="J772" i="40"/>
  <c r="I772" i="40"/>
  <c r="H772" i="40"/>
  <c r="G772" i="40"/>
  <c r="F772" i="40"/>
  <c r="C772" i="40"/>
  <c r="B772" i="40"/>
  <c r="A772" i="40"/>
  <c r="K771" i="40"/>
  <c r="J771" i="40"/>
  <c r="I771" i="40"/>
  <c r="H771" i="40"/>
  <c r="G771" i="40"/>
  <c r="F771" i="40"/>
  <c r="C771" i="40"/>
  <c r="B771" i="40"/>
  <c r="A771" i="40"/>
  <c r="K770" i="40"/>
  <c r="J770" i="40"/>
  <c r="I770" i="40"/>
  <c r="H770" i="40"/>
  <c r="G770" i="40"/>
  <c r="F770" i="40"/>
  <c r="C770" i="40"/>
  <c r="B770" i="40"/>
  <c r="A770" i="40"/>
  <c r="K769" i="40"/>
  <c r="J769" i="40"/>
  <c r="I769" i="40"/>
  <c r="H769" i="40"/>
  <c r="G769" i="40"/>
  <c r="F769" i="40"/>
  <c r="C769" i="40"/>
  <c r="B769" i="40"/>
  <c r="A769" i="40"/>
  <c r="K768" i="40"/>
  <c r="J768" i="40"/>
  <c r="I768" i="40"/>
  <c r="H768" i="40"/>
  <c r="G768" i="40"/>
  <c r="F768" i="40"/>
  <c r="C768" i="40"/>
  <c r="B768" i="40"/>
  <c r="A768" i="40"/>
  <c r="K767" i="40"/>
  <c r="J767" i="40"/>
  <c r="I767" i="40"/>
  <c r="H767" i="40"/>
  <c r="G767" i="40"/>
  <c r="F767" i="40"/>
  <c r="C767" i="40"/>
  <c r="B767" i="40"/>
  <c r="A767" i="40"/>
  <c r="K766" i="40"/>
  <c r="J766" i="40"/>
  <c r="I766" i="40"/>
  <c r="H766" i="40"/>
  <c r="G766" i="40"/>
  <c r="F766" i="40"/>
  <c r="C766" i="40"/>
  <c r="B766" i="40"/>
  <c r="A766" i="40"/>
  <c r="K765" i="40"/>
  <c r="J765" i="40"/>
  <c r="I765" i="40"/>
  <c r="H765" i="40"/>
  <c r="G765" i="40"/>
  <c r="F765" i="40"/>
  <c r="C765" i="40"/>
  <c r="B765" i="40"/>
  <c r="A765" i="40"/>
  <c r="K764" i="40"/>
  <c r="J764" i="40"/>
  <c r="I764" i="40"/>
  <c r="H764" i="40"/>
  <c r="G764" i="40"/>
  <c r="F764" i="40"/>
  <c r="C764" i="40"/>
  <c r="B764" i="40"/>
  <c r="A764" i="40"/>
  <c r="K763" i="40"/>
  <c r="J763" i="40"/>
  <c r="I763" i="40"/>
  <c r="H763" i="40"/>
  <c r="G763" i="40"/>
  <c r="F763" i="40"/>
  <c r="C763" i="40"/>
  <c r="B763" i="40"/>
  <c r="A763" i="40"/>
  <c r="K762" i="40"/>
  <c r="J762" i="40"/>
  <c r="I762" i="40"/>
  <c r="H762" i="40"/>
  <c r="G762" i="40"/>
  <c r="F762" i="40"/>
  <c r="C762" i="40"/>
  <c r="B762" i="40"/>
  <c r="A762" i="40"/>
  <c r="K761" i="40"/>
  <c r="J761" i="40"/>
  <c r="I761" i="40"/>
  <c r="H761" i="40"/>
  <c r="G761" i="40"/>
  <c r="F761" i="40"/>
  <c r="C761" i="40"/>
  <c r="B761" i="40"/>
  <c r="A761" i="40"/>
  <c r="K760" i="40"/>
  <c r="J760" i="40"/>
  <c r="I760" i="40"/>
  <c r="H760" i="40"/>
  <c r="G760" i="40"/>
  <c r="F760" i="40"/>
  <c r="C760" i="40"/>
  <c r="B760" i="40"/>
  <c r="A760" i="40"/>
  <c r="K759" i="40"/>
  <c r="J759" i="40"/>
  <c r="I759" i="40"/>
  <c r="H759" i="40"/>
  <c r="G759" i="40"/>
  <c r="F759" i="40"/>
  <c r="C759" i="40"/>
  <c r="B759" i="40"/>
  <c r="A759" i="40"/>
  <c r="K758" i="40"/>
  <c r="J758" i="40"/>
  <c r="I758" i="40"/>
  <c r="H758" i="40"/>
  <c r="G758" i="40"/>
  <c r="F758" i="40"/>
  <c r="C758" i="40"/>
  <c r="B758" i="40"/>
  <c r="A758" i="40"/>
  <c r="K757" i="40"/>
  <c r="J757" i="40"/>
  <c r="I757" i="40"/>
  <c r="H757" i="40"/>
  <c r="G757" i="40"/>
  <c r="F757" i="40"/>
  <c r="C757" i="40"/>
  <c r="B757" i="40"/>
  <c r="A757" i="40"/>
  <c r="K756" i="40"/>
  <c r="J756" i="40"/>
  <c r="I756" i="40"/>
  <c r="H756" i="40"/>
  <c r="G756" i="40"/>
  <c r="F756" i="40"/>
  <c r="C756" i="40"/>
  <c r="B756" i="40"/>
  <c r="A756" i="40"/>
  <c r="K755" i="40"/>
  <c r="J755" i="40"/>
  <c r="I755" i="40"/>
  <c r="H755" i="40"/>
  <c r="G755" i="40"/>
  <c r="F755" i="40"/>
  <c r="C755" i="40"/>
  <c r="B755" i="40"/>
  <c r="A755" i="40"/>
  <c r="K754" i="40"/>
  <c r="J754" i="40"/>
  <c r="I754" i="40"/>
  <c r="H754" i="40"/>
  <c r="G754" i="40"/>
  <c r="F754" i="40"/>
  <c r="C754" i="40"/>
  <c r="B754" i="40"/>
  <c r="A754" i="40"/>
  <c r="K753" i="40"/>
  <c r="J753" i="40"/>
  <c r="I753" i="40"/>
  <c r="H753" i="40"/>
  <c r="G753" i="40"/>
  <c r="F753" i="40"/>
  <c r="C753" i="40"/>
  <c r="B753" i="40"/>
  <c r="A753" i="40"/>
  <c r="K752" i="40"/>
  <c r="J752" i="40"/>
  <c r="I752" i="40"/>
  <c r="H752" i="40"/>
  <c r="G752" i="40"/>
  <c r="F752" i="40"/>
  <c r="C752" i="40"/>
  <c r="B752" i="40"/>
  <c r="A752" i="40"/>
  <c r="K751" i="40"/>
  <c r="J751" i="40"/>
  <c r="I751" i="40"/>
  <c r="H751" i="40"/>
  <c r="G751" i="40"/>
  <c r="F751" i="40"/>
  <c r="C751" i="40"/>
  <c r="B751" i="40"/>
  <c r="A751" i="40"/>
  <c r="K750" i="40"/>
  <c r="J750" i="40"/>
  <c r="I750" i="40"/>
  <c r="H750" i="40"/>
  <c r="G750" i="40"/>
  <c r="F750" i="40"/>
  <c r="C750" i="40"/>
  <c r="B750" i="40"/>
  <c r="A750" i="40"/>
  <c r="K749" i="40"/>
  <c r="J749" i="40"/>
  <c r="I749" i="40"/>
  <c r="H749" i="40"/>
  <c r="G749" i="40"/>
  <c r="F749" i="40"/>
  <c r="C749" i="40"/>
  <c r="B749" i="40"/>
  <c r="A749" i="40"/>
  <c r="K748" i="40"/>
  <c r="J748" i="40"/>
  <c r="I748" i="40"/>
  <c r="H748" i="40"/>
  <c r="G748" i="40"/>
  <c r="F748" i="40"/>
  <c r="C748" i="40"/>
  <c r="B748" i="40"/>
  <c r="A748" i="40"/>
  <c r="K747" i="40"/>
  <c r="J747" i="40"/>
  <c r="I747" i="40"/>
  <c r="H747" i="40"/>
  <c r="G747" i="40"/>
  <c r="F747" i="40"/>
  <c r="C747" i="40"/>
  <c r="B747" i="40"/>
  <c r="A747" i="40"/>
  <c r="K746" i="40"/>
  <c r="J746" i="40"/>
  <c r="I746" i="40"/>
  <c r="H746" i="40"/>
  <c r="G746" i="40"/>
  <c r="F746" i="40"/>
  <c r="C746" i="40"/>
  <c r="B746" i="40"/>
  <c r="A746" i="40"/>
  <c r="K745" i="40"/>
  <c r="J745" i="40"/>
  <c r="I745" i="40"/>
  <c r="H745" i="40"/>
  <c r="G745" i="40"/>
  <c r="F745" i="40"/>
  <c r="C745" i="40"/>
  <c r="B745" i="40"/>
  <c r="A745" i="40"/>
  <c r="K744" i="40"/>
  <c r="J744" i="40"/>
  <c r="I744" i="40"/>
  <c r="H744" i="40"/>
  <c r="G744" i="40"/>
  <c r="F744" i="40"/>
  <c r="C744" i="40"/>
  <c r="B744" i="40"/>
  <c r="A744" i="40"/>
  <c r="K743" i="40"/>
  <c r="J743" i="40"/>
  <c r="I743" i="40"/>
  <c r="H743" i="40"/>
  <c r="G743" i="40"/>
  <c r="F743" i="40"/>
  <c r="C743" i="40"/>
  <c r="B743" i="40"/>
  <c r="A743" i="40"/>
  <c r="K742" i="40"/>
  <c r="J742" i="40"/>
  <c r="I742" i="40"/>
  <c r="H742" i="40"/>
  <c r="G742" i="40"/>
  <c r="F742" i="40"/>
  <c r="C742" i="40"/>
  <c r="B742" i="40"/>
  <c r="A742" i="40"/>
  <c r="K741" i="40"/>
  <c r="J741" i="40"/>
  <c r="I741" i="40"/>
  <c r="H741" i="40"/>
  <c r="G741" i="40"/>
  <c r="F741" i="40"/>
  <c r="C741" i="40"/>
  <c r="B741" i="40"/>
  <c r="A741" i="40"/>
  <c r="K740" i="40"/>
  <c r="J740" i="40"/>
  <c r="I740" i="40"/>
  <c r="H740" i="40"/>
  <c r="G740" i="40"/>
  <c r="F740" i="40"/>
  <c r="C740" i="40"/>
  <c r="B740" i="40"/>
  <c r="A740" i="40"/>
  <c r="K739" i="40"/>
  <c r="J739" i="40"/>
  <c r="I739" i="40"/>
  <c r="H739" i="40"/>
  <c r="G739" i="40"/>
  <c r="F739" i="40"/>
  <c r="C739" i="40"/>
  <c r="B739" i="40"/>
  <c r="A739" i="40"/>
  <c r="K738" i="40"/>
  <c r="J738" i="40"/>
  <c r="I738" i="40"/>
  <c r="H738" i="40"/>
  <c r="G738" i="40"/>
  <c r="F738" i="40"/>
  <c r="C738" i="40"/>
  <c r="B738" i="40"/>
  <c r="A738" i="40"/>
  <c r="K737" i="40"/>
  <c r="J737" i="40"/>
  <c r="I737" i="40"/>
  <c r="H737" i="40"/>
  <c r="G737" i="40"/>
  <c r="F737" i="40"/>
  <c r="C737" i="40"/>
  <c r="B737" i="40"/>
  <c r="A737" i="40"/>
  <c r="K736" i="40"/>
  <c r="J736" i="40"/>
  <c r="I736" i="40"/>
  <c r="H736" i="40"/>
  <c r="G736" i="40"/>
  <c r="F736" i="40"/>
  <c r="C736" i="40"/>
  <c r="B736" i="40"/>
  <c r="A736" i="40"/>
  <c r="K735" i="40"/>
  <c r="J735" i="40"/>
  <c r="I735" i="40"/>
  <c r="H735" i="40"/>
  <c r="G735" i="40"/>
  <c r="F735" i="40"/>
  <c r="C735" i="40"/>
  <c r="B735" i="40"/>
  <c r="A735" i="40"/>
  <c r="K734" i="40"/>
  <c r="J734" i="40"/>
  <c r="I734" i="40"/>
  <c r="H734" i="40"/>
  <c r="G734" i="40"/>
  <c r="F734" i="40"/>
  <c r="C734" i="40"/>
  <c r="B734" i="40"/>
  <c r="A734" i="40"/>
  <c r="K733" i="40"/>
  <c r="J733" i="40"/>
  <c r="I733" i="40"/>
  <c r="H733" i="40"/>
  <c r="G733" i="40"/>
  <c r="F733" i="40"/>
  <c r="C733" i="40"/>
  <c r="B733" i="40"/>
  <c r="A733" i="40"/>
  <c r="K732" i="40"/>
  <c r="J732" i="40"/>
  <c r="I732" i="40"/>
  <c r="H732" i="40"/>
  <c r="G732" i="40"/>
  <c r="F732" i="40"/>
  <c r="C732" i="40"/>
  <c r="B732" i="40"/>
  <c r="A732" i="40"/>
  <c r="K731" i="40"/>
  <c r="J731" i="40"/>
  <c r="I731" i="40"/>
  <c r="H731" i="40"/>
  <c r="G731" i="40"/>
  <c r="F731" i="40"/>
  <c r="C731" i="40"/>
  <c r="B731" i="40"/>
  <c r="A731" i="40"/>
  <c r="K730" i="40"/>
  <c r="J730" i="40"/>
  <c r="I730" i="40"/>
  <c r="H730" i="40"/>
  <c r="G730" i="40"/>
  <c r="F730" i="40"/>
  <c r="C730" i="40"/>
  <c r="B730" i="40"/>
  <c r="A730" i="40"/>
  <c r="K729" i="40"/>
  <c r="J729" i="40"/>
  <c r="I729" i="40"/>
  <c r="H729" i="40"/>
  <c r="G729" i="40"/>
  <c r="F729" i="40"/>
  <c r="C729" i="40"/>
  <c r="B729" i="40"/>
  <c r="A729" i="40"/>
  <c r="K728" i="40"/>
  <c r="J728" i="40"/>
  <c r="I728" i="40"/>
  <c r="H728" i="40"/>
  <c r="G728" i="40"/>
  <c r="F728" i="40"/>
  <c r="C728" i="40"/>
  <c r="B728" i="40"/>
  <c r="A728" i="40"/>
  <c r="K727" i="40"/>
  <c r="J727" i="40"/>
  <c r="I727" i="40"/>
  <c r="H727" i="40"/>
  <c r="G727" i="40"/>
  <c r="F727" i="40"/>
  <c r="C727" i="40"/>
  <c r="B727" i="40"/>
  <c r="A727" i="40"/>
  <c r="K726" i="40"/>
  <c r="J726" i="40"/>
  <c r="I726" i="40"/>
  <c r="H726" i="40"/>
  <c r="G726" i="40"/>
  <c r="F726" i="40"/>
  <c r="C726" i="40"/>
  <c r="B726" i="40"/>
  <c r="A726" i="40"/>
  <c r="K725" i="40"/>
  <c r="J725" i="40"/>
  <c r="I725" i="40"/>
  <c r="H725" i="40"/>
  <c r="G725" i="40"/>
  <c r="F725" i="40"/>
  <c r="C725" i="40"/>
  <c r="B725" i="40"/>
  <c r="A725" i="40"/>
  <c r="K724" i="40"/>
  <c r="J724" i="40"/>
  <c r="I724" i="40"/>
  <c r="H724" i="40"/>
  <c r="G724" i="40"/>
  <c r="F724" i="40"/>
  <c r="C724" i="40"/>
  <c r="B724" i="40"/>
  <c r="A724" i="40"/>
  <c r="K723" i="40"/>
  <c r="J723" i="40"/>
  <c r="I723" i="40"/>
  <c r="H723" i="40"/>
  <c r="G723" i="40"/>
  <c r="F723" i="40"/>
  <c r="C723" i="40"/>
  <c r="B723" i="40"/>
  <c r="A723" i="40"/>
  <c r="K722" i="40"/>
  <c r="J722" i="40"/>
  <c r="I722" i="40"/>
  <c r="H722" i="40"/>
  <c r="G722" i="40"/>
  <c r="F722" i="40"/>
  <c r="C722" i="40"/>
  <c r="B722" i="40"/>
  <c r="A722" i="40"/>
  <c r="K721" i="40"/>
  <c r="J721" i="40"/>
  <c r="I721" i="40"/>
  <c r="H721" i="40"/>
  <c r="G721" i="40"/>
  <c r="F721" i="40"/>
  <c r="C721" i="40"/>
  <c r="B721" i="40"/>
  <c r="A721" i="40"/>
  <c r="K720" i="40"/>
  <c r="J720" i="40"/>
  <c r="I720" i="40"/>
  <c r="H720" i="40"/>
  <c r="G720" i="40"/>
  <c r="F720" i="40"/>
  <c r="C720" i="40"/>
  <c r="B720" i="40"/>
  <c r="A720" i="40"/>
  <c r="K719" i="40"/>
  <c r="J719" i="40"/>
  <c r="I719" i="40"/>
  <c r="H719" i="40"/>
  <c r="G719" i="40"/>
  <c r="F719" i="40"/>
  <c r="C719" i="40"/>
  <c r="B719" i="40"/>
  <c r="A719" i="40"/>
  <c r="K718" i="40"/>
  <c r="J718" i="40"/>
  <c r="I718" i="40"/>
  <c r="H718" i="40"/>
  <c r="G718" i="40"/>
  <c r="F718" i="40"/>
  <c r="C718" i="40"/>
  <c r="B718" i="40"/>
  <c r="A718" i="40"/>
  <c r="K717" i="40"/>
  <c r="J717" i="40"/>
  <c r="I717" i="40"/>
  <c r="H717" i="40"/>
  <c r="G717" i="40"/>
  <c r="F717" i="40"/>
  <c r="C717" i="40"/>
  <c r="B717" i="40"/>
  <c r="A717" i="40"/>
  <c r="K716" i="40"/>
  <c r="J716" i="40"/>
  <c r="I716" i="40"/>
  <c r="H716" i="40"/>
  <c r="G716" i="40"/>
  <c r="F716" i="40"/>
  <c r="C716" i="40"/>
  <c r="B716" i="40"/>
  <c r="A716" i="40"/>
  <c r="K715" i="40"/>
  <c r="J715" i="40"/>
  <c r="I715" i="40"/>
  <c r="H715" i="40"/>
  <c r="G715" i="40"/>
  <c r="F715" i="40"/>
  <c r="C715" i="40"/>
  <c r="B715" i="40"/>
  <c r="A715" i="40"/>
  <c r="K714" i="40"/>
  <c r="J714" i="40"/>
  <c r="I714" i="40"/>
  <c r="H714" i="40"/>
  <c r="G714" i="40"/>
  <c r="F714" i="40"/>
  <c r="C714" i="40"/>
  <c r="B714" i="40"/>
  <c r="A714" i="40"/>
  <c r="K713" i="40"/>
  <c r="J713" i="40"/>
  <c r="I713" i="40"/>
  <c r="H713" i="40"/>
  <c r="G713" i="40"/>
  <c r="F713" i="40"/>
  <c r="C713" i="40"/>
  <c r="B713" i="40"/>
  <c r="A713" i="40"/>
  <c r="K712" i="40"/>
  <c r="J712" i="40"/>
  <c r="I712" i="40"/>
  <c r="H712" i="40"/>
  <c r="G712" i="40"/>
  <c r="F712" i="40"/>
  <c r="C712" i="40"/>
  <c r="B712" i="40"/>
  <c r="A712" i="40"/>
  <c r="K711" i="40"/>
  <c r="J711" i="40"/>
  <c r="I711" i="40"/>
  <c r="H711" i="40"/>
  <c r="G711" i="40"/>
  <c r="F711" i="40"/>
  <c r="C711" i="40"/>
  <c r="B711" i="40"/>
  <c r="A711" i="40"/>
  <c r="K710" i="40"/>
  <c r="J710" i="40"/>
  <c r="I710" i="40"/>
  <c r="H710" i="40"/>
  <c r="G710" i="40"/>
  <c r="F710" i="40"/>
  <c r="C710" i="40"/>
  <c r="B710" i="40"/>
  <c r="A710" i="40"/>
  <c r="K709" i="40"/>
  <c r="J709" i="40"/>
  <c r="I709" i="40"/>
  <c r="H709" i="40"/>
  <c r="G709" i="40"/>
  <c r="F709" i="40"/>
  <c r="C709" i="40"/>
  <c r="B709" i="40"/>
  <c r="A709" i="40"/>
  <c r="K708" i="40"/>
  <c r="J708" i="40"/>
  <c r="I708" i="40"/>
  <c r="H708" i="40"/>
  <c r="G708" i="40"/>
  <c r="F708" i="40"/>
  <c r="C708" i="40"/>
  <c r="B708" i="40"/>
  <c r="A708" i="40"/>
  <c r="K707" i="40"/>
  <c r="J707" i="40"/>
  <c r="I707" i="40"/>
  <c r="H707" i="40"/>
  <c r="G707" i="40"/>
  <c r="F707" i="40"/>
  <c r="C707" i="40"/>
  <c r="B707" i="40"/>
  <c r="A707" i="40"/>
  <c r="K706" i="40"/>
  <c r="J706" i="40"/>
  <c r="I706" i="40"/>
  <c r="H706" i="40"/>
  <c r="G706" i="40"/>
  <c r="F706" i="40"/>
  <c r="C706" i="40"/>
  <c r="B706" i="40"/>
  <c r="A706" i="40"/>
  <c r="K705" i="40"/>
  <c r="J705" i="40"/>
  <c r="I705" i="40"/>
  <c r="H705" i="40"/>
  <c r="G705" i="40"/>
  <c r="F705" i="40"/>
  <c r="C705" i="40"/>
  <c r="B705" i="40"/>
  <c r="A705" i="40"/>
  <c r="E704" i="40"/>
  <c r="A704" i="40"/>
  <c r="K702" i="40"/>
  <c r="J702" i="40"/>
  <c r="I702" i="40"/>
  <c r="H702" i="40"/>
  <c r="G702" i="40"/>
  <c r="F702" i="40"/>
  <c r="E702" i="40"/>
  <c r="D702" i="40"/>
  <c r="C702" i="40"/>
  <c r="B702" i="40"/>
  <c r="A702" i="40"/>
  <c r="K701" i="40"/>
  <c r="J701" i="40"/>
  <c r="I701" i="40"/>
  <c r="H701" i="40"/>
  <c r="G701" i="40"/>
  <c r="F701" i="40"/>
  <c r="C701" i="40"/>
  <c r="B701" i="40"/>
  <c r="A701" i="40"/>
  <c r="K700" i="40"/>
  <c r="J700" i="40"/>
  <c r="I700" i="40"/>
  <c r="H700" i="40"/>
  <c r="G700" i="40"/>
  <c r="F700" i="40"/>
  <c r="C700" i="40"/>
  <c r="B700" i="40"/>
  <c r="A700" i="40"/>
  <c r="K699" i="40"/>
  <c r="J699" i="40"/>
  <c r="I699" i="40"/>
  <c r="H699" i="40"/>
  <c r="G699" i="40"/>
  <c r="F699" i="40"/>
  <c r="C699" i="40"/>
  <c r="B699" i="40"/>
  <c r="A699" i="40"/>
  <c r="K698" i="40"/>
  <c r="J698" i="40"/>
  <c r="I698" i="40"/>
  <c r="H698" i="40"/>
  <c r="G698" i="40"/>
  <c r="F698" i="40"/>
  <c r="C698" i="40"/>
  <c r="B698" i="40"/>
  <c r="A698" i="40"/>
  <c r="K697" i="40"/>
  <c r="J697" i="40"/>
  <c r="I697" i="40"/>
  <c r="H697" i="40"/>
  <c r="G697" i="40"/>
  <c r="F697" i="40"/>
  <c r="C697" i="40"/>
  <c r="B697" i="40"/>
  <c r="A697" i="40"/>
  <c r="K696" i="40"/>
  <c r="J696" i="40"/>
  <c r="I696" i="40"/>
  <c r="H696" i="40"/>
  <c r="G696" i="40"/>
  <c r="F696" i="40"/>
  <c r="C696" i="40"/>
  <c r="B696" i="40"/>
  <c r="A696" i="40"/>
  <c r="K695" i="40"/>
  <c r="J695" i="40"/>
  <c r="I695" i="40"/>
  <c r="H695" i="40"/>
  <c r="G695" i="40"/>
  <c r="F695" i="40"/>
  <c r="C695" i="40"/>
  <c r="B695" i="40"/>
  <c r="A695" i="40"/>
  <c r="K694" i="40"/>
  <c r="J694" i="40"/>
  <c r="I694" i="40"/>
  <c r="H694" i="40"/>
  <c r="G694" i="40"/>
  <c r="F694" i="40"/>
  <c r="C694" i="40"/>
  <c r="B694" i="40"/>
  <c r="A694" i="40"/>
  <c r="K693" i="40"/>
  <c r="J693" i="40"/>
  <c r="I693" i="40"/>
  <c r="H693" i="40"/>
  <c r="G693" i="40"/>
  <c r="F693" i="40"/>
  <c r="C693" i="40"/>
  <c r="B693" i="40"/>
  <c r="A693" i="40"/>
  <c r="K692" i="40"/>
  <c r="J692" i="40"/>
  <c r="I692" i="40"/>
  <c r="H692" i="40"/>
  <c r="G692" i="40"/>
  <c r="F692" i="40"/>
  <c r="C692" i="40"/>
  <c r="B692" i="40"/>
  <c r="A692" i="40"/>
  <c r="K691" i="40"/>
  <c r="J691" i="40"/>
  <c r="I691" i="40"/>
  <c r="H691" i="40"/>
  <c r="G691" i="40"/>
  <c r="F691" i="40"/>
  <c r="C691" i="40"/>
  <c r="B691" i="40"/>
  <c r="A691" i="40"/>
  <c r="K690" i="40"/>
  <c r="J690" i="40"/>
  <c r="I690" i="40"/>
  <c r="H690" i="40"/>
  <c r="G690" i="40"/>
  <c r="F690" i="40"/>
  <c r="C690" i="40"/>
  <c r="B690" i="40"/>
  <c r="A690" i="40"/>
  <c r="K689" i="40"/>
  <c r="J689" i="40"/>
  <c r="I689" i="40"/>
  <c r="H689" i="40"/>
  <c r="G689" i="40"/>
  <c r="F689" i="40"/>
  <c r="C689" i="40"/>
  <c r="B689" i="40"/>
  <c r="A689" i="40"/>
  <c r="K688" i="40"/>
  <c r="J688" i="40"/>
  <c r="I688" i="40"/>
  <c r="H688" i="40"/>
  <c r="G688" i="40"/>
  <c r="F688" i="40"/>
  <c r="C688" i="40"/>
  <c r="B688" i="40"/>
  <c r="A688" i="40"/>
  <c r="K687" i="40"/>
  <c r="J687" i="40"/>
  <c r="I687" i="40"/>
  <c r="H687" i="40"/>
  <c r="G687" i="40"/>
  <c r="F687" i="40"/>
  <c r="C687" i="40"/>
  <c r="B687" i="40"/>
  <c r="A687" i="40"/>
  <c r="K686" i="40"/>
  <c r="J686" i="40"/>
  <c r="I686" i="40"/>
  <c r="H686" i="40"/>
  <c r="G686" i="40"/>
  <c r="F686" i="40"/>
  <c r="C686" i="40"/>
  <c r="B686" i="40"/>
  <c r="A686" i="40"/>
  <c r="K685" i="40"/>
  <c r="J685" i="40"/>
  <c r="I685" i="40"/>
  <c r="H685" i="40"/>
  <c r="G685" i="40"/>
  <c r="F685" i="40"/>
  <c r="C685" i="40"/>
  <c r="B685" i="40"/>
  <c r="A685" i="40"/>
  <c r="K684" i="40"/>
  <c r="J684" i="40"/>
  <c r="I684" i="40"/>
  <c r="H684" i="40"/>
  <c r="G684" i="40"/>
  <c r="F684" i="40"/>
  <c r="C684" i="40"/>
  <c r="B684" i="40"/>
  <c r="A684" i="40"/>
  <c r="K683" i="40"/>
  <c r="J683" i="40"/>
  <c r="I683" i="40"/>
  <c r="H683" i="40"/>
  <c r="G683" i="40"/>
  <c r="F683" i="40"/>
  <c r="C683" i="40"/>
  <c r="B683" i="40"/>
  <c r="A683" i="40"/>
  <c r="K682" i="40"/>
  <c r="J682" i="40"/>
  <c r="I682" i="40"/>
  <c r="H682" i="40"/>
  <c r="G682" i="40"/>
  <c r="F682" i="40"/>
  <c r="C682" i="40"/>
  <c r="B682" i="40"/>
  <c r="A682" i="40"/>
  <c r="K681" i="40"/>
  <c r="J681" i="40"/>
  <c r="I681" i="40"/>
  <c r="H681" i="40"/>
  <c r="G681" i="40"/>
  <c r="F681" i="40"/>
  <c r="C681" i="40"/>
  <c r="B681" i="40"/>
  <c r="A681" i="40"/>
  <c r="K680" i="40"/>
  <c r="J680" i="40"/>
  <c r="I680" i="40"/>
  <c r="H680" i="40"/>
  <c r="G680" i="40"/>
  <c r="F680" i="40"/>
  <c r="C680" i="40"/>
  <c r="B680" i="40"/>
  <c r="A680" i="40"/>
  <c r="K679" i="40"/>
  <c r="J679" i="40"/>
  <c r="I679" i="40"/>
  <c r="H679" i="40"/>
  <c r="G679" i="40"/>
  <c r="F679" i="40"/>
  <c r="C679" i="40"/>
  <c r="B679" i="40"/>
  <c r="A679" i="40"/>
  <c r="K678" i="40"/>
  <c r="J678" i="40"/>
  <c r="I678" i="40"/>
  <c r="H678" i="40"/>
  <c r="G678" i="40"/>
  <c r="F678" i="40"/>
  <c r="C678" i="40"/>
  <c r="B678" i="40"/>
  <c r="A678" i="40"/>
  <c r="K677" i="40"/>
  <c r="J677" i="40"/>
  <c r="I677" i="40"/>
  <c r="H677" i="40"/>
  <c r="G677" i="40"/>
  <c r="F677" i="40"/>
  <c r="C677" i="40"/>
  <c r="B677" i="40"/>
  <c r="A677" i="40"/>
  <c r="K676" i="40"/>
  <c r="J676" i="40"/>
  <c r="I676" i="40"/>
  <c r="H676" i="40"/>
  <c r="G676" i="40"/>
  <c r="F676" i="40"/>
  <c r="C676" i="40"/>
  <c r="B676" i="40"/>
  <c r="A676" i="40"/>
  <c r="K675" i="40"/>
  <c r="J675" i="40"/>
  <c r="I675" i="40"/>
  <c r="H675" i="40"/>
  <c r="G675" i="40"/>
  <c r="F675" i="40"/>
  <c r="C675" i="40"/>
  <c r="B675" i="40"/>
  <c r="A675" i="40"/>
  <c r="K674" i="40"/>
  <c r="J674" i="40"/>
  <c r="I674" i="40"/>
  <c r="H674" i="40"/>
  <c r="G674" i="40"/>
  <c r="F674" i="40"/>
  <c r="C674" i="40"/>
  <c r="B674" i="40"/>
  <c r="A674" i="40"/>
  <c r="K673" i="40"/>
  <c r="J673" i="40"/>
  <c r="I673" i="40"/>
  <c r="H673" i="40"/>
  <c r="G673" i="40"/>
  <c r="F673" i="40"/>
  <c r="C673" i="40"/>
  <c r="B673" i="40"/>
  <c r="A673" i="40"/>
  <c r="K672" i="40"/>
  <c r="J672" i="40"/>
  <c r="I672" i="40"/>
  <c r="H672" i="40"/>
  <c r="G672" i="40"/>
  <c r="F672" i="40"/>
  <c r="C672" i="40"/>
  <c r="B672" i="40"/>
  <c r="A672" i="40"/>
  <c r="K671" i="40"/>
  <c r="J671" i="40"/>
  <c r="I671" i="40"/>
  <c r="H671" i="40"/>
  <c r="G671" i="40"/>
  <c r="F671" i="40"/>
  <c r="C671" i="40"/>
  <c r="B671" i="40"/>
  <c r="A671" i="40"/>
  <c r="K670" i="40"/>
  <c r="J670" i="40"/>
  <c r="I670" i="40"/>
  <c r="H670" i="40"/>
  <c r="G670" i="40"/>
  <c r="F670" i="40"/>
  <c r="C670" i="40"/>
  <c r="B670" i="40"/>
  <c r="A670" i="40"/>
  <c r="K669" i="40"/>
  <c r="J669" i="40"/>
  <c r="I669" i="40"/>
  <c r="H669" i="40"/>
  <c r="G669" i="40"/>
  <c r="F669" i="40"/>
  <c r="C669" i="40"/>
  <c r="B669" i="40"/>
  <c r="A669" i="40"/>
  <c r="K668" i="40"/>
  <c r="J668" i="40"/>
  <c r="I668" i="40"/>
  <c r="H668" i="40"/>
  <c r="G668" i="40"/>
  <c r="F668" i="40"/>
  <c r="C668" i="40"/>
  <c r="B668" i="40"/>
  <c r="A668" i="40"/>
  <c r="K667" i="40"/>
  <c r="J667" i="40"/>
  <c r="I667" i="40"/>
  <c r="H667" i="40"/>
  <c r="G667" i="40"/>
  <c r="F667" i="40"/>
  <c r="C667" i="40"/>
  <c r="B667" i="40"/>
  <c r="A667" i="40"/>
  <c r="K666" i="40"/>
  <c r="J666" i="40"/>
  <c r="I666" i="40"/>
  <c r="H666" i="40"/>
  <c r="G666" i="40"/>
  <c r="F666" i="40"/>
  <c r="C666" i="40"/>
  <c r="B666" i="40"/>
  <c r="A666" i="40"/>
  <c r="K665" i="40"/>
  <c r="J665" i="40"/>
  <c r="I665" i="40"/>
  <c r="H665" i="40"/>
  <c r="G665" i="40"/>
  <c r="F665" i="40"/>
  <c r="C665" i="40"/>
  <c r="B665" i="40"/>
  <c r="A665" i="40"/>
  <c r="K664" i="40"/>
  <c r="J664" i="40"/>
  <c r="I664" i="40"/>
  <c r="H664" i="40"/>
  <c r="G664" i="40"/>
  <c r="F664" i="40"/>
  <c r="C664" i="40"/>
  <c r="B664" i="40"/>
  <c r="A664" i="40"/>
  <c r="K663" i="40"/>
  <c r="J663" i="40"/>
  <c r="I663" i="40"/>
  <c r="H663" i="40"/>
  <c r="G663" i="40"/>
  <c r="F663" i="40"/>
  <c r="C663" i="40"/>
  <c r="B663" i="40"/>
  <c r="A663" i="40"/>
  <c r="K662" i="40"/>
  <c r="J662" i="40"/>
  <c r="I662" i="40"/>
  <c r="H662" i="40"/>
  <c r="G662" i="40"/>
  <c r="F662" i="40"/>
  <c r="C662" i="40"/>
  <c r="B662" i="40"/>
  <c r="A662" i="40"/>
  <c r="K661" i="40"/>
  <c r="J661" i="40"/>
  <c r="I661" i="40"/>
  <c r="H661" i="40"/>
  <c r="G661" i="40"/>
  <c r="F661" i="40"/>
  <c r="C661" i="40"/>
  <c r="B661" i="40"/>
  <c r="A661" i="40"/>
  <c r="K660" i="40"/>
  <c r="J660" i="40"/>
  <c r="I660" i="40"/>
  <c r="H660" i="40"/>
  <c r="G660" i="40"/>
  <c r="F660" i="40"/>
  <c r="C660" i="40"/>
  <c r="B660" i="40"/>
  <c r="A660" i="40"/>
  <c r="K659" i="40"/>
  <c r="J659" i="40"/>
  <c r="I659" i="40"/>
  <c r="H659" i="40"/>
  <c r="G659" i="40"/>
  <c r="F659" i="40"/>
  <c r="C659" i="40"/>
  <c r="B659" i="40"/>
  <c r="A659" i="40"/>
  <c r="K658" i="40"/>
  <c r="J658" i="40"/>
  <c r="I658" i="40"/>
  <c r="H658" i="40"/>
  <c r="G658" i="40"/>
  <c r="F658" i="40"/>
  <c r="C658" i="40"/>
  <c r="B658" i="40"/>
  <c r="A658" i="40"/>
  <c r="K657" i="40"/>
  <c r="J657" i="40"/>
  <c r="I657" i="40"/>
  <c r="H657" i="40"/>
  <c r="G657" i="40"/>
  <c r="F657" i="40"/>
  <c r="C657" i="40"/>
  <c r="B657" i="40"/>
  <c r="A657" i="40"/>
  <c r="K656" i="40"/>
  <c r="J656" i="40"/>
  <c r="I656" i="40"/>
  <c r="H656" i="40"/>
  <c r="G656" i="40"/>
  <c r="F656" i="40"/>
  <c r="C656" i="40"/>
  <c r="B656" i="40"/>
  <c r="A656" i="40"/>
  <c r="K655" i="40"/>
  <c r="J655" i="40"/>
  <c r="I655" i="40"/>
  <c r="H655" i="40"/>
  <c r="G655" i="40"/>
  <c r="F655" i="40"/>
  <c r="C655" i="40"/>
  <c r="B655" i="40"/>
  <c r="A655" i="40"/>
  <c r="K654" i="40"/>
  <c r="J654" i="40"/>
  <c r="I654" i="40"/>
  <c r="H654" i="40"/>
  <c r="G654" i="40"/>
  <c r="F654" i="40"/>
  <c r="C654" i="40"/>
  <c r="B654" i="40"/>
  <c r="A654" i="40"/>
  <c r="K653" i="40"/>
  <c r="J653" i="40"/>
  <c r="I653" i="40"/>
  <c r="H653" i="40"/>
  <c r="G653" i="40"/>
  <c r="F653" i="40"/>
  <c r="C653" i="40"/>
  <c r="B653" i="40"/>
  <c r="A653" i="40"/>
  <c r="K652" i="40"/>
  <c r="J652" i="40"/>
  <c r="I652" i="40"/>
  <c r="H652" i="40"/>
  <c r="G652" i="40"/>
  <c r="F652" i="40"/>
  <c r="C652" i="40"/>
  <c r="B652" i="40"/>
  <c r="A652" i="40"/>
  <c r="K651" i="40"/>
  <c r="J651" i="40"/>
  <c r="I651" i="40"/>
  <c r="H651" i="40"/>
  <c r="G651" i="40"/>
  <c r="F651" i="40"/>
  <c r="C651" i="40"/>
  <c r="B651" i="40"/>
  <c r="A651" i="40"/>
  <c r="K650" i="40"/>
  <c r="J650" i="40"/>
  <c r="I650" i="40"/>
  <c r="H650" i="40"/>
  <c r="G650" i="40"/>
  <c r="F650" i="40"/>
  <c r="C650" i="40"/>
  <c r="B650" i="40"/>
  <c r="A650" i="40"/>
  <c r="K649" i="40"/>
  <c r="J649" i="40"/>
  <c r="I649" i="40"/>
  <c r="H649" i="40"/>
  <c r="G649" i="40"/>
  <c r="F649" i="40"/>
  <c r="C649" i="40"/>
  <c r="B649" i="40"/>
  <c r="A649" i="40"/>
  <c r="K648" i="40"/>
  <c r="J648" i="40"/>
  <c r="I648" i="40"/>
  <c r="H648" i="40"/>
  <c r="G648" i="40"/>
  <c r="F648" i="40"/>
  <c r="C648" i="40"/>
  <c r="B648" i="40"/>
  <c r="A648" i="40"/>
  <c r="K647" i="40"/>
  <c r="J647" i="40"/>
  <c r="I647" i="40"/>
  <c r="H647" i="40"/>
  <c r="G647" i="40"/>
  <c r="F647" i="40"/>
  <c r="C647" i="40"/>
  <c r="B647" i="40"/>
  <c r="A647" i="40"/>
  <c r="K646" i="40"/>
  <c r="J646" i="40"/>
  <c r="I646" i="40"/>
  <c r="H646" i="40"/>
  <c r="G646" i="40"/>
  <c r="F646" i="40"/>
  <c r="C646" i="40"/>
  <c r="B646" i="40"/>
  <c r="A646" i="40"/>
  <c r="K645" i="40"/>
  <c r="J645" i="40"/>
  <c r="I645" i="40"/>
  <c r="H645" i="40"/>
  <c r="G645" i="40"/>
  <c r="F645" i="40"/>
  <c r="C645" i="40"/>
  <c r="B645" i="40"/>
  <c r="A645" i="40"/>
  <c r="K644" i="40"/>
  <c r="J644" i="40"/>
  <c r="I644" i="40"/>
  <c r="H644" i="40"/>
  <c r="G644" i="40"/>
  <c r="F644" i="40"/>
  <c r="C644" i="40"/>
  <c r="B644" i="40"/>
  <c r="A644" i="40"/>
  <c r="K643" i="40"/>
  <c r="J643" i="40"/>
  <c r="I643" i="40"/>
  <c r="H643" i="40"/>
  <c r="G643" i="40"/>
  <c r="F643" i="40"/>
  <c r="C643" i="40"/>
  <c r="B643" i="40"/>
  <c r="A643" i="40"/>
  <c r="K642" i="40"/>
  <c r="J642" i="40"/>
  <c r="I642" i="40"/>
  <c r="H642" i="40"/>
  <c r="G642" i="40"/>
  <c r="F642" i="40"/>
  <c r="C642" i="40"/>
  <c r="B642" i="40"/>
  <c r="A642" i="40"/>
  <c r="E641" i="40"/>
  <c r="A641" i="40"/>
  <c r="K639" i="40"/>
  <c r="J639" i="40"/>
  <c r="I639" i="40"/>
  <c r="H639" i="40"/>
  <c r="G639" i="40"/>
  <c r="F639" i="40"/>
  <c r="E639" i="40"/>
  <c r="D639" i="40"/>
  <c r="C639" i="40"/>
  <c r="B639" i="40"/>
  <c r="A639" i="40"/>
  <c r="K638" i="40"/>
  <c r="J638" i="40"/>
  <c r="I638" i="40"/>
  <c r="H638" i="40"/>
  <c r="G638" i="40"/>
  <c r="F638" i="40"/>
  <c r="C638" i="40"/>
  <c r="B638" i="40"/>
  <c r="A638" i="40"/>
  <c r="K637" i="40"/>
  <c r="J637" i="40"/>
  <c r="I637" i="40"/>
  <c r="H637" i="40"/>
  <c r="G637" i="40"/>
  <c r="F637" i="40"/>
  <c r="C637" i="40"/>
  <c r="B637" i="40"/>
  <c r="A637" i="40"/>
  <c r="K636" i="40"/>
  <c r="J636" i="40"/>
  <c r="I636" i="40"/>
  <c r="H636" i="40"/>
  <c r="G636" i="40"/>
  <c r="F636" i="40"/>
  <c r="C636" i="40"/>
  <c r="B636" i="40"/>
  <c r="A636" i="40"/>
  <c r="K635" i="40"/>
  <c r="J635" i="40"/>
  <c r="I635" i="40"/>
  <c r="H635" i="40"/>
  <c r="G635" i="40"/>
  <c r="F635" i="40"/>
  <c r="C635" i="40"/>
  <c r="B635" i="40"/>
  <c r="A635" i="40"/>
  <c r="K634" i="40"/>
  <c r="J634" i="40"/>
  <c r="I634" i="40"/>
  <c r="H634" i="40"/>
  <c r="G634" i="40"/>
  <c r="F634" i="40"/>
  <c r="C634" i="40"/>
  <c r="B634" i="40"/>
  <c r="A634" i="40"/>
  <c r="K633" i="40"/>
  <c r="J633" i="40"/>
  <c r="I633" i="40"/>
  <c r="H633" i="40"/>
  <c r="G633" i="40"/>
  <c r="F633" i="40"/>
  <c r="C633" i="40"/>
  <c r="B633" i="40"/>
  <c r="A633" i="40"/>
  <c r="K632" i="40"/>
  <c r="J632" i="40"/>
  <c r="I632" i="40"/>
  <c r="H632" i="40"/>
  <c r="G632" i="40"/>
  <c r="F632" i="40"/>
  <c r="C632" i="40"/>
  <c r="B632" i="40"/>
  <c r="A632" i="40"/>
  <c r="K631" i="40"/>
  <c r="J631" i="40"/>
  <c r="I631" i="40"/>
  <c r="H631" i="40"/>
  <c r="G631" i="40"/>
  <c r="F631" i="40"/>
  <c r="C631" i="40"/>
  <c r="B631" i="40"/>
  <c r="A631" i="40"/>
  <c r="K630" i="40"/>
  <c r="J630" i="40"/>
  <c r="I630" i="40"/>
  <c r="H630" i="40"/>
  <c r="G630" i="40"/>
  <c r="F630" i="40"/>
  <c r="C630" i="40"/>
  <c r="B630" i="40"/>
  <c r="A630" i="40"/>
  <c r="K629" i="40"/>
  <c r="J629" i="40"/>
  <c r="I629" i="40"/>
  <c r="H629" i="40"/>
  <c r="G629" i="40"/>
  <c r="F629" i="40"/>
  <c r="C629" i="40"/>
  <c r="B629" i="40"/>
  <c r="A629" i="40"/>
  <c r="K628" i="40"/>
  <c r="J628" i="40"/>
  <c r="I628" i="40"/>
  <c r="H628" i="40"/>
  <c r="G628" i="40"/>
  <c r="F628" i="40"/>
  <c r="C628" i="40"/>
  <c r="B628" i="40"/>
  <c r="A628" i="40"/>
  <c r="K627" i="40"/>
  <c r="J627" i="40"/>
  <c r="I627" i="40"/>
  <c r="H627" i="40"/>
  <c r="G627" i="40"/>
  <c r="F627" i="40"/>
  <c r="C627" i="40"/>
  <c r="B627" i="40"/>
  <c r="A627" i="40"/>
  <c r="K626" i="40"/>
  <c r="J626" i="40"/>
  <c r="I626" i="40"/>
  <c r="H626" i="40"/>
  <c r="G626" i="40"/>
  <c r="F626" i="40"/>
  <c r="C626" i="40"/>
  <c r="B626" i="40"/>
  <c r="A626" i="40"/>
  <c r="K625" i="40"/>
  <c r="J625" i="40"/>
  <c r="I625" i="40"/>
  <c r="H625" i="40"/>
  <c r="G625" i="40"/>
  <c r="F625" i="40"/>
  <c r="C625" i="40"/>
  <c r="B625" i="40"/>
  <c r="A625" i="40"/>
  <c r="K624" i="40"/>
  <c r="J624" i="40"/>
  <c r="I624" i="40"/>
  <c r="H624" i="40"/>
  <c r="G624" i="40"/>
  <c r="F624" i="40"/>
  <c r="C624" i="40"/>
  <c r="B624" i="40"/>
  <c r="A624" i="40"/>
  <c r="K623" i="40"/>
  <c r="J623" i="40"/>
  <c r="I623" i="40"/>
  <c r="H623" i="40"/>
  <c r="G623" i="40"/>
  <c r="F623" i="40"/>
  <c r="C623" i="40"/>
  <c r="B623" i="40"/>
  <c r="A623" i="40"/>
  <c r="K622" i="40"/>
  <c r="J622" i="40"/>
  <c r="I622" i="40"/>
  <c r="H622" i="40"/>
  <c r="G622" i="40"/>
  <c r="F622" i="40"/>
  <c r="C622" i="40"/>
  <c r="B622" i="40"/>
  <c r="A622" i="40"/>
  <c r="K621" i="40"/>
  <c r="J621" i="40"/>
  <c r="I621" i="40"/>
  <c r="H621" i="40"/>
  <c r="G621" i="40"/>
  <c r="F621" i="40"/>
  <c r="C621" i="40"/>
  <c r="B621" i="40"/>
  <c r="A621" i="40"/>
  <c r="K620" i="40"/>
  <c r="J620" i="40"/>
  <c r="I620" i="40"/>
  <c r="H620" i="40"/>
  <c r="G620" i="40"/>
  <c r="F620" i="40"/>
  <c r="C620" i="40"/>
  <c r="B620" i="40"/>
  <c r="A620" i="40"/>
  <c r="K619" i="40"/>
  <c r="J619" i="40"/>
  <c r="I619" i="40"/>
  <c r="H619" i="40"/>
  <c r="G619" i="40"/>
  <c r="F619" i="40"/>
  <c r="C619" i="40"/>
  <c r="B619" i="40"/>
  <c r="A619" i="40"/>
  <c r="K618" i="40"/>
  <c r="J618" i="40"/>
  <c r="I618" i="40"/>
  <c r="H618" i="40"/>
  <c r="G618" i="40"/>
  <c r="F618" i="40"/>
  <c r="C618" i="40"/>
  <c r="B618" i="40"/>
  <c r="A618" i="40"/>
  <c r="K617" i="40"/>
  <c r="J617" i="40"/>
  <c r="I617" i="40"/>
  <c r="H617" i="40"/>
  <c r="G617" i="40"/>
  <c r="F617" i="40"/>
  <c r="C617" i="40"/>
  <c r="B617" i="40"/>
  <c r="A617" i="40"/>
  <c r="K616" i="40"/>
  <c r="J616" i="40"/>
  <c r="I616" i="40"/>
  <c r="H616" i="40"/>
  <c r="G616" i="40"/>
  <c r="F616" i="40"/>
  <c r="C616" i="40"/>
  <c r="B616" i="40"/>
  <c r="A616" i="40"/>
  <c r="K615" i="40"/>
  <c r="J615" i="40"/>
  <c r="I615" i="40"/>
  <c r="H615" i="40"/>
  <c r="G615" i="40"/>
  <c r="F615" i="40"/>
  <c r="C615" i="40"/>
  <c r="B615" i="40"/>
  <c r="A615" i="40"/>
  <c r="K614" i="40"/>
  <c r="J614" i="40"/>
  <c r="I614" i="40"/>
  <c r="H614" i="40"/>
  <c r="G614" i="40"/>
  <c r="F614" i="40"/>
  <c r="C614" i="40"/>
  <c r="B614" i="40"/>
  <c r="A614" i="40"/>
  <c r="K613" i="40"/>
  <c r="J613" i="40"/>
  <c r="I613" i="40"/>
  <c r="H613" i="40"/>
  <c r="G613" i="40"/>
  <c r="F613" i="40"/>
  <c r="C613" i="40"/>
  <c r="B613" i="40"/>
  <c r="A613" i="40"/>
  <c r="K612" i="40"/>
  <c r="J612" i="40"/>
  <c r="I612" i="40"/>
  <c r="H612" i="40"/>
  <c r="G612" i="40"/>
  <c r="F612" i="40"/>
  <c r="C612" i="40"/>
  <c r="B612" i="40"/>
  <c r="A612" i="40"/>
  <c r="K611" i="40"/>
  <c r="J611" i="40"/>
  <c r="I611" i="40"/>
  <c r="H611" i="40"/>
  <c r="G611" i="40"/>
  <c r="F611" i="40"/>
  <c r="C611" i="40"/>
  <c r="B611" i="40"/>
  <c r="A611" i="40"/>
  <c r="K610" i="40"/>
  <c r="J610" i="40"/>
  <c r="I610" i="40"/>
  <c r="H610" i="40"/>
  <c r="G610" i="40"/>
  <c r="F610" i="40"/>
  <c r="C610" i="40"/>
  <c r="B610" i="40"/>
  <c r="A610" i="40"/>
  <c r="K609" i="40"/>
  <c r="J609" i="40"/>
  <c r="I609" i="40"/>
  <c r="H609" i="40"/>
  <c r="G609" i="40"/>
  <c r="F609" i="40"/>
  <c r="C609" i="40"/>
  <c r="B609" i="40"/>
  <c r="A609" i="40"/>
  <c r="K608" i="40"/>
  <c r="J608" i="40"/>
  <c r="I608" i="40"/>
  <c r="H608" i="40"/>
  <c r="G608" i="40"/>
  <c r="F608" i="40"/>
  <c r="C608" i="40"/>
  <c r="B608" i="40"/>
  <c r="A608" i="40"/>
  <c r="K607" i="40"/>
  <c r="J607" i="40"/>
  <c r="I607" i="40"/>
  <c r="H607" i="40"/>
  <c r="G607" i="40"/>
  <c r="F607" i="40"/>
  <c r="C607" i="40"/>
  <c r="B607" i="40"/>
  <c r="A607" i="40"/>
  <c r="K606" i="40"/>
  <c r="J606" i="40"/>
  <c r="I606" i="40"/>
  <c r="H606" i="40"/>
  <c r="G606" i="40"/>
  <c r="F606" i="40"/>
  <c r="C606" i="40"/>
  <c r="B606" i="40"/>
  <c r="A606" i="40"/>
  <c r="K605" i="40"/>
  <c r="J605" i="40"/>
  <c r="I605" i="40"/>
  <c r="H605" i="40"/>
  <c r="G605" i="40"/>
  <c r="F605" i="40"/>
  <c r="C605" i="40"/>
  <c r="B605" i="40"/>
  <c r="A605" i="40"/>
  <c r="K604" i="40"/>
  <c r="J604" i="40"/>
  <c r="I604" i="40"/>
  <c r="H604" i="40"/>
  <c r="G604" i="40"/>
  <c r="F604" i="40"/>
  <c r="C604" i="40"/>
  <c r="B604" i="40"/>
  <c r="A604" i="40"/>
  <c r="K603" i="40"/>
  <c r="J603" i="40"/>
  <c r="I603" i="40"/>
  <c r="H603" i="40"/>
  <c r="G603" i="40"/>
  <c r="F603" i="40"/>
  <c r="C603" i="40"/>
  <c r="B603" i="40"/>
  <c r="A603" i="40"/>
  <c r="K602" i="40"/>
  <c r="J602" i="40"/>
  <c r="I602" i="40"/>
  <c r="H602" i="40"/>
  <c r="G602" i="40"/>
  <c r="F602" i="40"/>
  <c r="C602" i="40"/>
  <c r="B602" i="40"/>
  <c r="A602" i="40"/>
  <c r="K601" i="40"/>
  <c r="J601" i="40"/>
  <c r="I601" i="40"/>
  <c r="H601" i="40"/>
  <c r="G601" i="40"/>
  <c r="F601" i="40"/>
  <c r="C601" i="40"/>
  <c r="B601" i="40"/>
  <c r="A601" i="40"/>
  <c r="K600" i="40"/>
  <c r="J600" i="40"/>
  <c r="I600" i="40"/>
  <c r="H600" i="40"/>
  <c r="G600" i="40"/>
  <c r="F600" i="40"/>
  <c r="C600" i="40"/>
  <c r="B600" i="40"/>
  <c r="A600" i="40"/>
  <c r="K599" i="40"/>
  <c r="J599" i="40"/>
  <c r="I599" i="40"/>
  <c r="H599" i="40"/>
  <c r="G599" i="40"/>
  <c r="F599" i="40"/>
  <c r="C599" i="40"/>
  <c r="B599" i="40"/>
  <c r="A599" i="40"/>
  <c r="K598" i="40"/>
  <c r="J598" i="40"/>
  <c r="I598" i="40"/>
  <c r="H598" i="40"/>
  <c r="G598" i="40"/>
  <c r="F598" i="40"/>
  <c r="C598" i="40"/>
  <c r="B598" i="40"/>
  <c r="A598" i="40"/>
  <c r="K597" i="40"/>
  <c r="J597" i="40"/>
  <c r="I597" i="40"/>
  <c r="H597" i="40"/>
  <c r="G597" i="40"/>
  <c r="F597" i="40"/>
  <c r="C597" i="40"/>
  <c r="B597" i="40"/>
  <c r="A597" i="40"/>
  <c r="K596" i="40"/>
  <c r="J596" i="40"/>
  <c r="I596" i="40"/>
  <c r="H596" i="40"/>
  <c r="G596" i="40"/>
  <c r="F596" i="40"/>
  <c r="C596" i="40"/>
  <c r="B596" i="40"/>
  <c r="A596" i="40"/>
  <c r="K595" i="40"/>
  <c r="J595" i="40"/>
  <c r="I595" i="40"/>
  <c r="H595" i="40"/>
  <c r="G595" i="40"/>
  <c r="F595" i="40"/>
  <c r="C595" i="40"/>
  <c r="B595" i="40"/>
  <c r="A595" i="40"/>
  <c r="K594" i="40"/>
  <c r="J594" i="40"/>
  <c r="I594" i="40"/>
  <c r="H594" i="40"/>
  <c r="G594" i="40"/>
  <c r="F594" i="40"/>
  <c r="C594" i="40"/>
  <c r="B594" i="40"/>
  <c r="A594" i="40"/>
  <c r="K593" i="40"/>
  <c r="J593" i="40"/>
  <c r="I593" i="40"/>
  <c r="H593" i="40"/>
  <c r="G593" i="40"/>
  <c r="F593" i="40"/>
  <c r="C593" i="40"/>
  <c r="B593" i="40"/>
  <c r="A593" i="40"/>
  <c r="K592" i="40"/>
  <c r="J592" i="40"/>
  <c r="I592" i="40"/>
  <c r="H592" i="40"/>
  <c r="G592" i="40"/>
  <c r="F592" i="40"/>
  <c r="C592" i="40"/>
  <c r="B592" i="40"/>
  <c r="A592" i="40"/>
  <c r="K591" i="40"/>
  <c r="J591" i="40"/>
  <c r="I591" i="40"/>
  <c r="H591" i="40"/>
  <c r="G591" i="40"/>
  <c r="F591" i="40"/>
  <c r="C591" i="40"/>
  <c r="B591" i="40"/>
  <c r="A591" i="40"/>
  <c r="K590" i="40"/>
  <c r="J590" i="40"/>
  <c r="I590" i="40"/>
  <c r="H590" i="40"/>
  <c r="G590" i="40"/>
  <c r="F590" i="40"/>
  <c r="C590" i="40"/>
  <c r="B590" i="40"/>
  <c r="A590" i="40"/>
  <c r="K589" i="40"/>
  <c r="J589" i="40"/>
  <c r="I589" i="40"/>
  <c r="H589" i="40"/>
  <c r="G589" i="40"/>
  <c r="F589" i="40"/>
  <c r="C589" i="40"/>
  <c r="B589" i="40"/>
  <c r="A589" i="40"/>
  <c r="K588" i="40"/>
  <c r="J588" i="40"/>
  <c r="I588" i="40"/>
  <c r="H588" i="40"/>
  <c r="G588" i="40"/>
  <c r="F588" i="40"/>
  <c r="C588" i="40"/>
  <c r="B588" i="40"/>
  <c r="A588" i="40"/>
  <c r="K587" i="40"/>
  <c r="J587" i="40"/>
  <c r="I587" i="40"/>
  <c r="H587" i="40"/>
  <c r="G587" i="40"/>
  <c r="F587" i="40"/>
  <c r="C587" i="40"/>
  <c r="B587" i="40"/>
  <c r="A587" i="40"/>
  <c r="K586" i="40"/>
  <c r="J586" i="40"/>
  <c r="I586" i="40"/>
  <c r="H586" i="40"/>
  <c r="G586" i="40"/>
  <c r="F586" i="40"/>
  <c r="C586" i="40"/>
  <c r="B586" i="40"/>
  <c r="A586" i="40"/>
  <c r="K585" i="40"/>
  <c r="J585" i="40"/>
  <c r="I585" i="40"/>
  <c r="H585" i="40"/>
  <c r="G585" i="40"/>
  <c r="F585" i="40"/>
  <c r="C585" i="40"/>
  <c r="B585" i="40"/>
  <c r="A585" i="40"/>
  <c r="K584" i="40"/>
  <c r="J584" i="40"/>
  <c r="I584" i="40"/>
  <c r="H584" i="40"/>
  <c r="G584" i="40"/>
  <c r="F584" i="40"/>
  <c r="C584" i="40"/>
  <c r="B584" i="40"/>
  <c r="A584" i="40"/>
  <c r="K583" i="40"/>
  <c r="J583" i="40"/>
  <c r="I583" i="40"/>
  <c r="H583" i="40"/>
  <c r="G583" i="40"/>
  <c r="F583" i="40"/>
  <c r="C583" i="40"/>
  <c r="B583" i="40"/>
  <c r="A583" i="40"/>
  <c r="K582" i="40"/>
  <c r="J582" i="40"/>
  <c r="I582" i="40"/>
  <c r="H582" i="40"/>
  <c r="G582" i="40"/>
  <c r="F582" i="40"/>
  <c r="C582" i="40"/>
  <c r="B582" i="40"/>
  <c r="A582" i="40"/>
  <c r="K581" i="40"/>
  <c r="J581" i="40"/>
  <c r="I581" i="40"/>
  <c r="H581" i="40"/>
  <c r="G581" i="40"/>
  <c r="F581" i="40"/>
  <c r="C581" i="40"/>
  <c r="B581" i="40"/>
  <c r="A581" i="40"/>
  <c r="K580" i="40"/>
  <c r="J580" i="40"/>
  <c r="I580" i="40"/>
  <c r="H580" i="40"/>
  <c r="G580" i="40"/>
  <c r="F580" i="40"/>
  <c r="C580" i="40"/>
  <c r="B580" i="40"/>
  <c r="A580" i="40"/>
  <c r="K579" i="40"/>
  <c r="J579" i="40"/>
  <c r="I579" i="40"/>
  <c r="H579" i="40"/>
  <c r="G579" i="40"/>
  <c r="F579" i="40"/>
  <c r="C579" i="40"/>
  <c r="B579" i="40"/>
  <c r="A579" i="40"/>
  <c r="K578" i="40"/>
  <c r="J578" i="40"/>
  <c r="I578" i="40"/>
  <c r="H578" i="40"/>
  <c r="G578" i="40"/>
  <c r="F578" i="40"/>
  <c r="C578" i="40"/>
  <c r="B578" i="40"/>
  <c r="A578" i="40"/>
  <c r="K577" i="40"/>
  <c r="J577" i="40"/>
  <c r="I577" i="40"/>
  <c r="H577" i="40"/>
  <c r="G577" i="40"/>
  <c r="F577" i="40"/>
  <c r="C577" i="40"/>
  <c r="B577" i="40"/>
  <c r="A577" i="40"/>
  <c r="K576" i="40"/>
  <c r="J576" i="40"/>
  <c r="I576" i="40"/>
  <c r="H576" i="40"/>
  <c r="G576" i="40"/>
  <c r="F576" i="40"/>
  <c r="C576" i="40"/>
  <c r="B576" i="40"/>
  <c r="A576" i="40"/>
  <c r="K575" i="40"/>
  <c r="J575" i="40"/>
  <c r="I575" i="40"/>
  <c r="H575" i="40"/>
  <c r="G575" i="40"/>
  <c r="F575" i="40"/>
  <c r="C575" i="40"/>
  <c r="B575" i="40"/>
  <c r="A575" i="40"/>
  <c r="K574" i="40"/>
  <c r="J574" i="40"/>
  <c r="I574" i="40"/>
  <c r="H574" i="40"/>
  <c r="G574" i="40"/>
  <c r="F574" i="40"/>
  <c r="C574" i="40"/>
  <c r="B574" i="40"/>
  <c r="A574" i="40"/>
  <c r="K573" i="40"/>
  <c r="J573" i="40"/>
  <c r="I573" i="40"/>
  <c r="H573" i="40"/>
  <c r="G573" i="40"/>
  <c r="F573" i="40"/>
  <c r="C573" i="40"/>
  <c r="B573" i="40"/>
  <c r="A573" i="40"/>
  <c r="K572" i="40"/>
  <c r="J572" i="40"/>
  <c r="I572" i="40"/>
  <c r="H572" i="40"/>
  <c r="G572" i="40"/>
  <c r="F572" i="40"/>
  <c r="C572" i="40"/>
  <c r="B572" i="40"/>
  <c r="A572" i="40"/>
  <c r="K571" i="40"/>
  <c r="J571" i="40"/>
  <c r="I571" i="40"/>
  <c r="H571" i="40"/>
  <c r="G571" i="40"/>
  <c r="F571" i="40"/>
  <c r="C571" i="40"/>
  <c r="B571" i="40"/>
  <c r="A571" i="40"/>
  <c r="K570" i="40"/>
  <c r="J570" i="40"/>
  <c r="I570" i="40"/>
  <c r="H570" i="40"/>
  <c r="G570" i="40"/>
  <c r="F570" i="40"/>
  <c r="C570" i="40"/>
  <c r="B570" i="40"/>
  <c r="A570" i="40"/>
  <c r="K569" i="40"/>
  <c r="J569" i="40"/>
  <c r="I569" i="40"/>
  <c r="H569" i="40"/>
  <c r="G569" i="40"/>
  <c r="F569" i="40"/>
  <c r="C569" i="40"/>
  <c r="B569" i="40"/>
  <c r="A569" i="40"/>
  <c r="K568" i="40"/>
  <c r="J568" i="40"/>
  <c r="I568" i="40"/>
  <c r="H568" i="40"/>
  <c r="G568" i="40"/>
  <c r="F568" i="40"/>
  <c r="C568" i="40"/>
  <c r="B568" i="40"/>
  <c r="A568" i="40"/>
  <c r="K567" i="40"/>
  <c r="J567" i="40"/>
  <c r="I567" i="40"/>
  <c r="H567" i="40"/>
  <c r="G567" i="40"/>
  <c r="F567" i="40"/>
  <c r="C567" i="40"/>
  <c r="B567" i="40"/>
  <c r="A567" i="40"/>
  <c r="K566" i="40"/>
  <c r="J566" i="40"/>
  <c r="I566" i="40"/>
  <c r="H566" i="40"/>
  <c r="G566" i="40"/>
  <c r="F566" i="40"/>
  <c r="C566" i="40"/>
  <c r="B566" i="40"/>
  <c r="A566" i="40"/>
  <c r="K565" i="40"/>
  <c r="J565" i="40"/>
  <c r="I565" i="40"/>
  <c r="H565" i="40"/>
  <c r="G565" i="40"/>
  <c r="F565" i="40"/>
  <c r="C565" i="40"/>
  <c r="B565" i="40"/>
  <c r="A565" i="40"/>
  <c r="K564" i="40"/>
  <c r="J564" i="40"/>
  <c r="I564" i="40"/>
  <c r="H564" i="40"/>
  <c r="G564" i="40"/>
  <c r="F564" i="40"/>
  <c r="C564" i="40"/>
  <c r="B564" i="40"/>
  <c r="A564" i="40"/>
  <c r="K563" i="40"/>
  <c r="J563" i="40"/>
  <c r="I563" i="40"/>
  <c r="H563" i="40"/>
  <c r="G563" i="40"/>
  <c r="F563" i="40"/>
  <c r="C563" i="40"/>
  <c r="B563" i="40"/>
  <c r="A563" i="40"/>
  <c r="K562" i="40"/>
  <c r="J562" i="40"/>
  <c r="I562" i="40"/>
  <c r="H562" i="40"/>
  <c r="G562" i="40"/>
  <c r="F562" i="40"/>
  <c r="C562" i="40"/>
  <c r="B562" i="40"/>
  <c r="A562" i="40"/>
  <c r="K561" i="40"/>
  <c r="J561" i="40"/>
  <c r="I561" i="40"/>
  <c r="H561" i="40"/>
  <c r="G561" i="40"/>
  <c r="F561" i="40"/>
  <c r="C561" i="40"/>
  <c r="B561" i="40"/>
  <c r="A561" i="40"/>
  <c r="K560" i="40"/>
  <c r="J560" i="40"/>
  <c r="I560" i="40"/>
  <c r="H560" i="40"/>
  <c r="G560" i="40"/>
  <c r="F560" i="40"/>
  <c r="C560" i="40"/>
  <c r="B560" i="40"/>
  <c r="A560" i="40"/>
  <c r="K559" i="40"/>
  <c r="J559" i="40"/>
  <c r="I559" i="40"/>
  <c r="H559" i="40"/>
  <c r="G559" i="40"/>
  <c r="F559" i="40"/>
  <c r="C559" i="40"/>
  <c r="B559" i="40"/>
  <c r="A559" i="40"/>
  <c r="K558" i="40"/>
  <c r="J558" i="40"/>
  <c r="I558" i="40"/>
  <c r="H558" i="40"/>
  <c r="G558" i="40"/>
  <c r="F558" i="40"/>
  <c r="C558" i="40"/>
  <c r="B558" i="40"/>
  <c r="A558" i="40"/>
  <c r="K557" i="40"/>
  <c r="J557" i="40"/>
  <c r="I557" i="40"/>
  <c r="H557" i="40"/>
  <c r="G557" i="40"/>
  <c r="F557" i="40"/>
  <c r="C557" i="40"/>
  <c r="B557" i="40"/>
  <c r="A557" i="40"/>
  <c r="K556" i="40"/>
  <c r="J556" i="40"/>
  <c r="I556" i="40"/>
  <c r="H556" i="40"/>
  <c r="G556" i="40"/>
  <c r="F556" i="40"/>
  <c r="C556" i="40"/>
  <c r="B556" i="40"/>
  <c r="A556" i="40"/>
  <c r="K555" i="40"/>
  <c r="J555" i="40"/>
  <c r="I555" i="40"/>
  <c r="H555" i="40"/>
  <c r="G555" i="40"/>
  <c r="F555" i="40"/>
  <c r="C555" i="40"/>
  <c r="B555" i="40"/>
  <c r="A555" i="40"/>
  <c r="K554" i="40"/>
  <c r="J554" i="40"/>
  <c r="I554" i="40"/>
  <c r="H554" i="40"/>
  <c r="G554" i="40"/>
  <c r="F554" i="40"/>
  <c r="C554" i="40"/>
  <c r="B554" i="40"/>
  <c r="A554" i="40"/>
  <c r="K553" i="40"/>
  <c r="J553" i="40"/>
  <c r="I553" i="40"/>
  <c r="H553" i="40"/>
  <c r="G553" i="40"/>
  <c r="F553" i="40"/>
  <c r="C553" i="40"/>
  <c r="B553" i="40"/>
  <c r="A553" i="40"/>
  <c r="K552" i="40"/>
  <c r="J552" i="40"/>
  <c r="I552" i="40"/>
  <c r="H552" i="40"/>
  <c r="G552" i="40"/>
  <c r="F552" i="40"/>
  <c r="C552" i="40"/>
  <c r="B552" i="40"/>
  <c r="A552" i="40"/>
  <c r="K551" i="40"/>
  <c r="J551" i="40"/>
  <c r="I551" i="40"/>
  <c r="H551" i="40"/>
  <c r="G551" i="40"/>
  <c r="F551" i="40"/>
  <c r="C551" i="40"/>
  <c r="B551" i="40"/>
  <c r="A551" i="40"/>
  <c r="K550" i="40"/>
  <c r="J550" i="40"/>
  <c r="I550" i="40"/>
  <c r="H550" i="40"/>
  <c r="G550" i="40"/>
  <c r="F550" i="40"/>
  <c r="C550" i="40"/>
  <c r="B550" i="40"/>
  <c r="A550" i="40"/>
  <c r="K549" i="40"/>
  <c r="J549" i="40"/>
  <c r="I549" i="40"/>
  <c r="H549" i="40"/>
  <c r="G549" i="40"/>
  <c r="F549" i="40"/>
  <c r="C549" i="40"/>
  <c r="B549" i="40"/>
  <c r="A549" i="40"/>
  <c r="K548" i="40"/>
  <c r="J548" i="40"/>
  <c r="I548" i="40"/>
  <c r="H548" i="40"/>
  <c r="G548" i="40"/>
  <c r="F548" i="40"/>
  <c r="C548" i="40"/>
  <c r="B548" i="40"/>
  <c r="A548" i="40"/>
  <c r="K547" i="40"/>
  <c r="J547" i="40"/>
  <c r="I547" i="40"/>
  <c r="H547" i="40"/>
  <c r="G547" i="40"/>
  <c r="F547" i="40"/>
  <c r="C547" i="40"/>
  <c r="B547" i="40"/>
  <c r="A547" i="40"/>
  <c r="K546" i="40"/>
  <c r="J546" i="40"/>
  <c r="I546" i="40"/>
  <c r="H546" i="40"/>
  <c r="G546" i="40"/>
  <c r="F546" i="40"/>
  <c r="C546" i="40"/>
  <c r="B546" i="40"/>
  <c r="A546" i="40"/>
  <c r="K545" i="40"/>
  <c r="J545" i="40"/>
  <c r="I545" i="40"/>
  <c r="H545" i="40"/>
  <c r="G545" i="40"/>
  <c r="F545" i="40"/>
  <c r="C545" i="40"/>
  <c r="B545" i="40"/>
  <c r="A545" i="40"/>
  <c r="K544" i="40"/>
  <c r="J544" i="40"/>
  <c r="I544" i="40"/>
  <c r="H544" i="40"/>
  <c r="G544" i="40"/>
  <c r="F544" i="40"/>
  <c r="C544" i="40"/>
  <c r="B544" i="40"/>
  <c r="A544" i="40"/>
  <c r="K543" i="40"/>
  <c r="J543" i="40"/>
  <c r="I543" i="40"/>
  <c r="H543" i="40"/>
  <c r="G543" i="40"/>
  <c r="F543" i="40"/>
  <c r="C543" i="40"/>
  <c r="B543" i="40"/>
  <c r="A543" i="40"/>
  <c r="K542" i="40"/>
  <c r="J542" i="40"/>
  <c r="I542" i="40"/>
  <c r="H542" i="40"/>
  <c r="G542" i="40"/>
  <c r="F542" i="40"/>
  <c r="C542" i="40"/>
  <c r="B542" i="40"/>
  <c r="A542" i="40"/>
  <c r="K541" i="40"/>
  <c r="J541" i="40"/>
  <c r="I541" i="40"/>
  <c r="H541" i="40"/>
  <c r="G541" i="40"/>
  <c r="F541" i="40"/>
  <c r="C541" i="40"/>
  <c r="B541" i="40"/>
  <c r="A541" i="40"/>
  <c r="K540" i="40"/>
  <c r="J540" i="40"/>
  <c r="I540" i="40"/>
  <c r="H540" i="40"/>
  <c r="G540" i="40"/>
  <c r="F540" i="40"/>
  <c r="C540" i="40"/>
  <c r="B540" i="40"/>
  <c r="A540" i="40"/>
  <c r="K539" i="40"/>
  <c r="J539" i="40"/>
  <c r="I539" i="40"/>
  <c r="H539" i="40"/>
  <c r="G539" i="40"/>
  <c r="F539" i="40"/>
  <c r="C539" i="40"/>
  <c r="B539" i="40"/>
  <c r="A539" i="40"/>
  <c r="K538" i="40"/>
  <c r="J538" i="40"/>
  <c r="I538" i="40"/>
  <c r="H538" i="40"/>
  <c r="G538" i="40"/>
  <c r="F538" i="40"/>
  <c r="C538" i="40"/>
  <c r="B538" i="40"/>
  <c r="A538" i="40"/>
  <c r="K537" i="40"/>
  <c r="J537" i="40"/>
  <c r="I537" i="40"/>
  <c r="H537" i="40"/>
  <c r="G537" i="40"/>
  <c r="F537" i="40"/>
  <c r="C537" i="40"/>
  <c r="B537" i="40"/>
  <c r="A537" i="40"/>
  <c r="K536" i="40"/>
  <c r="J536" i="40"/>
  <c r="I536" i="40"/>
  <c r="H536" i="40"/>
  <c r="G536" i="40"/>
  <c r="F536" i="40"/>
  <c r="C536" i="40"/>
  <c r="B536" i="40"/>
  <c r="A536" i="40"/>
  <c r="K535" i="40"/>
  <c r="J535" i="40"/>
  <c r="I535" i="40"/>
  <c r="H535" i="40"/>
  <c r="G535" i="40"/>
  <c r="F535" i="40"/>
  <c r="C535" i="40"/>
  <c r="B535" i="40"/>
  <c r="A535" i="40"/>
  <c r="K534" i="40"/>
  <c r="J534" i="40"/>
  <c r="I534" i="40"/>
  <c r="H534" i="40"/>
  <c r="G534" i="40"/>
  <c r="F534" i="40"/>
  <c r="C534" i="40"/>
  <c r="B534" i="40"/>
  <c r="A534" i="40"/>
  <c r="K533" i="40"/>
  <c r="J533" i="40"/>
  <c r="I533" i="40"/>
  <c r="H533" i="40"/>
  <c r="G533" i="40"/>
  <c r="F533" i="40"/>
  <c r="C533" i="40"/>
  <c r="B533" i="40"/>
  <c r="A533" i="40"/>
  <c r="K532" i="40"/>
  <c r="J532" i="40"/>
  <c r="I532" i="40"/>
  <c r="H532" i="40"/>
  <c r="G532" i="40"/>
  <c r="F532" i="40"/>
  <c r="C532" i="40"/>
  <c r="B532" i="40"/>
  <c r="A532" i="40"/>
  <c r="K531" i="40"/>
  <c r="J531" i="40"/>
  <c r="I531" i="40"/>
  <c r="H531" i="40"/>
  <c r="G531" i="40"/>
  <c r="F531" i="40"/>
  <c r="C531" i="40"/>
  <c r="B531" i="40"/>
  <c r="A531" i="40"/>
  <c r="K530" i="40"/>
  <c r="J530" i="40"/>
  <c r="I530" i="40"/>
  <c r="H530" i="40"/>
  <c r="G530" i="40"/>
  <c r="F530" i="40"/>
  <c r="C530" i="40"/>
  <c r="B530" i="40"/>
  <c r="A530" i="40"/>
  <c r="K529" i="40"/>
  <c r="J529" i="40"/>
  <c r="I529" i="40"/>
  <c r="H529" i="40"/>
  <c r="G529" i="40"/>
  <c r="F529" i="40"/>
  <c r="C529" i="40"/>
  <c r="B529" i="40"/>
  <c r="A529" i="40"/>
  <c r="K528" i="40"/>
  <c r="J528" i="40"/>
  <c r="I528" i="40"/>
  <c r="H528" i="40"/>
  <c r="G528" i="40"/>
  <c r="F528" i="40"/>
  <c r="C528" i="40"/>
  <c r="B528" i="40"/>
  <c r="A528" i="40"/>
  <c r="K527" i="40"/>
  <c r="J527" i="40"/>
  <c r="I527" i="40"/>
  <c r="H527" i="40"/>
  <c r="G527" i="40"/>
  <c r="F527" i="40"/>
  <c r="C527" i="40"/>
  <c r="B527" i="40"/>
  <c r="A527" i="40"/>
  <c r="K526" i="40"/>
  <c r="J526" i="40"/>
  <c r="I526" i="40"/>
  <c r="H526" i="40"/>
  <c r="G526" i="40"/>
  <c r="F526" i="40"/>
  <c r="C526" i="40"/>
  <c r="B526" i="40"/>
  <c r="A526" i="40"/>
  <c r="K525" i="40"/>
  <c r="J525" i="40"/>
  <c r="I525" i="40"/>
  <c r="H525" i="40"/>
  <c r="G525" i="40"/>
  <c r="F525" i="40"/>
  <c r="C525" i="40"/>
  <c r="B525" i="40"/>
  <c r="A525" i="40"/>
  <c r="K524" i="40"/>
  <c r="J524" i="40"/>
  <c r="I524" i="40"/>
  <c r="H524" i="40"/>
  <c r="G524" i="40"/>
  <c r="F524" i="40"/>
  <c r="C524" i="40"/>
  <c r="B524" i="40"/>
  <c r="A524" i="40"/>
  <c r="K523" i="40"/>
  <c r="J523" i="40"/>
  <c r="I523" i="40"/>
  <c r="H523" i="40"/>
  <c r="G523" i="40"/>
  <c r="F523" i="40"/>
  <c r="C523" i="40"/>
  <c r="B523" i="40"/>
  <c r="A523" i="40"/>
  <c r="K522" i="40"/>
  <c r="J522" i="40"/>
  <c r="I522" i="40"/>
  <c r="H522" i="40"/>
  <c r="G522" i="40"/>
  <c r="F522" i="40"/>
  <c r="C522" i="40"/>
  <c r="B522" i="40"/>
  <c r="A522" i="40"/>
  <c r="K521" i="40"/>
  <c r="J521" i="40"/>
  <c r="I521" i="40"/>
  <c r="H521" i="40"/>
  <c r="G521" i="40"/>
  <c r="F521" i="40"/>
  <c r="C521" i="40"/>
  <c r="B521" i="40"/>
  <c r="A521" i="40"/>
  <c r="K520" i="40"/>
  <c r="J520" i="40"/>
  <c r="I520" i="40"/>
  <c r="H520" i="40"/>
  <c r="G520" i="40"/>
  <c r="F520" i="40"/>
  <c r="C520" i="40"/>
  <c r="B520" i="40"/>
  <c r="A520" i="40"/>
  <c r="K519" i="40"/>
  <c r="J519" i="40"/>
  <c r="I519" i="40"/>
  <c r="H519" i="40"/>
  <c r="G519" i="40"/>
  <c r="F519" i="40"/>
  <c r="C519" i="40"/>
  <c r="B519" i="40"/>
  <c r="A519" i="40"/>
  <c r="K518" i="40"/>
  <c r="J518" i="40"/>
  <c r="I518" i="40"/>
  <c r="H518" i="40"/>
  <c r="G518" i="40"/>
  <c r="F518" i="40"/>
  <c r="C518" i="40"/>
  <c r="B518" i="40"/>
  <c r="A518" i="40"/>
  <c r="K517" i="40"/>
  <c r="J517" i="40"/>
  <c r="I517" i="40"/>
  <c r="H517" i="40"/>
  <c r="G517" i="40"/>
  <c r="F517" i="40"/>
  <c r="C517" i="40"/>
  <c r="B517" i="40"/>
  <c r="A517" i="40"/>
  <c r="K516" i="40"/>
  <c r="J516" i="40"/>
  <c r="I516" i="40"/>
  <c r="H516" i="40"/>
  <c r="G516" i="40"/>
  <c r="F516" i="40"/>
  <c r="C516" i="40"/>
  <c r="B516" i="40"/>
  <c r="A516" i="40"/>
  <c r="K515" i="40"/>
  <c r="J515" i="40"/>
  <c r="I515" i="40"/>
  <c r="H515" i="40"/>
  <c r="G515" i="40"/>
  <c r="F515" i="40"/>
  <c r="C515" i="40"/>
  <c r="B515" i="40"/>
  <c r="A515" i="40"/>
  <c r="K514" i="40"/>
  <c r="J514" i="40"/>
  <c r="I514" i="40"/>
  <c r="H514" i="40"/>
  <c r="G514" i="40"/>
  <c r="F514" i="40"/>
  <c r="C514" i="40"/>
  <c r="B514" i="40"/>
  <c r="A514" i="40"/>
  <c r="K513" i="40"/>
  <c r="J513" i="40"/>
  <c r="I513" i="40"/>
  <c r="H513" i="40"/>
  <c r="G513" i="40"/>
  <c r="F513" i="40"/>
  <c r="C513" i="40"/>
  <c r="B513" i="40"/>
  <c r="A513" i="40"/>
  <c r="K512" i="40"/>
  <c r="J512" i="40"/>
  <c r="I512" i="40"/>
  <c r="H512" i="40"/>
  <c r="G512" i="40"/>
  <c r="F512" i="40"/>
  <c r="C512" i="40"/>
  <c r="B512" i="40"/>
  <c r="A512" i="40"/>
  <c r="K511" i="40"/>
  <c r="J511" i="40"/>
  <c r="I511" i="40"/>
  <c r="H511" i="40"/>
  <c r="G511" i="40"/>
  <c r="F511" i="40"/>
  <c r="C511" i="40"/>
  <c r="B511" i="40"/>
  <c r="A511" i="40"/>
  <c r="K510" i="40"/>
  <c r="J510" i="40"/>
  <c r="I510" i="40"/>
  <c r="H510" i="40"/>
  <c r="G510" i="40"/>
  <c r="F510" i="40"/>
  <c r="C510" i="40"/>
  <c r="B510" i="40"/>
  <c r="A510" i="40"/>
  <c r="K509" i="40"/>
  <c r="J509" i="40"/>
  <c r="I509" i="40"/>
  <c r="H509" i="40"/>
  <c r="G509" i="40"/>
  <c r="F509" i="40"/>
  <c r="C509" i="40"/>
  <c r="B509" i="40"/>
  <c r="A509" i="40"/>
  <c r="K508" i="40"/>
  <c r="J508" i="40"/>
  <c r="I508" i="40"/>
  <c r="H508" i="40"/>
  <c r="G508" i="40"/>
  <c r="F508" i="40"/>
  <c r="C508" i="40"/>
  <c r="B508" i="40"/>
  <c r="A508" i="40"/>
  <c r="K507" i="40"/>
  <c r="J507" i="40"/>
  <c r="I507" i="40"/>
  <c r="H507" i="40"/>
  <c r="G507" i="40"/>
  <c r="F507" i="40"/>
  <c r="C507" i="40"/>
  <c r="B507" i="40"/>
  <c r="A507" i="40"/>
  <c r="K506" i="40"/>
  <c r="J506" i="40"/>
  <c r="I506" i="40"/>
  <c r="H506" i="40"/>
  <c r="G506" i="40"/>
  <c r="F506" i="40"/>
  <c r="C506" i="40"/>
  <c r="B506" i="40"/>
  <c r="A506" i="40"/>
  <c r="K505" i="40"/>
  <c r="J505" i="40"/>
  <c r="I505" i="40"/>
  <c r="H505" i="40"/>
  <c r="G505" i="40"/>
  <c r="F505" i="40"/>
  <c r="C505" i="40"/>
  <c r="B505" i="40"/>
  <c r="A505" i="40"/>
  <c r="K504" i="40"/>
  <c r="J504" i="40"/>
  <c r="I504" i="40"/>
  <c r="H504" i="40"/>
  <c r="G504" i="40"/>
  <c r="F504" i="40"/>
  <c r="C504" i="40"/>
  <c r="B504" i="40"/>
  <c r="A504" i="40"/>
  <c r="K503" i="40"/>
  <c r="J503" i="40"/>
  <c r="I503" i="40"/>
  <c r="H503" i="40"/>
  <c r="G503" i="40"/>
  <c r="F503" i="40"/>
  <c r="C503" i="40"/>
  <c r="B503" i="40"/>
  <c r="A503" i="40"/>
  <c r="K502" i="40"/>
  <c r="J502" i="40"/>
  <c r="I502" i="40"/>
  <c r="H502" i="40"/>
  <c r="G502" i="40"/>
  <c r="F502" i="40"/>
  <c r="C502" i="40"/>
  <c r="B502" i="40"/>
  <c r="A502" i="40"/>
  <c r="K501" i="40"/>
  <c r="J501" i="40"/>
  <c r="I501" i="40"/>
  <c r="H501" i="40"/>
  <c r="G501" i="40"/>
  <c r="F501" i="40"/>
  <c r="C501" i="40"/>
  <c r="B501" i="40"/>
  <c r="A501" i="40"/>
  <c r="K500" i="40"/>
  <c r="J500" i="40"/>
  <c r="I500" i="40"/>
  <c r="H500" i="40"/>
  <c r="G500" i="40"/>
  <c r="F500" i="40"/>
  <c r="C500" i="40"/>
  <c r="B500" i="40"/>
  <c r="A500" i="40"/>
  <c r="K499" i="40"/>
  <c r="J499" i="40"/>
  <c r="I499" i="40"/>
  <c r="H499" i="40"/>
  <c r="G499" i="40"/>
  <c r="F499" i="40"/>
  <c r="C499" i="40"/>
  <c r="B499" i="40"/>
  <c r="A499" i="40"/>
  <c r="K498" i="40"/>
  <c r="J498" i="40"/>
  <c r="I498" i="40"/>
  <c r="H498" i="40"/>
  <c r="G498" i="40"/>
  <c r="F498" i="40"/>
  <c r="C498" i="40"/>
  <c r="B498" i="40"/>
  <c r="A498" i="40"/>
  <c r="K497" i="40"/>
  <c r="J497" i="40"/>
  <c r="I497" i="40"/>
  <c r="H497" i="40"/>
  <c r="G497" i="40"/>
  <c r="F497" i="40"/>
  <c r="C497" i="40"/>
  <c r="B497" i="40"/>
  <c r="A497" i="40"/>
  <c r="K496" i="40"/>
  <c r="J496" i="40"/>
  <c r="I496" i="40"/>
  <c r="H496" i="40"/>
  <c r="G496" i="40"/>
  <c r="F496" i="40"/>
  <c r="C496" i="40"/>
  <c r="B496" i="40"/>
  <c r="A496" i="40"/>
  <c r="K495" i="40"/>
  <c r="J495" i="40"/>
  <c r="I495" i="40"/>
  <c r="H495" i="40"/>
  <c r="G495" i="40"/>
  <c r="F495" i="40"/>
  <c r="C495" i="40"/>
  <c r="B495" i="40"/>
  <c r="A495" i="40"/>
  <c r="K494" i="40"/>
  <c r="J494" i="40"/>
  <c r="I494" i="40"/>
  <c r="H494" i="40"/>
  <c r="G494" i="40"/>
  <c r="F494" i="40"/>
  <c r="C494" i="40"/>
  <c r="B494" i="40"/>
  <c r="A494" i="40"/>
  <c r="K493" i="40"/>
  <c r="J493" i="40"/>
  <c r="I493" i="40"/>
  <c r="H493" i="40"/>
  <c r="G493" i="40"/>
  <c r="F493" i="40"/>
  <c r="C493" i="40"/>
  <c r="B493" i="40"/>
  <c r="A493" i="40"/>
  <c r="K492" i="40"/>
  <c r="J492" i="40"/>
  <c r="I492" i="40"/>
  <c r="H492" i="40"/>
  <c r="G492" i="40"/>
  <c r="F492" i="40"/>
  <c r="C492" i="40"/>
  <c r="B492" i="40"/>
  <c r="A492" i="40"/>
  <c r="K491" i="40"/>
  <c r="J491" i="40"/>
  <c r="I491" i="40"/>
  <c r="H491" i="40"/>
  <c r="G491" i="40"/>
  <c r="F491" i="40"/>
  <c r="C491" i="40"/>
  <c r="B491" i="40"/>
  <c r="A491" i="40"/>
  <c r="K490" i="40"/>
  <c r="J490" i="40"/>
  <c r="I490" i="40"/>
  <c r="H490" i="40"/>
  <c r="G490" i="40"/>
  <c r="F490" i="40"/>
  <c r="C490" i="40"/>
  <c r="B490" i="40"/>
  <c r="A490" i="40"/>
  <c r="K489" i="40"/>
  <c r="J489" i="40"/>
  <c r="I489" i="40"/>
  <c r="H489" i="40"/>
  <c r="G489" i="40"/>
  <c r="F489" i="40"/>
  <c r="C489" i="40"/>
  <c r="B489" i="40"/>
  <c r="A489" i="40"/>
  <c r="K488" i="40"/>
  <c r="J488" i="40"/>
  <c r="I488" i="40"/>
  <c r="H488" i="40"/>
  <c r="G488" i="40"/>
  <c r="F488" i="40"/>
  <c r="C488" i="40"/>
  <c r="B488" i="40"/>
  <c r="A488" i="40"/>
  <c r="K487" i="40"/>
  <c r="J487" i="40"/>
  <c r="I487" i="40"/>
  <c r="H487" i="40"/>
  <c r="G487" i="40"/>
  <c r="F487" i="40"/>
  <c r="C487" i="40"/>
  <c r="B487" i="40"/>
  <c r="A487" i="40"/>
  <c r="K486" i="40"/>
  <c r="J486" i="40"/>
  <c r="I486" i="40"/>
  <c r="H486" i="40"/>
  <c r="G486" i="40"/>
  <c r="F486" i="40"/>
  <c r="C486" i="40"/>
  <c r="B486" i="40"/>
  <c r="A486" i="40"/>
  <c r="K485" i="40"/>
  <c r="J485" i="40"/>
  <c r="I485" i="40"/>
  <c r="H485" i="40"/>
  <c r="G485" i="40"/>
  <c r="F485" i="40"/>
  <c r="C485" i="40"/>
  <c r="B485" i="40"/>
  <c r="A485" i="40"/>
  <c r="K484" i="40"/>
  <c r="J484" i="40"/>
  <c r="I484" i="40"/>
  <c r="H484" i="40"/>
  <c r="G484" i="40"/>
  <c r="F484" i="40"/>
  <c r="C484" i="40"/>
  <c r="B484" i="40"/>
  <c r="A484" i="40"/>
  <c r="K483" i="40"/>
  <c r="J483" i="40"/>
  <c r="I483" i="40"/>
  <c r="H483" i="40"/>
  <c r="G483" i="40"/>
  <c r="F483" i="40"/>
  <c r="C483" i="40"/>
  <c r="B483" i="40"/>
  <c r="A483" i="40"/>
  <c r="K482" i="40"/>
  <c r="J482" i="40"/>
  <c r="I482" i="40"/>
  <c r="H482" i="40"/>
  <c r="G482" i="40"/>
  <c r="F482" i="40"/>
  <c r="C482" i="40"/>
  <c r="B482" i="40"/>
  <c r="A482" i="40"/>
  <c r="K481" i="40"/>
  <c r="J481" i="40"/>
  <c r="I481" i="40"/>
  <c r="H481" i="40"/>
  <c r="G481" i="40"/>
  <c r="F481" i="40"/>
  <c r="C481" i="40"/>
  <c r="B481" i="40"/>
  <c r="A481" i="40"/>
  <c r="K480" i="40"/>
  <c r="J480" i="40"/>
  <c r="I480" i="40"/>
  <c r="H480" i="40"/>
  <c r="G480" i="40"/>
  <c r="F480" i="40"/>
  <c r="C480" i="40"/>
  <c r="B480" i="40"/>
  <c r="A480" i="40"/>
  <c r="K479" i="40"/>
  <c r="J479" i="40"/>
  <c r="I479" i="40"/>
  <c r="H479" i="40"/>
  <c r="G479" i="40"/>
  <c r="F479" i="40"/>
  <c r="C479" i="40"/>
  <c r="B479" i="40"/>
  <c r="A479" i="40"/>
  <c r="K478" i="40"/>
  <c r="J478" i="40"/>
  <c r="I478" i="40"/>
  <c r="H478" i="40"/>
  <c r="G478" i="40"/>
  <c r="F478" i="40"/>
  <c r="C478" i="40"/>
  <c r="B478" i="40"/>
  <c r="A478" i="40"/>
  <c r="K477" i="40"/>
  <c r="J477" i="40"/>
  <c r="I477" i="40"/>
  <c r="H477" i="40"/>
  <c r="G477" i="40"/>
  <c r="F477" i="40"/>
  <c r="C477" i="40"/>
  <c r="B477" i="40"/>
  <c r="A477" i="40"/>
  <c r="K476" i="40"/>
  <c r="J476" i="40"/>
  <c r="I476" i="40"/>
  <c r="H476" i="40"/>
  <c r="G476" i="40"/>
  <c r="F476" i="40"/>
  <c r="C476" i="40"/>
  <c r="B476" i="40"/>
  <c r="A476" i="40"/>
  <c r="K475" i="40"/>
  <c r="J475" i="40"/>
  <c r="I475" i="40"/>
  <c r="H475" i="40"/>
  <c r="G475" i="40"/>
  <c r="F475" i="40"/>
  <c r="C475" i="40"/>
  <c r="B475" i="40"/>
  <c r="A475" i="40"/>
  <c r="K474" i="40"/>
  <c r="J474" i="40"/>
  <c r="I474" i="40"/>
  <c r="H474" i="40"/>
  <c r="G474" i="40"/>
  <c r="F474" i="40"/>
  <c r="C474" i="40"/>
  <c r="B474" i="40"/>
  <c r="A474" i="40"/>
  <c r="K473" i="40"/>
  <c r="J473" i="40"/>
  <c r="I473" i="40"/>
  <c r="H473" i="40"/>
  <c r="G473" i="40"/>
  <c r="F473" i="40"/>
  <c r="C473" i="40"/>
  <c r="B473" i="40"/>
  <c r="A473" i="40"/>
  <c r="K472" i="40"/>
  <c r="J472" i="40"/>
  <c r="I472" i="40"/>
  <c r="H472" i="40"/>
  <c r="G472" i="40"/>
  <c r="F472" i="40"/>
  <c r="C472" i="40"/>
  <c r="B472" i="40"/>
  <c r="A472" i="40"/>
  <c r="K471" i="40"/>
  <c r="J471" i="40"/>
  <c r="I471" i="40"/>
  <c r="H471" i="40"/>
  <c r="G471" i="40"/>
  <c r="F471" i="40"/>
  <c r="C471" i="40"/>
  <c r="B471" i="40"/>
  <c r="A471" i="40"/>
  <c r="K470" i="40"/>
  <c r="J470" i="40"/>
  <c r="I470" i="40"/>
  <c r="H470" i="40"/>
  <c r="G470" i="40"/>
  <c r="F470" i="40"/>
  <c r="C470" i="40"/>
  <c r="B470" i="40"/>
  <c r="A470" i="40"/>
  <c r="K469" i="40"/>
  <c r="J469" i="40"/>
  <c r="I469" i="40"/>
  <c r="H469" i="40"/>
  <c r="G469" i="40"/>
  <c r="F469" i="40"/>
  <c r="C469" i="40"/>
  <c r="B469" i="40"/>
  <c r="A469" i="40"/>
  <c r="K468" i="40"/>
  <c r="J468" i="40"/>
  <c r="I468" i="40"/>
  <c r="H468" i="40"/>
  <c r="G468" i="40"/>
  <c r="F468" i="40"/>
  <c r="C468" i="40"/>
  <c r="B468" i="40"/>
  <c r="A468" i="40"/>
  <c r="K467" i="40"/>
  <c r="J467" i="40"/>
  <c r="I467" i="40"/>
  <c r="H467" i="40"/>
  <c r="G467" i="40"/>
  <c r="F467" i="40"/>
  <c r="C467" i="40"/>
  <c r="B467" i="40"/>
  <c r="A467" i="40"/>
  <c r="K466" i="40"/>
  <c r="J466" i="40"/>
  <c r="I466" i="40"/>
  <c r="H466" i="40"/>
  <c r="G466" i="40"/>
  <c r="F466" i="40"/>
  <c r="C466" i="40"/>
  <c r="B466" i="40"/>
  <c r="A466" i="40"/>
  <c r="K465" i="40"/>
  <c r="J465" i="40"/>
  <c r="I465" i="40"/>
  <c r="H465" i="40"/>
  <c r="G465" i="40"/>
  <c r="F465" i="40"/>
  <c r="C465" i="40"/>
  <c r="B465" i="40"/>
  <c r="A465" i="40"/>
  <c r="K464" i="40"/>
  <c r="J464" i="40"/>
  <c r="I464" i="40"/>
  <c r="H464" i="40"/>
  <c r="G464" i="40"/>
  <c r="F464" i="40"/>
  <c r="C464" i="40"/>
  <c r="B464" i="40"/>
  <c r="A464" i="40"/>
  <c r="K463" i="40"/>
  <c r="J463" i="40"/>
  <c r="I463" i="40"/>
  <c r="H463" i="40"/>
  <c r="G463" i="40"/>
  <c r="F463" i="40"/>
  <c r="C463" i="40"/>
  <c r="B463" i="40"/>
  <c r="A463" i="40"/>
  <c r="K462" i="40"/>
  <c r="J462" i="40"/>
  <c r="I462" i="40"/>
  <c r="H462" i="40"/>
  <c r="G462" i="40"/>
  <c r="F462" i="40"/>
  <c r="C462" i="40"/>
  <c r="B462" i="40"/>
  <c r="A462" i="40"/>
  <c r="K461" i="40"/>
  <c r="J461" i="40"/>
  <c r="I461" i="40"/>
  <c r="H461" i="40"/>
  <c r="G461" i="40"/>
  <c r="F461" i="40"/>
  <c r="C461" i="40"/>
  <c r="B461" i="40"/>
  <c r="A461" i="40"/>
  <c r="K460" i="40"/>
  <c r="J460" i="40"/>
  <c r="I460" i="40"/>
  <c r="H460" i="40"/>
  <c r="G460" i="40"/>
  <c r="F460" i="40"/>
  <c r="C460" i="40"/>
  <c r="B460" i="40"/>
  <c r="A460" i="40"/>
  <c r="K459" i="40"/>
  <c r="J459" i="40"/>
  <c r="I459" i="40"/>
  <c r="H459" i="40"/>
  <c r="G459" i="40"/>
  <c r="F459" i="40"/>
  <c r="C459" i="40"/>
  <c r="B459" i="40"/>
  <c r="A459" i="40"/>
  <c r="K458" i="40"/>
  <c r="J458" i="40"/>
  <c r="I458" i="40"/>
  <c r="H458" i="40"/>
  <c r="G458" i="40"/>
  <c r="F458" i="40"/>
  <c r="C458" i="40"/>
  <c r="B458" i="40"/>
  <c r="A458" i="40"/>
  <c r="K457" i="40"/>
  <c r="J457" i="40"/>
  <c r="I457" i="40"/>
  <c r="H457" i="40"/>
  <c r="G457" i="40"/>
  <c r="F457" i="40"/>
  <c r="C457" i="40"/>
  <c r="B457" i="40"/>
  <c r="A457" i="40"/>
  <c r="K456" i="40"/>
  <c r="J456" i="40"/>
  <c r="I456" i="40"/>
  <c r="H456" i="40"/>
  <c r="G456" i="40"/>
  <c r="F456" i="40"/>
  <c r="C456" i="40"/>
  <c r="B456" i="40"/>
  <c r="A456" i="40"/>
  <c r="K455" i="40"/>
  <c r="J455" i="40"/>
  <c r="I455" i="40"/>
  <c r="H455" i="40"/>
  <c r="G455" i="40"/>
  <c r="F455" i="40"/>
  <c r="C455" i="40"/>
  <c r="B455" i="40"/>
  <c r="A455" i="40"/>
  <c r="K454" i="40"/>
  <c r="J454" i="40"/>
  <c r="I454" i="40"/>
  <c r="H454" i="40"/>
  <c r="G454" i="40"/>
  <c r="F454" i="40"/>
  <c r="C454" i="40"/>
  <c r="B454" i="40"/>
  <c r="A454" i="40"/>
  <c r="K453" i="40"/>
  <c r="J453" i="40"/>
  <c r="I453" i="40"/>
  <c r="H453" i="40"/>
  <c r="G453" i="40"/>
  <c r="F453" i="40"/>
  <c r="C453" i="40"/>
  <c r="B453" i="40"/>
  <c r="A453" i="40"/>
  <c r="K452" i="40"/>
  <c r="J452" i="40"/>
  <c r="I452" i="40"/>
  <c r="H452" i="40"/>
  <c r="G452" i="40"/>
  <c r="F452" i="40"/>
  <c r="C452" i="40"/>
  <c r="B452" i="40"/>
  <c r="A452" i="40"/>
  <c r="K451" i="40"/>
  <c r="J451" i="40"/>
  <c r="I451" i="40"/>
  <c r="H451" i="40"/>
  <c r="G451" i="40"/>
  <c r="F451" i="40"/>
  <c r="C451" i="40"/>
  <c r="B451" i="40"/>
  <c r="A451" i="40"/>
  <c r="K450" i="40"/>
  <c r="J450" i="40"/>
  <c r="I450" i="40"/>
  <c r="H450" i="40"/>
  <c r="G450" i="40"/>
  <c r="F450" i="40"/>
  <c r="C450" i="40"/>
  <c r="B450" i="40"/>
  <c r="A450" i="40"/>
  <c r="K449" i="40"/>
  <c r="J449" i="40"/>
  <c r="I449" i="40"/>
  <c r="H449" i="40"/>
  <c r="G449" i="40"/>
  <c r="F449" i="40"/>
  <c r="C449" i="40"/>
  <c r="B449" i="40"/>
  <c r="A449" i="40"/>
  <c r="K448" i="40"/>
  <c r="J448" i="40"/>
  <c r="I448" i="40"/>
  <c r="H448" i="40"/>
  <c r="G448" i="40"/>
  <c r="F448" i="40"/>
  <c r="C448" i="40"/>
  <c r="B448" i="40"/>
  <c r="A448" i="40"/>
  <c r="K447" i="40"/>
  <c r="J447" i="40"/>
  <c r="I447" i="40"/>
  <c r="H447" i="40"/>
  <c r="G447" i="40"/>
  <c r="F447" i="40"/>
  <c r="C447" i="40"/>
  <c r="B447" i="40"/>
  <c r="A447" i="40"/>
  <c r="K446" i="40"/>
  <c r="J446" i="40"/>
  <c r="I446" i="40"/>
  <c r="H446" i="40"/>
  <c r="G446" i="40"/>
  <c r="F446" i="40"/>
  <c r="C446" i="40"/>
  <c r="B446" i="40"/>
  <c r="A446" i="40"/>
  <c r="K445" i="40"/>
  <c r="J445" i="40"/>
  <c r="I445" i="40"/>
  <c r="H445" i="40"/>
  <c r="G445" i="40"/>
  <c r="F445" i="40"/>
  <c r="C445" i="40"/>
  <c r="B445" i="40"/>
  <c r="A445" i="40"/>
  <c r="K444" i="40"/>
  <c r="J444" i="40"/>
  <c r="I444" i="40"/>
  <c r="H444" i="40"/>
  <c r="G444" i="40"/>
  <c r="F444" i="40"/>
  <c r="C444" i="40"/>
  <c r="B444" i="40"/>
  <c r="A444" i="40"/>
  <c r="K443" i="40"/>
  <c r="J443" i="40"/>
  <c r="I443" i="40"/>
  <c r="H443" i="40"/>
  <c r="G443" i="40"/>
  <c r="F443" i="40"/>
  <c r="C443" i="40"/>
  <c r="B443" i="40"/>
  <c r="A443" i="40"/>
  <c r="K442" i="40"/>
  <c r="J442" i="40"/>
  <c r="I442" i="40"/>
  <c r="H442" i="40"/>
  <c r="G442" i="40"/>
  <c r="F442" i="40"/>
  <c r="C442" i="40"/>
  <c r="B442" i="40"/>
  <c r="A442" i="40"/>
  <c r="K441" i="40"/>
  <c r="J441" i="40"/>
  <c r="I441" i="40"/>
  <c r="H441" i="40"/>
  <c r="G441" i="40"/>
  <c r="F441" i="40"/>
  <c r="C441" i="40"/>
  <c r="B441" i="40"/>
  <c r="A441" i="40"/>
  <c r="K440" i="40"/>
  <c r="J440" i="40"/>
  <c r="I440" i="40"/>
  <c r="H440" i="40"/>
  <c r="G440" i="40"/>
  <c r="F440" i="40"/>
  <c r="C440" i="40"/>
  <c r="B440" i="40"/>
  <c r="A440" i="40"/>
  <c r="K439" i="40"/>
  <c r="J439" i="40"/>
  <c r="I439" i="40"/>
  <c r="H439" i="40"/>
  <c r="G439" i="40"/>
  <c r="F439" i="40"/>
  <c r="C439" i="40"/>
  <c r="B439" i="40"/>
  <c r="A439" i="40"/>
  <c r="K438" i="40"/>
  <c r="J438" i="40"/>
  <c r="I438" i="40"/>
  <c r="H438" i="40"/>
  <c r="G438" i="40"/>
  <c r="F438" i="40"/>
  <c r="C438" i="40"/>
  <c r="B438" i="40"/>
  <c r="A438" i="40"/>
  <c r="K437" i="40"/>
  <c r="J437" i="40"/>
  <c r="I437" i="40"/>
  <c r="H437" i="40"/>
  <c r="G437" i="40"/>
  <c r="F437" i="40"/>
  <c r="C437" i="40"/>
  <c r="B437" i="40"/>
  <c r="A437" i="40"/>
  <c r="K436" i="40"/>
  <c r="J436" i="40"/>
  <c r="I436" i="40"/>
  <c r="H436" i="40"/>
  <c r="G436" i="40"/>
  <c r="F436" i="40"/>
  <c r="C436" i="40"/>
  <c r="B436" i="40"/>
  <c r="A436" i="40"/>
  <c r="K435" i="40"/>
  <c r="J435" i="40"/>
  <c r="I435" i="40"/>
  <c r="H435" i="40"/>
  <c r="G435" i="40"/>
  <c r="F435" i="40"/>
  <c r="C435" i="40"/>
  <c r="B435" i="40"/>
  <c r="A435" i="40"/>
  <c r="K434" i="40"/>
  <c r="J434" i="40"/>
  <c r="I434" i="40"/>
  <c r="H434" i="40"/>
  <c r="G434" i="40"/>
  <c r="F434" i="40"/>
  <c r="C434" i="40"/>
  <c r="B434" i="40"/>
  <c r="A434" i="40"/>
  <c r="K433" i="40"/>
  <c r="J433" i="40"/>
  <c r="I433" i="40"/>
  <c r="H433" i="40"/>
  <c r="G433" i="40"/>
  <c r="F433" i="40"/>
  <c r="C433" i="40"/>
  <c r="B433" i="40"/>
  <c r="A433" i="40"/>
  <c r="K432" i="40"/>
  <c r="J432" i="40"/>
  <c r="I432" i="40"/>
  <c r="H432" i="40"/>
  <c r="G432" i="40"/>
  <c r="F432" i="40"/>
  <c r="C432" i="40"/>
  <c r="B432" i="40"/>
  <c r="A432" i="40"/>
  <c r="K431" i="40"/>
  <c r="J431" i="40"/>
  <c r="I431" i="40"/>
  <c r="H431" i="40"/>
  <c r="G431" i="40"/>
  <c r="F431" i="40"/>
  <c r="C431" i="40"/>
  <c r="B431" i="40"/>
  <c r="A431" i="40"/>
  <c r="K430" i="40"/>
  <c r="J430" i="40"/>
  <c r="I430" i="40"/>
  <c r="H430" i="40"/>
  <c r="G430" i="40"/>
  <c r="F430" i="40"/>
  <c r="C430" i="40"/>
  <c r="B430" i="40"/>
  <c r="A430" i="40"/>
  <c r="K429" i="40"/>
  <c r="J429" i="40"/>
  <c r="I429" i="40"/>
  <c r="H429" i="40"/>
  <c r="G429" i="40"/>
  <c r="F429" i="40"/>
  <c r="C429" i="40"/>
  <c r="B429" i="40"/>
  <c r="A429" i="40"/>
  <c r="K428" i="40"/>
  <c r="J428" i="40"/>
  <c r="I428" i="40"/>
  <c r="H428" i="40"/>
  <c r="G428" i="40"/>
  <c r="F428" i="40"/>
  <c r="C428" i="40"/>
  <c r="B428" i="40"/>
  <c r="A428" i="40"/>
  <c r="K427" i="40"/>
  <c r="J427" i="40"/>
  <c r="I427" i="40"/>
  <c r="H427" i="40"/>
  <c r="G427" i="40"/>
  <c r="F427" i="40"/>
  <c r="C427" i="40"/>
  <c r="B427" i="40"/>
  <c r="A427" i="40"/>
  <c r="K426" i="40"/>
  <c r="J426" i="40"/>
  <c r="I426" i="40"/>
  <c r="H426" i="40"/>
  <c r="G426" i="40"/>
  <c r="F426" i="40"/>
  <c r="C426" i="40"/>
  <c r="B426" i="40"/>
  <c r="A426" i="40"/>
  <c r="K425" i="40"/>
  <c r="J425" i="40"/>
  <c r="I425" i="40"/>
  <c r="H425" i="40"/>
  <c r="G425" i="40"/>
  <c r="F425" i="40"/>
  <c r="C425" i="40"/>
  <c r="B425" i="40"/>
  <c r="A425" i="40"/>
  <c r="K424" i="40"/>
  <c r="J424" i="40"/>
  <c r="I424" i="40"/>
  <c r="H424" i="40"/>
  <c r="G424" i="40"/>
  <c r="F424" i="40"/>
  <c r="C424" i="40"/>
  <c r="B424" i="40"/>
  <c r="A424" i="40"/>
  <c r="K423" i="40"/>
  <c r="J423" i="40"/>
  <c r="I423" i="40"/>
  <c r="H423" i="40"/>
  <c r="G423" i="40"/>
  <c r="F423" i="40"/>
  <c r="C423" i="40"/>
  <c r="B423" i="40"/>
  <c r="A423" i="40"/>
  <c r="K422" i="40"/>
  <c r="J422" i="40"/>
  <c r="I422" i="40"/>
  <c r="H422" i="40"/>
  <c r="G422" i="40"/>
  <c r="F422" i="40"/>
  <c r="C422" i="40"/>
  <c r="B422" i="40"/>
  <c r="A422" i="40"/>
  <c r="K421" i="40"/>
  <c r="J421" i="40"/>
  <c r="I421" i="40"/>
  <c r="H421" i="40"/>
  <c r="G421" i="40"/>
  <c r="F421" i="40"/>
  <c r="C421" i="40"/>
  <c r="B421" i="40"/>
  <c r="A421" i="40"/>
  <c r="K420" i="40"/>
  <c r="J420" i="40"/>
  <c r="I420" i="40"/>
  <c r="H420" i="40"/>
  <c r="G420" i="40"/>
  <c r="F420" i="40"/>
  <c r="C420" i="40"/>
  <c r="B420" i="40"/>
  <c r="A420" i="40"/>
  <c r="K419" i="40"/>
  <c r="J419" i="40"/>
  <c r="I419" i="40"/>
  <c r="H419" i="40"/>
  <c r="G419" i="40"/>
  <c r="F419" i="40"/>
  <c r="C419" i="40"/>
  <c r="B419" i="40"/>
  <c r="A419" i="40"/>
  <c r="K418" i="40"/>
  <c r="J418" i="40"/>
  <c r="I418" i="40"/>
  <c r="H418" i="40"/>
  <c r="G418" i="40"/>
  <c r="F418" i="40"/>
  <c r="C418" i="40"/>
  <c r="B418" i="40"/>
  <c r="A418" i="40"/>
  <c r="K417" i="40"/>
  <c r="J417" i="40"/>
  <c r="I417" i="40"/>
  <c r="H417" i="40"/>
  <c r="G417" i="40"/>
  <c r="F417" i="40"/>
  <c r="C417" i="40"/>
  <c r="B417" i="40"/>
  <c r="A417" i="40"/>
  <c r="K416" i="40"/>
  <c r="J416" i="40"/>
  <c r="I416" i="40"/>
  <c r="H416" i="40"/>
  <c r="G416" i="40"/>
  <c r="F416" i="40"/>
  <c r="C416" i="40"/>
  <c r="B416" i="40"/>
  <c r="A416" i="40"/>
  <c r="K415" i="40"/>
  <c r="J415" i="40"/>
  <c r="I415" i="40"/>
  <c r="H415" i="40"/>
  <c r="G415" i="40"/>
  <c r="F415" i="40"/>
  <c r="C415" i="40"/>
  <c r="B415" i="40"/>
  <c r="A415" i="40"/>
  <c r="K414" i="40"/>
  <c r="J414" i="40"/>
  <c r="I414" i="40"/>
  <c r="H414" i="40"/>
  <c r="G414" i="40"/>
  <c r="F414" i="40"/>
  <c r="C414" i="40"/>
  <c r="B414" i="40"/>
  <c r="A414" i="40"/>
  <c r="K413" i="40"/>
  <c r="J413" i="40"/>
  <c r="I413" i="40"/>
  <c r="H413" i="40"/>
  <c r="G413" i="40"/>
  <c r="F413" i="40"/>
  <c r="C413" i="40"/>
  <c r="B413" i="40"/>
  <c r="A413" i="40"/>
  <c r="K412" i="40"/>
  <c r="J412" i="40"/>
  <c r="I412" i="40"/>
  <c r="H412" i="40"/>
  <c r="G412" i="40"/>
  <c r="F412" i="40"/>
  <c r="C412" i="40"/>
  <c r="B412" i="40"/>
  <c r="A412" i="40"/>
  <c r="K411" i="40"/>
  <c r="J411" i="40"/>
  <c r="I411" i="40"/>
  <c r="H411" i="40"/>
  <c r="G411" i="40"/>
  <c r="F411" i="40"/>
  <c r="C411" i="40"/>
  <c r="B411" i="40"/>
  <c r="A411" i="40"/>
  <c r="K410" i="40"/>
  <c r="J410" i="40"/>
  <c r="I410" i="40"/>
  <c r="H410" i="40"/>
  <c r="G410" i="40"/>
  <c r="F410" i="40"/>
  <c r="C410" i="40"/>
  <c r="B410" i="40"/>
  <c r="A410" i="40"/>
  <c r="K409" i="40"/>
  <c r="J409" i="40"/>
  <c r="I409" i="40"/>
  <c r="H409" i="40"/>
  <c r="G409" i="40"/>
  <c r="F409" i="40"/>
  <c r="C409" i="40"/>
  <c r="B409" i="40"/>
  <c r="A409" i="40"/>
  <c r="K408" i="40"/>
  <c r="J408" i="40"/>
  <c r="I408" i="40"/>
  <c r="H408" i="40"/>
  <c r="G408" i="40"/>
  <c r="F408" i="40"/>
  <c r="C408" i="40"/>
  <c r="B408" i="40"/>
  <c r="A408" i="40"/>
  <c r="K407" i="40"/>
  <c r="J407" i="40"/>
  <c r="I407" i="40"/>
  <c r="H407" i="40"/>
  <c r="G407" i="40"/>
  <c r="F407" i="40"/>
  <c r="C407" i="40"/>
  <c r="B407" i="40"/>
  <c r="A407" i="40"/>
  <c r="K406" i="40"/>
  <c r="J406" i="40"/>
  <c r="I406" i="40"/>
  <c r="H406" i="40"/>
  <c r="G406" i="40"/>
  <c r="F406" i="40"/>
  <c r="C406" i="40"/>
  <c r="B406" i="40"/>
  <c r="A406" i="40"/>
  <c r="K405" i="40"/>
  <c r="J405" i="40"/>
  <c r="I405" i="40"/>
  <c r="H405" i="40"/>
  <c r="G405" i="40"/>
  <c r="F405" i="40"/>
  <c r="C405" i="40"/>
  <c r="B405" i="40"/>
  <c r="A405" i="40"/>
  <c r="K404" i="40"/>
  <c r="J404" i="40"/>
  <c r="I404" i="40"/>
  <c r="H404" i="40"/>
  <c r="G404" i="40"/>
  <c r="F404" i="40"/>
  <c r="C404" i="40"/>
  <c r="B404" i="40"/>
  <c r="A404" i="40"/>
  <c r="K403" i="40"/>
  <c r="J403" i="40"/>
  <c r="I403" i="40"/>
  <c r="H403" i="40"/>
  <c r="G403" i="40"/>
  <c r="F403" i="40"/>
  <c r="C403" i="40"/>
  <c r="B403" i="40"/>
  <c r="A403" i="40"/>
  <c r="K402" i="40"/>
  <c r="J402" i="40"/>
  <c r="I402" i="40"/>
  <c r="H402" i="40"/>
  <c r="G402" i="40"/>
  <c r="F402" i="40"/>
  <c r="C402" i="40"/>
  <c r="B402" i="40"/>
  <c r="A402" i="40"/>
  <c r="K401" i="40"/>
  <c r="J401" i="40"/>
  <c r="I401" i="40"/>
  <c r="H401" i="40"/>
  <c r="G401" i="40"/>
  <c r="F401" i="40"/>
  <c r="C401" i="40"/>
  <c r="B401" i="40"/>
  <c r="A401" i="40"/>
  <c r="K400" i="40"/>
  <c r="J400" i="40"/>
  <c r="I400" i="40"/>
  <c r="H400" i="40"/>
  <c r="G400" i="40"/>
  <c r="F400" i="40"/>
  <c r="C400" i="40"/>
  <c r="B400" i="40"/>
  <c r="A400" i="40"/>
  <c r="K399" i="40"/>
  <c r="J399" i="40"/>
  <c r="I399" i="40"/>
  <c r="H399" i="40"/>
  <c r="G399" i="40"/>
  <c r="F399" i="40"/>
  <c r="C399" i="40"/>
  <c r="B399" i="40"/>
  <c r="A399" i="40"/>
  <c r="K398" i="40"/>
  <c r="J398" i="40"/>
  <c r="I398" i="40"/>
  <c r="H398" i="40"/>
  <c r="G398" i="40"/>
  <c r="F398" i="40"/>
  <c r="C398" i="40"/>
  <c r="B398" i="40"/>
  <c r="A398" i="40"/>
  <c r="K397" i="40"/>
  <c r="J397" i="40"/>
  <c r="I397" i="40"/>
  <c r="H397" i="40"/>
  <c r="G397" i="40"/>
  <c r="F397" i="40"/>
  <c r="C397" i="40"/>
  <c r="B397" i="40"/>
  <c r="A397" i="40"/>
  <c r="K396" i="40"/>
  <c r="J396" i="40"/>
  <c r="I396" i="40"/>
  <c r="H396" i="40"/>
  <c r="G396" i="40"/>
  <c r="F396" i="40"/>
  <c r="C396" i="40"/>
  <c r="B396" i="40"/>
  <c r="A396" i="40"/>
  <c r="K395" i="40"/>
  <c r="J395" i="40"/>
  <c r="I395" i="40"/>
  <c r="H395" i="40"/>
  <c r="G395" i="40"/>
  <c r="F395" i="40"/>
  <c r="C395" i="40"/>
  <c r="B395" i="40"/>
  <c r="A395" i="40"/>
  <c r="K394" i="40"/>
  <c r="J394" i="40"/>
  <c r="I394" i="40"/>
  <c r="H394" i="40"/>
  <c r="G394" i="40"/>
  <c r="F394" i="40"/>
  <c r="C394" i="40"/>
  <c r="B394" i="40"/>
  <c r="A394" i="40"/>
  <c r="K393" i="40"/>
  <c r="J393" i="40"/>
  <c r="I393" i="40"/>
  <c r="H393" i="40"/>
  <c r="G393" i="40"/>
  <c r="F393" i="40"/>
  <c r="C393" i="40"/>
  <c r="B393" i="40"/>
  <c r="A393" i="40"/>
  <c r="K392" i="40"/>
  <c r="J392" i="40"/>
  <c r="I392" i="40"/>
  <c r="H392" i="40"/>
  <c r="G392" i="40"/>
  <c r="F392" i="40"/>
  <c r="C392" i="40"/>
  <c r="B392" i="40"/>
  <c r="A392" i="40"/>
  <c r="K391" i="40"/>
  <c r="J391" i="40"/>
  <c r="I391" i="40"/>
  <c r="H391" i="40"/>
  <c r="G391" i="40"/>
  <c r="F391" i="40"/>
  <c r="C391" i="40"/>
  <c r="B391" i="40"/>
  <c r="A391" i="40"/>
  <c r="K390" i="40"/>
  <c r="J390" i="40"/>
  <c r="I390" i="40"/>
  <c r="H390" i="40"/>
  <c r="G390" i="40"/>
  <c r="F390" i="40"/>
  <c r="C390" i="40"/>
  <c r="B390" i="40"/>
  <c r="A390" i="40"/>
  <c r="K389" i="40"/>
  <c r="J389" i="40"/>
  <c r="I389" i="40"/>
  <c r="H389" i="40"/>
  <c r="G389" i="40"/>
  <c r="F389" i="40"/>
  <c r="C389" i="40"/>
  <c r="B389" i="40"/>
  <c r="A389" i="40"/>
  <c r="K388" i="40"/>
  <c r="J388" i="40"/>
  <c r="I388" i="40"/>
  <c r="H388" i="40"/>
  <c r="G388" i="40"/>
  <c r="F388" i="40"/>
  <c r="C388" i="40"/>
  <c r="B388" i="40"/>
  <c r="A388" i="40"/>
  <c r="K387" i="40"/>
  <c r="J387" i="40"/>
  <c r="I387" i="40"/>
  <c r="H387" i="40"/>
  <c r="G387" i="40"/>
  <c r="F387" i="40"/>
  <c r="C387" i="40"/>
  <c r="B387" i="40"/>
  <c r="A387" i="40"/>
  <c r="K386" i="40"/>
  <c r="J386" i="40"/>
  <c r="I386" i="40"/>
  <c r="H386" i="40"/>
  <c r="G386" i="40"/>
  <c r="F386" i="40"/>
  <c r="C386" i="40"/>
  <c r="B386" i="40"/>
  <c r="A386" i="40"/>
  <c r="K385" i="40"/>
  <c r="J385" i="40"/>
  <c r="I385" i="40"/>
  <c r="H385" i="40"/>
  <c r="G385" i="40"/>
  <c r="F385" i="40"/>
  <c r="C385" i="40"/>
  <c r="B385" i="40"/>
  <c r="A385" i="40"/>
  <c r="K384" i="40"/>
  <c r="J384" i="40"/>
  <c r="I384" i="40"/>
  <c r="H384" i="40"/>
  <c r="G384" i="40"/>
  <c r="F384" i="40"/>
  <c r="C384" i="40"/>
  <c r="B384" i="40"/>
  <c r="A384" i="40"/>
  <c r="K383" i="40"/>
  <c r="J383" i="40"/>
  <c r="I383" i="40"/>
  <c r="H383" i="40"/>
  <c r="G383" i="40"/>
  <c r="F383" i="40"/>
  <c r="C383" i="40"/>
  <c r="B383" i="40"/>
  <c r="A383" i="40"/>
  <c r="K382" i="40"/>
  <c r="J382" i="40"/>
  <c r="I382" i="40"/>
  <c r="H382" i="40"/>
  <c r="G382" i="40"/>
  <c r="F382" i="40"/>
  <c r="C382" i="40"/>
  <c r="B382" i="40"/>
  <c r="A382" i="40"/>
  <c r="K381" i="40"/>
  <c r="J381" i="40"/>
  <c r="I381" i="40"/>
  <c r="H381" i="40"/>
  <c r="G381" i="40"/>
  <c r="F381" i="40"/>
  <c r="C381" i="40"/>
  <c r="B381" i="40"/>
  <c r="A381" i="40"/>
  <c r="K380" i="40"/>
  <c r="J380" i="40"/>
  <c r="I380" i="40"/>
  <c r="H380" i="40"/>
  <c r="G380" i="40"/>
  <c r="F380" i="40"/>
  <c r="C380" i="40"/>
  <c r="B380" i="40"/>
  <c r="A380" i="40"/>
  <c r="K379" i="40"/>
  <c r="J379" i="40"/>
  <c r="I379" i="40"/>
  <c r="H379" i="40"/>
  <c r="G379" i="40"/>
  <c r="F379" i="40"/>
  <c r="C379" i="40"/>
  <c r="B379" i="40"/>
  <c r="A379" i="40"/>
  <c r="K378" i="40"/>
  <c r="J378" i="40"/>
  <c r="I378" i="40"/>
  <c r="H378" i="40"/>
  <c r="G378" i="40"/>
  <c r="F378" i="40"/>
  <c r="C378" i="40"/>
  <c r="B378" i="40"/>
  <c r="A378" i="40"/>
  <c r="K377" i="40"/>
  <c r="J377" i="40"/>
  <c r="I377" i="40"/>
  <c r="H377" i="40"/>
  <c r="G377" i="40"/>
  <c r="F377" i="40"/>
  <c r="C377" i="40"/>
  <c r="B377" i="40"/>
  <c r="A377" i="40"/>
  <c r="K376" i="40"/>
  <c r="J376" i="40"/>
  <c r="I376" i="40"/>
  <c r="H376" i="40"/>
  <c r="G376" i="40"/>
  <c r="F376" i="40"/>
  <c r="C376" i="40"/>
  <c r="B376" i="40"/>
  <c r="A376" i="40"/>
  <c r="K375" i="40"/>
  <c r="J375" i="40"/>
  <c r="I375" i="40"/>
  <c r="H375" i="40"/>
  <c r="G375" i="40"/>
  <c r="F375" i="40"/>
  <c r="C375" i="40"/>
  <c r="B375" i="40"/>
  <c r="A375" i="40"/>
  <c r="K374" i="40"/>
  <c r="J374" i="40"/>
  <c r="I374" i="40"/>
  <c r="H374" i="40"/>
  <c r="G374" i="40"/>
  <c r="F374" i="40"/>
  <c r="C374" i="40"/>
  <c r="B374" i="40"/>
  <c r="A374" i="40"/>
  <c r="K373" i="40"/>
  <c r="J373" i="40"/>
  <c r="I373" i="40"/>
  <c r="H373" i="40"/>
  <c r="G373" i="40"/>
  <c r="F373" i="40"/>
  <c r="C373" i="40"/>
  <c r="B373" i="40"/>
  <c r="A373" i="40"/>
  <c r="K372" i="40"/>
  <c r="J372" i="40"/>
  <c r="I372" i="40"/>
  <c r="H372" i="40"/>
  <c r="G372" i="40"/>
  <c r="F372" i="40"/>
  <c r="C372" i="40"/>
  <c r="B372" i="40"/>
  <c r="A372" i="40"/>
  <c r="K371" i="40"/>
  <c r="J371" i="40"/>
  <c r="I371" i="40"/>
  <c r="H371" i="40"/>
  <c r="G371" i="40"/>
  <c r="F371" i="40"/>
  <c r="C371" i="40"/>
  <c r="B371" i="40"/>
  <c r="A371" i="40"/>
  <c r="K370" i="40"/>
  <c r="J370" i="40"/>
  <c r="I370" i="40"/>
  <c r="H370" i="40"/>
  <c r="G370" i="40"/>
  <c r="F370" i="40"/>
  <c r="C370" i="40"/>
  <c r="B370" i="40"/>
  <c r="A370" i="40"/>
  <c r="K369" i="40"/>
  <c r="J369" i="40"/>
  <c r="I369" i="40"/>
  <c r="H369" i="40"/>
  <c r="G369" i="40"/>
  <c r="F369" i="40"/>
  <c r="C369" i="40"/>
  <c r="B369" i="40"/>
  <c r="A369" i="40"/>
  <c r="K368" i="40"/>
  <c r="J368" i="40"/>
  <c r="I368" i="40"/>
  <c r="H368" i="40"/>
  <c r="G368" i="40"/>
  <c r="F368" i="40"/>
  <c r="C368" i="40"/>
  <c r="B368" i="40"/>
  <c r="A368" i="40"/>
  <c r="K367" i="40"/>
  <c r="J367" i="40"/>
  <c r="I367" i="40"/>
  <c r="H367" i="40"/>
  <c r="G367" i="40"/>
  <c r="F367" i="40"/>
  <c r="C367" i="40"/>
  <c r="B367" i="40"/>
  <c r="A367" i="40"/>
  <c r="K366" i="40"/>
  <c r="J366" i="40"/>
  <c r="I366" i="40"/>
  <c r="H366" i="40"/>
  <c r="G366" i="40"/>
  <c r="F366" i="40"/>
  <c r="C366" i="40"/>
  <c r="B366" i="40"/>
  <c r="A366" i="40"/>
  <c r="K365" i="40"/>
  <c r="J365" i="40"/>
  <c r="I365" i="40"/>
  <c r="H365" i="40"/>
  <c r="G365" i="40"/>
  <c r="F365" i="40"/>
  <c r="C365" i="40"/>
  <c r="B365" i="40"/>
  <c r="A365" i="40"/>
  <c r="K364" i="40"/>
  <c r="J364" i="40"/>
  <c r="I364" i="40"/>
  <c r="H364" i="40"/>
  <c r="G364" i="40"/>
  <c r="F364" i="40"/>
  <c r="C364" i="40"/>
  <c r="B364" i="40"/>
  <c r="A364" i="40"/>
  <c r="K363" i="40"/>
  <c r="J363" i="40"/>
  <c r="I363" i="40"/>
  <c r="H363" i="40"/>
  <c r="G363" i="40"/>
  <c r="F363" i="40"/>
  <c r="C363" i="40"/>
  <c r="B363" i="40"/>
  <c r="A363" i="40"/>
  <c r="K362" i="40"/>
  <c r="J362" i="40"/>
  <c r="I362" i="40"/>
  <c r="H362" i="40"/>
  <c r="G362" i="40"/>
  <c r="F362" i="40"/>
  <c r="C362" i="40"/>
  <c r="B362" i="40"/>
  <c r="A362" i="40"/>
  <c r="K361" i="40"/>
  <c r="J361" i="40"/>
  <c r="I361" i="40"/>
  <c r="H361" i="40"/>
  <c r="G361" i="40"/>
  <c r="F361" i="40"/>
  <c r="C361" i="40"/>
  <c r="B361" i="40"/>
  <c r="A361" i="40"/>
  <c r="K360" i="40"/>
  <c r="J360" i="40"/>
  <c r="I360" i="40"/>
  <c r="H360" i="40"/>
  <c r="G360" i="40"/>
  <c r="F360" i="40"/>
  <c r="C360" i="40"/>
  <c r="B360" i="40"/>
  <c r="A360" i="40"/>
  <c r="K359" i="40"/>
  <c r="J359" i="40"/>
  <c r="I359" i="40"/>
  <c r="H359" i="40"/>
  <c r="G359" i="40"/>
  <c r="F359" i="40"/>
  <c r="C359" i="40"/>
  <c r="B359" i="40"/>
  <c r="A359" i="40"/>
  <c r="K358" i="40"/>
  <c r="J358" i="40"/>
  <c r="I358" i="40"/>
  <c r="H358" i="40"/>
  <c r="G358" i="40"/>
  <c r="F358" i="40"/>
  <c r="C358" i="40"/>
  <c r="B358" i="40"/>
  <c r="A358" i="40"/>
  <c r="K357" i="40"/>
  <c r="J357" i="40"/>
  <c r="I357" i="40"/>
  <c r="H357" i="40"/>
  <c r="G357" i="40"/>
  <c r="F357" i="40"/>
  <c r="C357" i="40"/>
  <c r="B357" i="40"/>
  <c r="A357" i="40"/>
  <c r="K356" i="40"/>
  <c r="J356" i="40"/>
  <c r="I356" i="40"/>
  <c r="H356" i="40"/>
  <c r="G356" i="40"/>
  <c r="F356" i="40"/>
  <c r="C356" i="40"/>
  <c r="B356" i="40"/>
  <c r="A356" i="40"/>
  <c r="K355" i="40"/>
  <c r="J355" i="40"/>
  <c r="I355" i="40"/>
  <c r="H355" i="40"/>
  <c r="G355" i="40"/>
  <c r="F355" i="40"/>
  <c r="C355" i="40"/>
  <c r="B355" i="40"/>
  <c r="A355" i="40"/>
  <c r="E354" i="40"/>
  <c r="A354" i="40"/>
  <c r="K352" i="40"/>
  <c r="J352" i="40"/>
  <c r="I352" i="40"/>
  <c r="H352" i="40"/>
  <c r="G352" i="40"/>
  <c r="F352" i="40"/>
  <c r="E352" i="40"/>
  <c r="D352" i="40"/>
  <c r="C352" i="40"/>
  <c r="B352" i="40"/>
  <c r="A352" i="40"/>
  <c r="K351" i="40"/>
  <c r="J351" i="40"/>
  <c r="I351" i="40"/>
  <c r="H351" i="40"/>
  <c r="G351" i="40"/>
  <c r="F351" i="40"/>
  <c r="C351" i="40"/>
  <c r="B351" i="40"/>
  <c r="A351" i="40"/>
  <c r="K350" i="40"/>
  <c r="J350" i="40"/>
  <c r="I350" i="40"/>
  <c r="H350" i="40"/>
  <c r="G350" i="40"/>
  <c r="F350" i="40"/>
  <c r="C350" i="40"/>
  <c r="B350" i="40"/>
  <c r="A350" i="40"/>
  <c r="K349" i="40"/>
  <c r="J349" i="40"/>
  <c r="I349" i="40"/>
  <c r="H349" i="40"/>
  <c r="G349" i="40"/>
  <c r="F349" i="40"/>
  <c r="C349" i="40"/>
  <c r="B349" i="40"/>
  <c r="A349" i="40"/>
  <c r="K348" i="40"/>
  <c r="J348" i="40"/>
  <c r="I348" i="40"/>
  <c r="H348" i="40"/>
  <c r="G348" i="40"/>
  <c r="F348" i="40"/>
  <c r="C348" i="40"/>
  <c r="B348" i="40"/>
  <c r="A348" i="40"/>
  <c r="K347" i="40"/>
  <c r="J347" i="40"/>
  <c r="I347" i="40"/>
  <c r="H347" i="40"/>
  <c r="G347" i="40"/>
  <c r="F347" i="40"/>
  <c r="C347" i="40"/>
  <c r="B347" i="40"/>
  <c r="A347" i="40"/>
  <c r="K346" i="40"/>
  <c r="J346" i="40"/>
  <c r="I346" i="40"/>
  <c r="H346" i="40"/>
  <c r="G346" i="40"/>
  <c r="F346" i="40"/>
  <c r="C346" i="40"/>
  <c r="B346" i="40"/>
  <c r="A346" i="40"/>
  <c r="K345" i="40"/>
  <c r="J345" i="40"/>
  <c r="I345" i="40"/>
  <c r="H345" i="40"/>
  <c r="G345" i="40"/>
  <c r="F345" i="40"/>
  <c r="C345" i="40"/>
  <c r="B345" i="40"/>
  <c r="A345" i="40"/>
  <c r="K344" i="40"/>
  <c r="J344" i="40"/>
  <c r="I344" i="40"/>
  <c r="H344" i="40"/>
  <c r="G344" i="40"/>
  <c r="F344" i="40"/>
  <c r="C344" i="40"/>
  <c r="B344" i="40"/>
  <c r="A344" i="40"/>
  <c r="K343" i="40"/>
  <c r="J343" i="40"/>
  <c r="I343" i="40"/>
  <c r="H343" i="40"/>
  <c r="G343" i="40"/>
  <c r="F343" i="40"/>
  <c r="C343" i="40"/>
  <c r="B343" i="40"/>
  <c r="A343" i="40"/>
  <c r="K342" i="40"/>
  <c r="J342" i="40"/>
  <c r="I342" i="40"/>
  <c r="H342" i="40"/>
  <c r="G342" i="40"/>
  <c r="F342" i="40"/>
  <c r="C342" i="40"/>
  <c r="B342" i="40"/>
  <c r="A342" i="40"/>
  <c r="K341" i="40"/>
  <c r="J341" i="40"/>
  <c r="I341" i="40"/>
  <c r="H341" i="40"/>
  <c r="G341" i="40"/>
  <c r="F341" i="40"/>
  <c r="C341" i="40"/>
  <c r="B341" i="40"/>
  <c r="A341" i="40"/>
  <c r="K340" i="40"/>
  <c r="J340" i="40"/>
  <c r="I340" i="40"/>
  <c r="H340" i="40"/>
  <c r="G340" i="40"/>
  <c r="F340" i="40"/>
  <c r="C340" i="40"/>
  <c r="B340" i="40"/>
  <c r="A340" i="40"/>
  <c r="K339" i="40"/>
  <c r="J339" i="40"/>
  <c r="I339" i="40"/>
  <c r="H339" i="40"/>
  <c r="G339" i="40"/>
  <c r="F339" i="40"/>
  <c r="C339" i="40"/>
  <c r="B339" i="40"/>
  <c r="A339" i="40"/>
  <c r="K338" i="40"/>
  <c r="J338" i="40"/>
  <c r="I338" i="40"/>
  <c r="H338" i="40"/>
  <c r="G338" i="40"/>
  <c r="F338" i="40"/>
  <c r="C338" i="40"/>
  <c r="B338" i="40"/>
  <c r="A338" i="40"/>
  <c r="K337" i="40"/>
  <c r="J337" i="40"/>
  <c r="I337" i="40"/>
  <c r="H337" i="40"/>
  <c r="G337" i="40"/>
  <c r="F337" i="40"/>
  <c r="C337" i="40"/>
  <c r="B337" i="40"/>
  <c r="A337" i="40"/>
  <c r="K336" i="40"/>
  <c r="J336" i="40"/>
  <c r="I336" i="40"/>
  <c r="H336" i="40"/>
  <c r="G336" i="40"/>
  <c r="F336" i="40"/>
  <c r="C336" i="40"/>
  <c r="B336" i="40"/>
  <c r="A336" i="40"/>
  <c r="K335" i="40"/>
  <c r="J335" i="40"/>
  <c r="I335" i="40"/>
  <c r="H335" i="40"/>
  <c r="G335" i="40"/>
  <c r="F335" i="40"/>
  <c r="C335" i="40"/>
  <c r="B335" i="40"/>
  <c r="A335" i="40"/>
  <c r="K334" i="40"/>
  <c r="J334" i="40"/>
  <c r="I334" i="40"/>
  <c r="H334" i="40"/>
  <c r="G334" i="40"/>
  <c r="F334" i="40"/>
  <c r="C334" i="40"/>
  <c r="B334" i="40"/>
  <c r="A334" i="40"/>
  <c r="K333" i="40"/>
  <c r="J333" i="40"/>
  <c r="I333" i="40"/>
  <c r="H333" i="40"/>
  <c r="G333" i="40"/>
  <c r="F333" i="40"/>
  <c r="C333" i="40"/>
  <c r="B333" i="40"/>
  <c r="A333" i="40"/>
  <c r="K332" i="40"/>
  <c r="J332" i="40"/>
  <c r="I332" i="40"/>
  <c r="H332" i="40"/>
  <c r="G332" i="40"/>
  <c r="F332" i="40"/>
  <c r="C332" i="40"/>
  <c r="B332" i="40"/>
  <c r="A332" i="40"/>
  <c r="K331" i="40"/>
  <c r="J331" i="40"/>
  <c r="I331" i="40"/>
  <c r="H331" i="40"/>
  <c r="G331" i="40"/>
  <c r="F331" i="40"/>
  <c r="C331" i="40"/>
  <c r="B331" i="40"/>
  <c r="A331" i="40"/>
  <c r="K330" i="40"/>
  <c r="J330" i="40"/>
  <c r="I330" i="40"/>
  <c r="H330" i="40"/>
  <c r="G330" i="40"/>
  <c r="F330" i="40"/>
  <c r="C330" i="40"/>
  <c r="B330" i="40"/>
  <c r="A330" i="40"/>
  <c r="K329" i="40"/>
  <c r="J329" i="40"/>
  <c r="I329" i="40"/>
  <c r="H329" i="40"/>
  <c r="G329" i="40"/>
  <c r="F329" i="40"/>
  <c r="C329" i="40"/>
  <c r="B329" i="40"/>
  <c r="A329" i="40"/>
  <c r="K328" i="40"/>
  <c r="J328" i="40"/>
  <c r="I328" i="40"/>
  <c r="H328" i="40"/>
  <c r="G328" i="40"/>
  <c r="F328" i="40"/>
  <c r="C328" i="40"/>
  <c r="B328" i="40"/>
  <c r="A328" i="40"/>
  <c r="K327" i="40"/>
  <c r="J327" i="40"/>
  <c r="I327" i="40"/>
  <c r="H327" i="40"/>
  <c r="G327" i="40"/>
  <c r="F327" i="40"/>
  <c r="C327" i="40"/>
  <c r="B327" i="40"/>
  <c r="A327" i="40"/>
  <c r="K326" i="40"/>
  <c r="J326" i="40"/>
  <c r="I326" i="40"/>
  <c r="H326" i="40"/>
  <c r="G326" i="40"/>
  <c r="F326" i="40"/>
  <c r="C326" i="40"/>
  <c r="B326" i="40"/>
  <c r="A326" i="40"/>
  <c r="K325" i="40"/>
  <c r="J325" i="40"/>
  <c r="I325" i="40"/>
  <c r="H325" i="40"/>
  <c r="G325" i="40"/>
  <c r="F325" i="40"/>
  <c r="C325" i="40"/>
  <c r="B325" i="40"/>
  <c r="A325" i="40"/>
  <c r="K324" i="40"/>
  <c r="J324" i="40"/>
  <c r="I324" i="40"/>
  <c r="H324" i="40"/>
  <c r="G324" i="40"/>
  <c r="F324" i="40"/>
  <c r="C324" i="40"/>
  <c r="B324" i="40"/>
  <c r="A324" i="40"/>
  <c r="K323" i="40"/>
  <c r="J323" i="40"/>
  <c r="I323" i="40"/>
  <c r="H323" i="40"/>
  <c r="G323" i="40"/>
  <c r="F323" i="40"/>
  <c r="C323" i="40"/>
  <c r="B323" i="40"/>
  <c r="A323" i="40"/>
  <c r="K322" i="40"/>
  <c r="J322" i="40"/>
  <c r="I322" i="40"/>
  <c r="H322" i="40"/>
  <c r="G322" i="40"/>
  <c r="F322" i="40"/>
  <c r="C322" i="40"/>
  <c r="B322" i="40"/>
  <c r="A322" i="40"/>
  <c r="K321" i="40"/>
  <c r="J321" i="40"/>
  <c r="I321" i="40"/>
  <c r="H321" i="40"/>
  <c r="G321" i="40"/>
  <c r="F321" i="40"/>
  <c r="C321" i="40"/>
  <c r="B321" i="40"/>
  <c r="A321" i="40"/>
  <c r="K320" i="40"/>
  <c r="J320" i="40"/>
  <c r="I320" i="40"/>
  <c r="H320" i="40"/>
  <c r="G320" i="40"/>
  <c r="F320" i="40"/>
  <c r="C320" i="40"/>
  <c r="B320" i="40"/>
  <c r="A320" i="40"/>
  <c r="K319" i="40"/>
  <c r="J319" i="40"/>
  <c r="I319" i="40"/>
  <c r="H319" i="40"/>
  <c r="G319" i="40"/>
  <c r="F319" i="40"/>
  <c r="C319" i="40"/>
  <c r="B319" i="40"/>
  <c r="A319" i="40"/>
  <c r="K318" i="40"/>
  <c r="J318" i="40"/>
  <c r="I318" i="40"/>
  <c r="H318" i="40"/>
  <c r="G318" i="40"/>
  <c r="F318" i="40"/>
  <c r="C318" i="40"/>
  <c r="B318" i="40"/>
  <c r="A318" i="40"/>
  <c r="K317" i="40"/>
  <c r="J317" i="40"/>
  <c r="I317" i="40"/>
  <c r="H317" i="40"/>
  <c r="G317" i="40"/>
  <c r="F317" i="40"/>
  <c r="C317" i="40"/>
  <c r="B317" i="40"/>
  <c r="A317" i="40"/>
  <c r="K316" i="40"/>
  <c r="J316" i="40"/>
  <c r="I316" i="40"/>
  <c r="H316" i="40"/>
  <c r="G316" i="40"/>
  <c r="F316" i="40"/>
  <c r="C316" i="40"/>
  <c r="B316" i="40"/>
  <c r="A316" i="40"/>
  <c r="K315" i="40"/>
  <c r="J315" i="40"/>
  <c r="I315" i="40"/>
  <c r="H315" i="40"/>
  <c r="G315" i="40"/>
  <c r="F315" i="40"/>
  <c r="C315" i="40"/>
  <c r="B315" i="40"/>
  <c r="A315" i="40"/>
  <c r="K314" i="40"/>
  <c r="J314" i="40"/>
  <c r="I314" i="40"/>
  <c r="H314" i="40"/>
  <c r="G314" i="40"/>
  <c r="F314" i="40"/>
  <c r="C314" i="40"/>
  <c r="B314" i="40"/>
  <c r="A314" i="40"/>
  <c r="K313" i="40"/>
  <c r="J313" i="40"/>
  <c r="I313" i="40"/>
  <c r="H313" i="40"/>
  <c r="G313" i="40"/>
  <c r="F313" i="40"/>
  <c r="C313" i="40"/>
  <c r="B313" i="40"/>
  <c r="A313" i="40"/>
  <c r="K312" i="40"/>
  <c r="J312" i="40"/>
  <c r="I312" i="40"/>
  <c r="H312" i="40"/>
  <c r="G312" i="40"/>
  <c r="F312" i="40"/>
  <c r="C312" i="40"/>
  <c r="B312" i="40"/>
  <c r="A312" i="40"/>
  <c r="K311" i="40"/>
  <c r="J311" i="40"/>
  <c r="I311" i="40"/>
  <c r="H311" i="40"/>
  <c r="G311" i="40"/>
  <c r="F311" i="40"/>
  <c r="C311" i="40"/>
  <c r="B311" i="40"/>
  <c r="A311" i="40"/>
  <c r="K310" i="40"/>
  <c r="J310" i="40"/>
  <c r="I310" i="40"/>
  <c r="H310" i="40"/>
  <c r="G310" i="40"/>
  <c r="F310" i="40"/>
  <c r="C310" i="40"/>
  <c r="B310" i="40"/>
  <c r="A310" i="40"/>
  <c r="K309" i="40"/>
  <c r="J309" i="40"/>
  <c r="I309" i="40"/>
  <c r="H309" i="40"/>
  <c r="G309" i="40"/>
  <c r="F309" i="40"/>
  <c r="C309" i="40"/>
  <c r="B309" i="40"/>
  <c r="A309" i="40"/>
  <c r="K308" i="40"/>
  <c r="J308" i="40"/>
  <c r="I308" i="40"/>
  <c r="H308" i="40"/>
  <c r="G308" i="40"/>
  <c r="F308" i="40"/>
  <c r="C308" i="40"/>
  <c r="B308" i="40"/>
  <c r="A308" i="40"/>
  <c r="K307" i="40"/>
  <c r="J307" i="40"/>
  <c r="I307" i="40"/>
  <c r="H307" i="40"/>
  <c r="G307" i="40"/>
  <c r="F307" i="40"/>
  <c r="C307" i="40"/>
  <c r="B307" i="40"/>
  <c r="A307" i="40"/>
  <c r="K306" i="40"/>
  <c r="J306" i="40"/>
  <c r="I306" i="40"/>
  <c r="H306" i="40"/>
  <c r="G306" i="40"/>
  <c r="F306" i="40"/>
  <c r="C306" i="40"/>
  <c r="B306" i="40"/>
  <c r="A306" i="40"/>
  <c r="K305" i="40"/>
  <c r="J305" i="40"/>
  <c r="I305" i="40"/>
  <c r="H305" i="40"/>
  <c r="G305" i="40"/>
  <c r="F305" i="40"/>
  <c r="C305" i="40"/>
  <c r="B305" i="40"/>
  <c r="A305" i="40"/>
  <c r="K304" i="40"/>
  <c r="J304" i="40"/>
  <c r="I304" i="40"/>
  <c r="H304" i="40"/>
  <c r="G304" i="40"/>
  <c r="F304" i="40"/>
  <c r="C304" i="40"/>
  <c r="B304" i="40"/>
  <c r="A304" i="40"/>
  <c r="K303" i="40"/>
  <c r="J303" i="40"/>
  <c r="I303" i="40"/>
  <c r="H303" i="40"/>
  <c r="G303" i="40"/>
  <c r="F303" i="40"/>
  <c r="C303" i="40"/>
  <c r="B303" i="40"/>
  <c r="A303" i="40"/>
  <c r="K302" i="40"/>
  <c r="J302" i="40"/>
  <c r="I302" i="40"/>
  <c r="H302" i="40"/>
  <c r="G302" i="40"/>
  <c r="F302" i="40"/>
  <c r="C302" i="40"/>
  <c r="B302" i="40"/>
  <c r="A302" i="40"/>
  <c r="K301" i="40"/>
  <c r="J301" i="40"/>
  <c r="I301" i="40"/>
  <c r="H301" i="40"/>
  <c r="G301" i="40"/>
  <c r="F301" i="40"/>
  <c r="C301" i="40"/>
  <c r="B301" i="40"/>
  <c r="A301" i="40"/>
  <c r="K300" i="40"/>
  <c r="J300" i="40"/>
  <c r="I300" i="40"/>
  <c r="H300" i="40"/>
  <c r="G300" i="40"/>
  <c r="F300" i="40"/>
  <c r="C300" i="40"/>
  <c r="B300" i="40"/>
  <c r="A300" i="40"/>
  <c r="K299" i="40"/>
  <c r="J299" i="40"/>
  <c r="I299" i="40"/>
  <c r="H299" i="40"/>
  <c r="G299" i="40"/>
  <c r="F299" i="40"/>
  <c r="C299" i="40"/>
  <c r="B299" i="40"/>
  <c r="A299" i="40"/>
  <c r="K298" i="40"/>
  <c r="J298" i="40"/>
  <c r="I298" i="40"/>
  <c r="H298" i="40"/>
  <c r="G298" i="40"/>
  <c r="F298" i="40"/>
  <c r="C298" i="40"/>
  <c r="B298" i="40"/>
  <c r="A298" i="40"/>
  <c r="K297" i="40"/>
  <c r="J297" i="40"/>
  <c r="I297" i="40"/>
  <c r="H297" i="40"/>
  <c r="G297" i="40"/>
  <c r="F297" i="40"/>
  <c r="C297" i="40"/>
  <c r="B297" i="40"/>
  <c r="A297" i="40"/>
  <c r="K296" i="40"/>
  <c r="J296" i="40"/>
  <c r="I296" i="40"/>
  <c r="H296" i="40"/>
  <c r="G296" i="40"/>
  <c r="F296" i="40"/>
  <c r="C296" i="40"/>
  <c r="B296" i="40"/>
  <c r="A296" i="40"/>
  <c r="K295" i="40"/>
  <c r="J295" i="40"/>
  <c r="I295" i="40"/>
  <c r="H295" i="40"/>
  <c r="G295" i="40"/>
  <c r="F295" i="40"/>
  <c r="C295" i="40"/>
  <c r="B295" i="40"/>
  <c r="A295" i="40"/>
  <c r="K294" i="40"/>
  <c r="J294" i="40"/>
  <c r="I294" i="40"/>
  <c r="H294" i="40"/>
  <c r="G294" i="40"/>
  <c r="F294" i="40"/>
  <c r="C294" i="40"/>
  <c r="B294" i="40"/>
  <c r="A294" i="40"/>
  <c r="K293" i="40"/>
  <c r="J293" i="40"/>
  <c r="I293" i="40"/>
  <c r="H293" i="40"/>
  <c r="G293" i="40"/>
  <c r="F293" i="40"/>
  <c r="C293" i="40"/>
  <c r="B293" i="40"/>
  <c r="A293" i="40"/>
  <c r="K292" i="40"/>
  <c r="J292" i="40"/>
  <c r="I292" i="40"/>
  <c r="H292" i="40"/>
  <c r="G292" i="40"/>
  <c r="F292" i="40"/>
  <c r="C292" i="40"/>
  <c r="B292" i="40"/>
  <c r="A292" i="40"/>
  <c r="K291" i="40"/>
  <c r="J291" i="40"/>
  <c r="I291" i="40"/>
  <c r="H291" i="40"/>
  <c r="G291" i="40"/>
  <c r="F291" i="40"/>
  <c r="C291" i="40"/>
  <c r="B291" i="40"/>
  <c r="A291" i="40"/>
  <c r="K290" i="40"/>
  <c r="J290" i="40"/>
  <c r="I290" i="40"/>
  <c r="H290" i="40"/>
  <c r="G290" i="40"/>
  <c r="F290" i="40"/>
  <c r="C290" i="40"/>
  <c r="B290" i="40"/>
  <c r="A290" i="40"/>
  <c r="K289" i="40"/>
  <c r="J289" i="40"/>
  <c r="I289" i="40"/>
  <c r="H289" i="40"/>
  <c r="G289" i="40"/>
  <c r="F289" i="40"/>
  <c r="C289" i="40"/>
  <c r="B289" i="40"/>
  <c r="A289" i="40"/>
  <c r="K288" i="40"/>
  <c r="J288" i="40"/>
  <c r="I288" i="40"/>
  <c r="H288" i="40"/>
  <c r="G288" i="40"/>
  <c r="F288" i="40"/>
  <c r="C288" i="40"/>
  <c r="B288" i="40"/>
  <c r="A288" i="40"/>
  <c r="K287" i="40"/>
  <c r="J287" i="40"/>
  <c r="I287" i="40"/>
  <c r="H287" i="40"/>
  <c r="G287" i="40"/>
  <c r="F287" i="40"/>
  <c r="C287" i="40"/>
  <c r="B287" i="40"/>
  <c r="A287" i="40"/>
  <c r="K286" i="40"/>
  <c r="J286" i="40"/>
  <c r="I286" i="40"/>
  <c r="H286" i="40"/>
  <c r="G286" i="40"/>
  <c r="F286" i="40"/>
  <c r="C286" i="40"/>
  <c r="B286" i="40"/>
  <c r="A286" i="40"/>
  <c r="K285" i="40"/>
  <c r="J285" i="40"/>
  <c r="I285" i="40"/>
  <c r="H285" i="40"/>
  <c r="G285" i="40"/>
  <c r="F285" i="40"/>
  <c r="C285" i="40"/>
  <c r="B285" i="40"/>
  <c r="A285" i="40"/>
  <c r="K284" i="40"/>
  <c r="J284" i="40"/>
  <c r="I284" i="40"/>
  <c r="H284" i="40"/>
  <c r="G284" i="40"/>
  <c r="F284" i="40"/>
  <c r="C284" i="40"/>
  <c r="B284" i="40"/>
  <c r="A284" i="40"/>
  <c r="K283" i="40"/>
  <c r="J283" i="40"/>
  <c r="I283" i="40"/>
  <c r="H283" i="40"/>
  <c r="G283" i="40"/>
  <c r="F283" i="40"/>
  <c r="C283" i="40"/>
  <c r="B283" i="40"/>
  <c r="A283" i="40"/>
  <c r="K282" i="40"/>
  <c r="J282" i="40"/>
  <c r="I282" i="40"/>
  <c r="H282" i="40"/>
  <c r="G282" i="40"/>
  <c r="F282" i="40"/>
  <c r="C282" i="40"/>
  <c r="B282" i="40"/>
  <c r="A282" i="40"/>
  <c r="K281" i="40"/>
  <c r="J281" i="40"/>
  <c r="I281" i="40"/>
  <c r="H281" i="40"/>
  <c r="G281" i="40"/>
  <c r="F281" i="40"/>
  <c r="C281" i="40"/>
  <c r="B281" i="40"/>
  <c r="A281" i="40"/>
  <c r="K280" i="40"/>
  <c r="J280" i="40"/>
  <c r="I280" i="40"/>
  <c r="H280" i="40"/>
  <c r="G280" i="40"/>
  <c r="F280" i="40"/>
  <c r="C280" i="40"/>
  <c r="B280" i="40"/>
  <c r="A280" i="40"/>
  <c r="K279" i="40"/>
  <c r="J279" i="40"/>
  <c r="I279" i="40"/>
  <c r="H279" i="40"/>
  <c r="G279" i="40"/>
  <c r="F279" i="40"/>
  <c r="C279" i="40"/>
  <c r="B279" i="40"/>
  <c r="A279" i="40"/>
  <c r="K278" i="40"/>
  <c r="J278" i="40"/>
  <c r="I278" i="40"/>
  <c r="H278" i="40"/>
  <c r="G278" i="40"/>
  <c r="F278" i="40"/>
  <c r="C278" i="40"/>
  <c r="B278" i="40"/>
  <c r="A278" i="40"/>
  <c r="K277" i="40"/>
  <c r="J277" i="40"/>
  <c r="I277" i="40"/>
  <c r="H277" i="40"/>
  <c r="G277" i="40"/>
  <c r="F277" i="40"/>
  <c r="C277" i="40"/>
  <c r="B277" i="40"/>
  <c r="A277" i="40"/>
  <c r="K276" i="40"/>
  <c r="J276" i="40"/>
  <c r="I276" i="40"/>
  <c r="H276" i="40"/>
  <c r="G276" i="40"/>
  <c r="F276" i="40"/>
  <c r="C276" i="40"/>
  <c r="B276" i="40"/>
  <c r="A276" i="40"/>
  <c r="K275" i="40"/>
  <c r="J275" i="40"/>
  <c r="I275" i="40"/>
  <c r="H275" i="40"/>
  <c r="G275" i="40"/>
  <c r="F275" i="40"/>
  <c r="C275" i="40"/>
  <c r="B275" i="40"/>
  <c r="A275" i="40"/>
  <c r="K274" i="40"/>
  <c r="J274" i="40"/>
  <c r="I274" i="40"/>
  <c r="H274" i="40"/>
  <c r="G274" i="40"/>
  <c r="F274" i="40"/>
  <c r="C274" i="40"/>
  <c r="B274" i="40"/>
  <c r="A274" i="40"/>
  <c r="K273" i="40"/>
  <c r="J273" i="40"/>
  <c r="I273" i="40"/>
  <c r="H273" i="40"/>
  <c r="G273" i="40"/>
  <c r="F273" i="40"/>
  <c r="C273" i="40"/>
  <c r="B273" i="40"/>
  <c r="A273" i="40"/>
  <c r="K272" i="40"/>
  <c r="J272" i="40"/>
  <c r="I272" i="40"/>
  <c r="H272" i="40"/>
  <c r="G272" i="40"/>
  <c r="F272" i="40"/>
  <c r="C272" i="40"/>
  <c r="B272" i="40"/>
  <c r="A272" i="40"/>
  <c r="K271" i="40"/>
  <c r="J271" i="40"/>
  <c r="I271" i="40"/>
  <c r="H271" i="40"/>
  <c r="G271" i="40"/>
  <c r="F271" i="40"/>
  <c r="C271" i="40"/>
  <c r="B271" i="40"/>
  <c r="A271" i="40"/>
  <c r="K270" i="40"/>
  <c r="J270" i="40"/>
  <c r="I270" i="40"/>
  <c r="H270" i="40"/>
  <c r="G270" i="40"/>
  <c r="F270" i="40"/>
  <c r="C270" i="40"/>
  <c r="B270" i="40"/>
  <c r="A270" i="40"/>
  <c r="K269" i="40"/>
  <c r="J269" i="40"/>
  <c r="I269" i="40"/>
  <c r="H269" i="40"/>
  <c r="G269" i="40"/>
  <c r="F269" i="40"/>
  <c r="C269" i="40"/>
  <c r="B269" i="40"/>
  <c r="A269" i="40"/>
  <c r="K268" i="40"/>
  <c r="J268" i="40"/>
  <c r="I268" i="40"/>
  <c r="H268" i="40"/>
  <c r="G268" i="40"/>
  <c r="F268" i="40"/>
  <c r="C268" i="40"/>
  <c r="B268" i="40"/>
  <c r="A268" i="40"/>
  <c r="K267" i="40"/>
  <c r="J267" i="40"/>
  <c r="I267" i="40"/>
  <c r="H267" i="40"/>
  <c r="G267" i="40"/>
  <c r="F267" i="40"/>
  <c r="C267" i="40"/>
  <c r="B267" i="40"/>
  <c r="A267" i="40"/>
  <c r="K266" i="40"/>
  <c r="J266" i="40"/>
  <c r="I266" i="40"/>
  <c r="H266" i="40"/>
  <c r="G266" i="40"/>
  <c r="F266" i="40"/>
  <c r="C266" i="40"/>
  <c r="B266" i="40"/>
  <c r="A266" i="40"/>
  <c r="K265" i="40"/>
  <c r="J265" i="40"/>
  <c r="I265" i="40"/>
  <c r="H265" i="40"/>
  <c r="G265" i="40"/>
  <c r="F265" i="40"/>
  <c r="C265" i="40"/>
  <c r="B265" i="40"/>
  <c r="A265" i="40"/>
  <c r="K264" i="40"/>
  <c r="J264" i="40"/>
  <c r="I264" i="40"/>
  <c r="H264" i="40"/>
  <c r="G264" i="40"/>
  <c r="F264" i="40"/>
  <c r="C264" i="40"/>
  <c r="B264" i="40"/>
  <c r="A264" i="40"/>
  <c r="K263" i="40"/>
  <c r="J263" i="40"/>
  <c r="I263" i="40"/>
  <c r="H263" i="40"/>
  <c r="G263" i="40"/>
  <c r="F263" i="40"/>
  <c r="C263" i="40"/>
  <c r="B263" i="40"/>
  <c r="A263" i="40"/>
  <c r="K262" i="40"/>
  <c r="J262" i="40"/>
  <c r="I262" i="40"/>
  <c r="H262" i="40"/>
  <c r="G262" i="40"/>
  <c r="F262" i="40"/>
  <c r="C262" i="40"/>
  <c r="B262" i="40"/>
  <c r="A262" i="40"/>
  <c r="K261" i="40"/>
  <c r="J261" i="40"/>
  <c r="I261" i="40"/>
  <c r="H261" i="40"/>
  <c r="G261" i="40"/>
  <c r="F261" i="40"/>
  <c r="C261" i="40"/>
  <c r="B261" i="40"/>
  <c r="A261" i="40"/>
  <c r="K260" i="40"/>
  <c r="J260" i="40"/>
  <c r="I260" i="40"/>
  <c r="H260" i="40"/>
  <c r="G260" i="40"/>
  <c r="F260" i="40"/>
  <c r="C260" i="40"/>
  <c r="B260" i="40"/>
  <c r="A260" i="40"/>
  <c r="K259" i="40"/>
  <c r="J259" i="40"/>
  <c r="I259" i="40"/>
  <c r="H259" i="40"/>
  <c r="G259" i="40"/>
  <c r="F259" i="40"/>
  <c r="C259" i="40"/>
  <c r="B259" i="40"/>
  <c r="A259" i="40"/>
  <c r="K258" i="40"/>
  <c r="J258" i="40"/>
  <c r="I258" i="40"/>
  <c r="H258" i="40"/>
  <c r="G258" i="40"/>
  <c r="F258" i="40"/>
  <c r="C258" i="40"/>
  <c r="B258" i="40"/>
  <c r="A258" i="40"/>
  <c r="K257" i="40"/>
  <c r="J257" i="40"/>
  <c r="I257" i="40"/>
  <c r="H257" i="40"/>
  <c r="G257" i="40"/>
  <c r="F257" i="40"/>
  <c r="C257" i="40"/>
  <c r="B257" i="40"/>
  <c r="A257" i="40"/>
  <c r="K256" i="40"/>
  <c r="J256" i="40"/>
  <c r="I256" i="40"/>
  <c r="H256" i="40"/>
  <c r="G256" i="40"/>
  <c r="F256" i="40"/>
  <c r="C256" i="40"/>
  <c r="B256" i="40"/>
  <c r="A256" i="40"/>
  <c r="K255" i="40"/>
  <c r="J255" i="40"/>
  <c r="I255" i="40"/>
  <c r="H255" i="40"/>
  <c r="G255" i="40"/>
  <c r="F255" i="40"/>
  <c r="C255" i="40"/>
  <c r="B255" i="40"/>
  <c r="A255" i="40"/>
  <c r="K254" i="40"/>
  <c r="J254" i="40"/>
  <c r="I254" i="40"/>
  <c r="H254" i="40"/>
  <c r="G254" i="40"/>
  <c r="F254" i="40"/>
  <c r="C254" i="40"/>
  <c r="B254" i="40"/>
  <c r="A254" i="40"/>
  <c r="K253" i="40"/>
  <c r="J253" i="40"/>
  <c r="I253" i="40"/>
  <c r="H253" i="40"/>
  <c r="G253" i="40"/>
  <c r="F253" i="40"/>
  <c r="C253" i="40"/>
  <c r="B253" i="40"/>
  <c r="A253" i="40"/>
  <c r="K252" i="40"/>
  <c r="J252" i="40"/>
  <c r="I252" i="40"/>
  <c r="H252" i="40"/>
  <c r="G252" i="40"/>
  <c r="F252" i="40"/>
  <c r="C252" i="40"/>
  <c r="B252" i="40"/>
  <c r="A252" i="40"/>
  <c r="K251" i="40"/>
  <c r="J251" i="40"/>
  <c r="I251" i="40"/>
  <c r="H251" i="40"/>
  <c r="G251" i="40"/>
  <c r="F251" i="40"/>
  <c r="C251" i="40"/>
  <c r="B251" i="40"/>
  <c r="A251" i="40"/>
  <c r="K250" i="40"/>
  <c r="J250" i="40"/>
  <c r="I250" i="40"/>
  <c r="H250" i="40"/>
  <c r="G250" i="40"/>
  <c r="F250" i="40"/>
  <c r="C250" i="40"/>
  <c r="B250" i="40"/>
  <c r="A250" i="40"/>
  <c r="K249" i="40"/>
  <c r="J249" i="40"/>
  <c r="I249" i="40"/>
  <c r="H249" i="40"/>
  <c r="G249" i="40"/>
  <c r="F249" i="40"/>
  <c r="C249" i="40"/>
  <c r="B249" i="40"/>
  <c r="A249" i="40"/>
  <c r="K248" i="40"/>
  <c r="J248" i="40"/>
  <c r="I248" i="40"/>
  <c r="H248" i="40"/>
  <c r="G248" i="40"/>
  <c r="F248" i="40"/>
  <c r="C248" i="40"/>
  <c r="B248" i="40"/>
  <c r="A248" i="40"/>
  <c r="K247" i="40"/>
  <c r="J247" i="40"/>
  <c r="I247" i="40"/>
  <c r="H247" i="40"/>
  <c r="G247" i="40"/>
  <c r="F247" i="40"/>
  <c r="C247" i="40"/>
  <c r="B247" i="40"/>
  <c r="A247" i="40"/>
  <c r="K246" i="40"/>
  <c r="J246" i="40"/>
  <c r="I246" i="40"/>
  <c r="H246" i="40"/>
  <c r="G246" i="40"/>
  <c r="F246" i="40"/>
  <c r="C246" i="40"/>
  <c r="B246" i="40"/>
  <c r="A246" i="40"/>
  <c r="K245" i="40"/>
  <c r="J245" i="40"/>
  <c r="I245" i="40"/>
  <c r="H245" i="40"/>
  <c r="G245" i="40"/>
  <c r="F245" i="40"/>
  <c r="C245" i="40"/>
  <c r="B245" i="40"/>
  <c r="A245" i="40"/>
  <c r="K244" i="40"/>
  <c r="J244" i="40"/>
  <c r="I244" i="40"/>
  <c r="H244" i="40"/>
  <c r="G244" i="40"/>
  <c r="F244" i="40"/>
  <c r="C244" i="40"/>
  <c r="B244" i="40"/>
  <c r="A244" i="40"/>
  <c r="K243" i="40"/>
  <c r="J243" i="40"/>
  <c r="I243" i="40"/>
  <c r="H243" i="40"/>
  <c r="G243" i="40"/>
  <c r="F243" i="40"/>
  <c r="C243" i="40"/>
  <c r="B243" i="40"/>
  <c r="A243" i="40"/>
  <c r="K242" i="40"/>
  <c r="J242" i="40"/>
  <c r="I242" i="40"/>
  <c r="H242" i="40"/>
  <c r="G242" i="40"/>
  <c r="F242" i="40"/>
  <c r="C242" i="40"/>
  <c r="B242" i="40"/>
  <c r="A242" i="40"/>
  <c r="K241" i="40"/>
  <c r="J241" i="40"/>
  <c r="I241" i="40"/>
  <c r="H241" i="40"/>
  <c r="G241" i="40"/>
  <c r="F241" i="40"/>
  <c r="C241" i="40"/>
  <c r="B241" i="40"/>
  <c r="A241" i="40"/>
  <c r="K240" i="40"/>
  <c r="J240" i="40"/>
  <c r="I240" i="40"/>
  <c r="H240" i="40"/>
  <c r="G240" i="40"/>
  <c r="F240" i="40"/>
  <c r="C240" i="40"/>
  <c r="B240" i="40"/>
  <c r="A240" i="40"/>
  <c r="K239" i="40"/>
  <c r="J239" i="40"/>
  <c r="I239" i="40"/>
  <c r="H239" i="40"/>
  <c r="G239" i="40"/>
  <c r="F239" i="40"/>
  <c r="C239" i="40"/>
  <c r="B239" i="40"/>
  <c r="A239" i="40"/>
  <c r="K238" i="40"/>
  <c r="J238" i="40"/>
  <c r="I238" i="40"/>
  <c r="H238" i="40"/>
  <c r="G238" i="40"/>
  <c r="F238" i="40"/>
  <c r="C238" i="40"/>
  <c r="B238" i="40"/>
  <c r="A238" i="40"/>
  <c r="K237" i="40"/>
  <c r="J237" i="40"/>
  <c r="I237" i="40"/>
  <c r="H237" i="40"/>
  <c r="G237" i="40"/>
  <c r="F237" i="40"/>
  <c r="C237" i="40"/>
  <c r="B237" i="40"/>
  <c r="A237" i="40"/>
  <c r="K236" i="40"/>
  <c r="J236" i="40"/>
  <c r="I236" i="40"/>
  <c r="H236" i="40"/>
  <c r="G236" i="40"/>
  <c r="F236" i="40"/>
  <c r="C236" i="40"/>
  <c r="B236" i="40"/>
  <c r="A236" i="40"/>
  <c r="K235" i="40"/>
  <c r="J235" i="40"/>
  <c r="I235" i="40"/>
  <c r="H235" i="40"/>
  <c r="G235" i="40"/>
  <c r="F235" i="40"/>
  <c r="C235" i="40"/>
  <c r="B235" i="40"/>
  <c r="A235" i="40"/>
  <c r="K234" i="40"/>
  <c r="J234" i="40"/>
  <c r="I234" i="40"/>
  <c r="H234" i="40"/>
  <c r="G234" i="40"/>
  <c r="F234" i="40"/>
  <c r="C234" i="40"/>
  <c r="B234" i="40"/>
  <c r="A234" i="40"/>
  <c r="K233" i="40"/>
  <c r="J233" i="40"/>
  <c r="I233" i="40"/>
  <c r="H233" i="40"/>
  <c r="G233" i="40"/>
  <c r="F233" i="40"/>
  <c r="C233" i="40"/>
  <c r="B233" i="40"/>
  <c r="A233" i="40"/>
  <c r="K232" i="40"/>
  <c r="J232" i="40"/>
  <c r="I232" i="40"/>
  <c r="H232" i="40"/>
  <c r="G232" i="40"/>
  <c r="F232" i="40"/>
  <c r="C232" i="40"/>
  <c r="B232" i="40"/>
  <c r="A232" i="40"/>
  <c r="K231" i="40"/>
  <c r="J231" i="40"/>
  <c r="I231" i="40"/>
  <c r="H231" i="40"/>
  <c r="G231" i="40"/>
  <c r="F231" i="40"/>
  <c r="C231" i="40"/>
  <c r="B231" i="40"/>
  <c r="A231" i="40"/>
  <c r="K230" i="40"/>
  <c r="J230" i="40"/>
  <c r="I230" i="40"/>
  <c r="H230" i="40"/>
  <c r="G230" i="40"/>
  <c r="F230" i="40"/>
  <c r="C230" i="40"/>
  <c r="B230" i="40"/>
  <c r="A230" i="40"/>
  <c r="K229" i="40"/>
  <c r="J229" i="40"/>
  <c r="I229" i="40"/>
  <c r="H229" i="40"/>
  <c r="G229" i="40"/>
  <c r="F229" i="40"/>
  <c r="C229" i="40"/>
  <c r="B229" i="40"/>
  <c r="A229" i="40"/>
  <c r="K228" i="40"/>
  <c r="J228" i="40"/>
  <c r="I228" i="40"/>
  <c r="H228" i="40"/>
  <c r="G228" i="40"/>
  <c r="F228" i="40"/>
  <c r="C228" i="40"/>
  <c r="B228" i="40"/>
  <c r="A228" i="40"/>
  <c r="K227" i="40"/>
  <c r="J227" i="40"/>
  <c r="I227" i="40"/>
  <c r="H227" i="40"/>
  <c r="G227" i="40"/>
  <c r="F227" i="40"/>
  <c r="C227" i="40"/>
  <c r="B227" i="40"/>
  <c r="A227" i="40"/>
  <c r="K226" i="40"/>
  <c r="J226" i="40"/>
  <c r="I226" i="40"/>
  <c r="H226" i="40"/>
  <c r="G226" i="40"/>
  <c r="F226" i="40"/>
  <c r="C226" i="40"/>
  <c r="B226" i="40"/>
  <c r="A226" i="40"/>
  <c r="K225" i="40"/>
  <c r="J225" i="40"/>
  <c r="I225" i="40"/>
  <c r="H225" i="40"/>
  <c r="G225" i="40"/>
  <c r="F225" i="40"/>
  <c r="C225" i="40"/>
  <c r="B225" i="40"/>
  <c r="A225" i="40"/>
  <c r="K224" i="40"/>
  <c r="J224" i="40"/>
  <c r="I224" i="40"/>
  <c r="H224" i="40"/>
  <c r="G224" i="40"/>
  <c r="F224" i="40"/>
  <c r="C224" i="40"/>
  <c r="B224" i="40"/>
  <c r="A224" i="40"/>
  <c r="K223" i="40"/>
  <c r="J223" i="40"/>
  <c r="I223" i="40"/>
  <c r="H223" i="40"/>
  <c r="G223" i="40"/>
  <c r="F223" i="40"/>
  <c r="C223" i="40"/>
  <c r="B223" i="40"/>
  <c r="A223" i="40"/>
  <c r="K222" i="40"/>
  <c r="J222" i="40"/>
  <c r="I222" i="40"/>
  <c r="H222" i="40"/>
  <c r="G222" i="40"/>
  <c r="F222" i="40"/>
  <c r="C222" i="40"/>
  <c r="B222" i="40"/>
  <c r="A222" i="40"/>
  <c r="K221" i="40"/>
  <c r="J221" i="40"/>
  <c r="I221" i="40"/>
  <c r="H221" i="40"/>
  <c r="G221" i="40"/>
  <c r="F221" i="40"/>
  <c r="C221" i="40"/>
  <c r="B221" i="40"/>
  <c r="A221" i="40"/>
  <c r="K220" i="40"/>
  <c r="J220" i="40"/>
  <c r="I220" i="40"/>
  <c r="H220" i="40"/>
  <c r="G220" i="40"/>
  <c r="F220" i="40"/>
  <c r="C220" i="40"/>
  <c r="B220" i="40"/>
  <c r="A220" i="40"/>
  <c r="K219" i="40"/>
  <c r="J219" i="40"/>
  <c r="I219" i="40"/>
  <c r="H219" i="40"/>
  <c r="G219" i="40"/>
  <c r="F219" i="40"/>
  <c r="C219" i="40"/>
  <c r="B219" i="40"/>
  <c r="A219" i="40"/>
  <c r="K218" i="40"/>
  <c r="J218" i="40"/>
  <c r="I218" i="40"/>
  <c r="H218" i="40"/>
  <c r="G218" i="40"/>
  <c r="F218" i="40"/>
  <c r="C218" i="40"/>
  <c r="B218" i="40"/>
  <c r="A218" i="40"/>
  <c r="K217" i="40"/>
  <c r="J217" i="40"/>
  <c r="I217" i="40"/>
  <c r="H217" i="40"/>
  <c r="G217" i="40"/>
  <c r="F217" i="40"/>
  <c r="C217" i="40"/>
  <c r="B217" i="40"/>
  <c r="A217" i="40"/>
  <c r="K216" i="40"/>
  <c r="J216" i="40"/>
  <c r="I216" i="40"/>
  <c r="H216" i="40"/>
  <c r="G216" i="40"/>
  <c r="F216" i="40"/>
  <c r="C216" i="40"/>
  <c r="B216" i="40"/>
  <c r="A216" i="40"/>
  <c r="K215" i="40"/>
  <c r="J215" i="40"/>
  <c r="I215" i="40"/>
  <c r="H215" i="40"/>
  <c r="G215" i="40"/>
  <c r="F215" i="40"/>
  <c r="C215" i="40"/>
  <c r="B215" i="40"/>
  <c r="A215" i="40"/>
  <c r="K214" i="40"/>
  <c r="J214" i="40"/>
  <c r="I214" i="40"/>
  <c r="H214" i="40"/>
  <c r="G214" i="40"/>
  <c r="F214" i="40"/>
  <c r="C214" i="40"/>
  <c r="B214" i="40"/>
  <c r="A214" i="40"/>
  <c r="K213" i="40"/>
  <c r="J213" i="40"/>
  <c r="I213" i="40"/>
  <c r="H213" i="40"/>
  <c r="G213" i="40"/>
  <c r="F213" i="40"/>
  <c r="C213" i="40"/>
  <c r="B213" i="40"/>
  <c r="A213" i="40"/>
  <c r="K212" i="40"/>
  <c r="J212" i="40"/>
  <c r="I212" i="40"/>
  <c r="H212" i="40"/>
  <c r="G212" i="40"/>
  <c r="F212" i="40"/>
  <c r="C212" i="40"/>
  <c r="B212" i="40"/>
  <c r="A212" i="40"/>
  <c r="K211" i="40"/>
  <c r="J211" i="40"/>
  <c r="I211" i="40"/>
  <c r="H211" i="40"/>
  <c r="G211" i="40"/>
  <c r="F211" i="40"/>
  <c r="C211" i="40"/>
  <c r="B211" i="40"/>
  <c r="A211" i="40"/>
  <c r="K210" i="40"/>
  <c r="J210" i="40"/>
  <c r="I210" i="40"/>
  <c r="H210" i="40"/>
  <c r="G210" i="40"/>
  <c r="F210" i="40"/>
  <c r="C210" i="40"/>
  <c r="B210" i="40"/>
  <c r="A210" i="40"/>
  <c r="E209" i="40"/>
  <c r="A209" i="40"/>
  <c r="K207" i="40"/>
  <c r="J207" i="40"/>
  <c r="I207" i="40"/>
  <c r="H207" i="40"/>
  <c r="G207" i="40"/>
  <c r="F207" i="40"/>
  <c r="E207" i="40"/>
  <c r="D207" i="40"/>
  <c r="C207" i="40"/>
  <c r="B207" i="40"/>
  <c r="A207" i="40"/>
  <c r="K206" i="40"/>
  <c r="J206" i="40"/>
  <c r="I206" i="40"/>
  <c r="H206" i="40"/>
  <c r="G206" i="40"/>
  <c r="F206" i="40"/>
  <c r="C206" i="40"/>
  <c r="B206" i="40"/>
  <c r="A206" i="40"/>
  <c r="K205" i="40"/>
  <c r="J205" i="40"/>
  <c r="I205" i="40"/>
  <c r="H205" i="40"/>
  <c r="G205" i="40"/>
  <c r="F205" i="40"/>
  <c r="C205" i="40"/>
  <c r="B205" i="40"/>
  <c r="A205" i="40"/>
  <c r="K204" i="40"/>
  <c r="J204" i="40"/>
  <c r="I204" i="40"/>
  <c r="H204" i="40"/>
  <c r="G204" i="40"/>
  <c r="F204" i="40"/>
  <c r="C204" i="40"/>
  <c r="B204" i="40"/>
  <c r="A204" i="40"/>
  <c r="K203" i="40"/>
  <c r="J203" i="40"/>
  <c r="I203" i="40"/>
  <c r="H203" i="40"/>
  <c r="G203" i="40"/>
  <c r="F203" i="40"/>
  <c r="C203" i="40"/>
  <c r="B203" i="40"/>
  <c r="A203" i="40"/>
  <c r="K202" i="40"/>
  <c r="J202" i="40"/>
  <c r="I202" i="40"/>
  <c r="H202" i="40"/>
  <c r="G202" i="40"/>
  <c r="F202" i="40"/>
  <c r="C202" i="40"/>
  <c r="B202" i="40"/>
  <c r="A202" i="40"/>
  <c r="K201" i="40"/>
  <c r="J201" i="40"/>
  <c r="I201" i="40"/>
  <c r="H201" i="40"/>
  <c r="G201" i="40"/>
  <c r="F201" i="40"/>
  <c r="C201" i="40"/>
  <c r="B201" i="40"/>
  <c r="A201" i="40"/>
  <c r="K200" i="40"/>
  <c r="J200" i="40"/>
  <c r="I200" i="40"/>
  <c r="H200" i="40"/>
  <c r="G200" i="40"/>
  <c r="F200" i="40"/>
  <c r="C200" i="40"/>
  <c r="B200" i="40"/>
  <c r="A200" i="40"/>
  <c r="K199" i="40"/>
  <c r="J199" i="40"/>
  <c r="I199" i="40"/>
  <c r="H199" i="40"/>
  <c r="G199" i="40"/>
  <c r="F199" i="40"/>
  <c r="C199" i="40"/>
  <c r="B199" i="40"/>
  <c r="A199" i="40"/>
  <c r="K198" i="40"/>
  <c r="J198" i="40"/>
  <c r="I198" i="40"/>
  <c r="H198" i="40"/>
  <c r="G198" i="40"/>
  <c r="F198" i="40"/>
  <c r="C198" i="40"/>
  <c r="B198" i="40"/>
  <c r="A198" i="40"/>
  <c r="K197" i="40"/>
  <c r="J197" i="40"/>
  <c r="I197" i="40"/>
  <c r="H197" i="40"/>
  <c r="G197" i="40"/>
  <c r="F197" i="40"/>
  <c r="C197" i="40"/>
  <c r="B197" i="40"/>
  <c r="A197" i="40"/>
  <c r="K196" i="40"/>
  <c r="J196" i="40"/>
  <c r="I196" i="40"/>
  <c r="H196" i="40"/>
  <c r="G196" i="40"/>
  <c r="F196" i="40"/>
  <c r="C196" i="40"/>
  <c r="B196" i="40"/>
  <c r="A196" i="40"/>
  <c r="K195" i="40"/>
  <c r="J195" i="40"/>
  <c r="I195" i="40"/>
  <c r="H195" i="40"/>
  <c r="G195" i="40"/>
  <c r="F195" i="40"/>
  <c r="C195" i="40"/>
  <c r="B195" i="40"/>
  <c r="A195" i="40"/>
  <c r="K194" i="40"/>
  <c r="J194" i="40"/>
  <c r="I194" i="40"/>
  <c r="H194" i="40"/>
  <c r="G194" i="40"/>
  <c r="F194" i="40"/>
  <c r="C194" i="40"/>
  <c r="B194" i="40"/>
  <c r="A194" i="40"/>
  <c r="K193" i="40"/>
  <c r="J193" i="40"/>
  <c r="I193" i="40"/>
  <c r="H193" i="40"/>
  <c r="G193" i="40"/>
  <c r="F193" i="40"/>
  <c r="C193" i="40"/>
  <c r="B193" i="40"/>
  <c r="A193" i="40"/>
  <c r="K192" i="40"/>
  <c r="J192" i="40"/>
  <c r="I192" i="40"/>
  <c r="H192" i="40"/>
  <c r="G192" i="40"/>
  <c r="F192" i="40"/>
  <c r="C192" i="40"/>
  <c r="B192" i="40"/>
  <c r="A192" i="40"/>
  <c r="K191" i="40"/>
  <c r="J191" i="40"/>
  <c r="I191" i="40"/>
  <c r="H191" i="40"/>
  <c r="G191" i="40"/>
  <c r="F191" i="40"/>
  <c r="C191" i="40"/>
  <c r="B191" i="40"/>
  <c r="A191" i="40"/>
  <c r="K190" i="40"/>
  <c r="J190" i="40"/>
  <c r="I190" i="40"/>
  <c r="H190" i="40"/>
  <c r="G190" i="40"/>
  <c r="F190" i="40"/>
  <c r="C190" i="40"/>
  <c r="B190" i="40"/>
  <c r="A190" i="40"/>
  <c r="K189" i="40"/>
  <c r="J189" i="40"/>
  <c r="I189" i="40"/>
  <c r="H189" i="40"/>
  <c r="G189" i="40"/>
  <c r="F189" i="40"/>
  <c r="C189" i="40"/>
  <c r="B189" i="40"/>
  <c r="A189" i="40"/>
  <c r="K188" i="40"/>
  <c r="J188" i="40"/>
  <c r="I188" i="40"/>
  <c r="H188" i="40"/>
  <c r="G188" i="40"/>
  <c r="F188" i="40"/>
  <c r="C188" i="40"/>
  <c r="B188" i="40"/>
  <c r="A188" i="40"/>
  <c r="K187" i="40"/>
  <c r="J187" i="40"/>
  <c r="I187" i="40"/>
  <c r="H187" i="40"/>
  <c r="G187" i="40"/>
  <c r="F187" i="40"/>
  <c r="C187" i="40"/>
  <c r="B187" i="40"/>
  <c r="A187" i="40"/>
  <c r="K186" i="40"/>
  <c r="J186" i="40"/>
  <c r="I186" i="40"/>
  <c r="H186" i="40"/>
  <c r="G186" i="40"/>
  <c r="F186" i="40"/>
  <c r="C186" i="40"/>
  <c r="B186" i="40"/>
  <c r="A186" i="40"/>
  <c r="K185" i="40"/>
  <c r="J185" i="40"/>
  <c r="I185" i="40"/>
  <c r="H185" i="40"/>
  <c r="G185" i="40"/>
  <c r="F185" i="40"/>
  <c r="C185" i="40"/>
  <c r="B185" i="40"/>
  <c r="A185" i="40"/>
  <c r="K184" i="40"/>
  <c r="J184" i="40"/>
  <c r="I184" i="40"/>
  <c r="H184" i="40"/>
  <c r="G184" i="40"/>
  <c r="F184" i="40"/>
  <c r="C184" i="40"/>
  <c r="B184" i="40"/>
  <c r="A184" i="40"/>
  <c r="K183" i="40"/>
  <c r="J183" i="40"/>
  <c r="I183" i="40"/>
  <c r="H183" i="40"/>
  <c r="G183" i="40"/>
  <c r="F183" i="40"/>
  <c r="C183" i="40"/>
  <c r="B183" i="40"/>
  <c r="A183" i="40"/>
  <c r="K182" i="40"/>
  <c r="J182" i="40"/>
  <c r="I182" i="40"/>
  <c r="H182" i="40"/>
  <c r="G182" i="40"/>
  <c r="F182" i="40"/>
  <c r="C182" i="40"/>
  <c r="B182" i="40"/>
  <c r="A182" i="40"/>
  <c r="K181" i="40"/>
  <c r="J181" i="40"/>
  <c r="I181" i="40"/>
  <c r="H181" i="40"/>
  <c r="G181" i="40"/>
  <c r="F181" i="40"/>
  <c r="C181" i="40"/>
  <c r="B181" i="40"/>
  <c r="A181" i="40"/>
  <c r="K180" i="40"/>
  <c r="J180" i="40"/>
  <c r="I180" i="40"/>
  <c r="H180" i="40"/>
  <c r="G180" i="40"/>
  <c r="F180" i="40"/>
  <c r="C180" i="40"/>
  <c r="B180" i="40"/>
  <c r="A180" i="40"/>
  <c r="K179" i="40"/>
  <c r="J179" i="40"/>
  <c r="I179" i="40"/>
  <c r="H179" i="40"/>
  <c r="G179" i="40"/>
  <c r="F179" i="40"/>
  <c r="C179" i="40"/>
  <c r="B179" i="40"/>
  <c r="A179" i="40"/>
  <c r="K178" i="40"/>
  <c r="J178" i="40"/>
  <c r="I178" i="40"/>
  <c r="H178" i="40"/>
  <c r="G178" i="40"/>
  <c r="F178" i="40"/>
  <c r="C178" i="40"/>
  <c r="B178" i="40"/>
  <c r="A178" i="40"/>
  <c r="K177" i="40"/>
  <c r="J177" i="40"/>
  <c r="I177" i="40"/>
  <c r="H177" i="40"/>
  <c r="G177" i="40"/>
  <c r="F177" i="40"/>
  <c r="C177" i="40"/>
  <c r="B177" i="40"/>
  <c r="A177" i="40"/>
  <c r="K176" i="40"/>
  <c r="J176" i="40"/>
  <c r="I176" i="40"/>
  <c r="H176" i="40"/>
  <c r="G176" i="40"/>
  <c r="F176" i="40"/>
  <c r="C176" i="40"/>
  <c r="B176" i="40"/>
  <c r="A176" i="40"/>
  <c r="K175" i="40"/>
  <c r="J175" i="40"/>
  <c r="I175" i="40"/>
  <c r="H175" i="40"/>
  <c r="G175" i="40"/>
  <c r="F175" i="40"/>
  <c r="C175" i="40"/>
  <c r="B175" i="40"/>
  <c r="A175" i="40"/>
  <c r="K174" i="40"/>
  <c r="J174" i="40"/>
  <c r="I174" i="40"/>
  <c r="H174" i="40"/>
  <c r="G174" i="40"/>
  <c r="F174" i="40"/>
  <c r="C174" i="40"/>
  <c r="B174" i="40"/>
  <c r="A174" i="40"/>
  <c r="K173" i="40"/>
  <c r="J173" i="40"/>
  <c r="I173" i="40"/>
  <c r="H173" i="40"/>
  <c r="G173" i="40"/>
  <c r="F173" i="40"/>
  <c r="C173" i="40"/>
  <c r="B173" i="40"/>
  <c r="A173" i="40"/>
  <c r="K172" i="40"/>
  <c r="J172" i="40"/>
  <c r="I172" i="40"/>
  <c r="H172" i="40"/>
  <c r="G172" i="40"/>
  <c r="F172" i="40"/>
  <c r="C172" i="40"/>
  <c r="B172" i="40"/>
  <c r="A172" i="40"/>
  <c r="K171" i="40"/>
  <c r="J171" i="40"/>
  <c r="I171" i="40"/>
  <c r="H171" i="40"/>
  <c r="G171" i="40"/>
  <c r="F171" i="40"/>
  <c r="C171" i="40"/>
  <c r="B171" i="40"/>
  <c r="A171" i="40"/>
  <c r="K170" i="40"/>
  <c r="J170" i="40"/>
  <c r="I170" i="40"/>
  <c r="H170" i="40"/>
  <c r="G170" i="40"/>
  <c r="F170" i="40"/>
  <c r="C170" i="40"/>
  <c r="B170" i="40"/>
  <c r="A170" i="40"/>
  <c r="K169" i="40"/>
  <c r="J169" i="40"/>
  <c r="I169" i="40"/>
  <c r="H169" i="40"/>
  <c r="G169" i="40"/>
  <c r="F169" i="40"/>
  <c r="C169" i="40"/>
  <c r="B169" i="40"/>
  <c r="A169" i="40"/>
  <c r="K168" i="40"/>
  <c r="J168" i="40"/>
  <c r="I168" i="40"/>
  <c r="H168" i="40"/>
  <c r="G168" i="40"/>
  <c r="F168" i="40"/>
  <c r="C168" i="40"/>
  <c r="B168" i="40"/>
  <c r="A168" i="40"/>
  <c r="E167" i="40"/>
  <c r="A167" i="40"/>
  <c r="K165" i="40"/>
  <c r="J165" i="40"/>
  <c r="I165" i="40"/>
  <c r="H165" i="40"/>
  <c r="G165" i="40"/>
  <c r="F165" i="40"/>
  <c r="E165" i="40"/>
  <c r="D165" i="40"/>
  <c r="C165" i="40"/>
  <c r="B165" i="40"/>
  <c r="A165" i="40"/>
  <c r="K164" i="40"/>
  <c r="J164" i="40"/>
  <c r="I164" i="40"/>
  <c r="H164" i="40"/>
  <c r="G164" i="40"/>
  <c r="F164" i="40"/>
  <c r="C164" i="40"/>
  <c r="B164" i="40"/>
  <c r="A164" i="40"/>
  <c r="K163" i="40"/>
  <c r="J163" i="40"/>
  <c r="I163" i="40"/>
  <c r="H163" i="40"/>
  <c r="G163" i="40"/>
  <c r="F163" i="40"/>
  <c r="C163" i="40"/>
  <c r="B163" i="40"/>
  <c r="A163" i="40"/>
  <c r="K162" i="40"/>
  <c r="J162" i="40"/>
  <c r="I162" i="40"/>
  <c r="H162" i="40"/>
  <c r="G162" i="40"/>
  <c r="F162" i="40"/>
  <c r="C162" i="40"/>
  <c r="B162" i="40"/>
  <c r="A162" i="40"/>
  <c r="K161" i="40"/>
  <c r="J161" i="40"/>
  <c r="I161" i="40"/>
  <c r="H161" i="40"/>
  <c r="G161" i="40"/>
  <c r="F161" i="40"/>
  <c r="C161" i="40"/>
  <c r="B161" i="40"/>
  <c r="A161" i="40"/>
  <c r="K160" i="40"/>
  <c r="J160" i="40"/>
  <c r="I160" i="40"/>
  <c r="H160" i="40"/>
  <c r="G160" i="40"/>
  <c r="F160" i="40"/>
  <c r="C160" i="40"/>
  <c r="B160" i="40"/>
  <c r="A160" i="40"/>
  <c r="K159" i="40"/>
  <c r="J159" i="40"/>
  <c r="I159" i="40"/>
  <c r="H159" i="40"/>
  <c r="G159" i="40"/>
  <c r="F159" i="40"/>
  <c r="C159" i="40"/>
  <c r="B159" i="40"/>
  <c r="A159" i="40"/>
  <c r="K158" i="40"/>
  <c r="J158" i="40"/>
  <c r="I158" i="40"/>
  <c r="H158" i="40"/>
  <c r="G158" i="40"/>
  <c r="F158" i="40"/>
  <c r="C158" i="40"/>
  <c r="B158" i="40"/>
  <c r="A158" i="40"/>
  <c r="K157" i="40"/>
  <c r="J157" i="40"/>
  <c r="I157" i="40"/>
  <c r="H157" i="40"/>
  <c r="G157" i="40"/>
  <c r="F157" i="40"/>
  <c r="C157" i="40"/>
  <c r="B157" i="40"/>
  <c r="A157" i="40"/>
  <c r="K156" i="40"/>
  <c r="J156" i="40"/>
  <c r="I156" i="40"/>
  <c r="H156" i="40"/>
  <c r="G156" i="40"/>
  <c r="F156" i="40"/>
  <c r="C156" i="40"/>
  <c r="B156" i="40"/>
  <c r="A156" i="40"/>
  <c r="K155" i="40"/>
  <c r="J155" i="40"/>
  <c r="I155" i="40"/>
  <c r="H155" i="40"/>
  <c r="G155" i="40"/>
  <c r="F155" i="40"/>
  <c r="C155" i="40"/>
  <c r="B155" i="40"/>
  <c r="A155" i="40"/>
  <c r="K154" i="40"/>
  <c r="J154" i="40"/>
  <c r="I154" i="40"/>
  <c r="H154" i="40"/>
  <c r="G154" i="40"/>
  <c r="F154" i="40"/>
  <c r="C154" i="40"/>
  <c r="B154" i="40"/>
  <c r="A154" i="40"/>
  <c r="K153" i="40"/>
  <c r="J153" i="40"/>
  <c r="I153" i="40"/>
  <c r="H153" i="40"/>
  <c r="G153" i="40"/>
  <c r="F153" i="40"/>
  <c r="C153" i="40"/>
  <c r="B153" i="40"/>
  <c r="A153" i="40"/>
  <c r="K152" i="40"/>
  <c r="J152" i="40"/>
  <c r="I152" i="40"/>
  <c r="H152" i="40"/>
  <c r="G152" i="40"/>
  <c r="F152" i="40"/>
  <c r="C152" i="40"/>
  <c r="B152" i="40"/>
  <c r="A152" i="40"/>
  <c r="K151" i="40"/>
  <c r="J151" i="40"/>
  <c r="I151" i="40"/>
  <c r="H151" i="40"/>
  <c r="G151" i="40"/>
  <c r="F151" i="40"/>
  <c r="C151" i="40"/>
  <c r="B151" i="40"/>
  <c r="A151" i="40"/>
  <c r="K150" i="40"/>
  <c r="J150" i="40"/>
  <c r="I150" i="40"/>
  <c r="H150" i="40"/>
  <c r="G150" i="40"/>
  <c r="F150" i="40"/>
  <c r="C150" i="40"/>
  <c r="B150" i="40"/>
  <c r="A150" i="40"/>
  <c r="K149" i="40"/>
  <c r="J149" i="40"/>
  <c r="I149" i="40"/>
  <c r="H149" i="40"/>
  <c r="G149" i="40"/>
  <c r="F149" i="40"/>
  <c r="C149" i="40"/>
  <c r="B149" i="40"/>
  <c r="A149" i="40"/>
  <c r="K148" i="40"/>
  <c r="J148" i="40"/>
  <c r="I148" i="40"/>
  <c r="H148" i="40"/>
  <c r="G148" i="40"/>
  <c r="F148" i="40"/>
  <c r="C148" i="40"/>
  <c r="B148" i="40"/>
  <c r="A148" i="40"/>
  <c r="K147" i="40"/>
  <c r="J147" i="40"/>
  <c r="I147" i="40"/>
  <c r="H147" i="40"/>
  <c r="G147" i="40"/>
  <c r="F147" i="40"/>
  <c r="C147" i="40"/>
  <c r="B147" i="40"/>
  <c r="A147" i="40"/>
  <c r="K146" i="40"/>
  <c r="J146" i="40"/>
  <c r="I146" i="40"/>
  <c r="H146" i="40"/>
  <c r="G146" i="40"/>
  <c r="F146" i="40"/>
  <c r="C146" i="40"/>
  <c r="B146" i="40"/>
  <c r="A146" i="40"/>
  <c r="K145" i="40"/>
  <c r="J145" i="40"/>
  <c r="I145" i="40"/>
  <c r="H145" i="40"/>
  <c r="G145" i="40"/>
  <c r="F145" i="40"/>
  <c r="C145" i="40"/>
  <c r="B145" i="40"/>
  <c r="A145" i="40"/>
  <c r="K144" i="40"/>
  <c r="J144" i="40"/>
  <c r="I144" i="40"/>
  <c r="H144" i="40"/>
  <c r="G144" i="40"/>
  <c r="F144" i="40"/>
  <c r="C144" i="40"/>
  <c r="B144" i="40"/>
  <c r="A144" i="40"/>
  <c r="K143" i="40"/>
  <c r="J143" i="40"/>
  <c r="I143" i="40"/>
  <c r="H143" i="40"/>
  <c r="G143" i="40"/>
  <c r="F143" i="40"/>
  <c r="C143" i="40"/>
  <c r="B143" i="40"/>
  <c r="A143" i="40"/>
  <c r="K142" i="40"/>
  <c r="J142" i="40"/>
  <c r="I142" i="40"/>
  <c r="H142" i="40"/>
  <c r="G142" i="40"/>
  <c r="F142" i="40"/>
  <c r="C142" i="40"/>
  <c r="B142" i="40"/>
  <c r="A142" i="40"/>
  <c r="K141" i="40"/>
  <c r="J141" i="40"/>
  <c r="I141" i="40"/>
  <c r="H141" i="40"/>
  <c r="G141" i="40"/>
  <c r="F141" i="40"/>
  <c r="C141" i="40"/>
  <c r="B141" i="40"/>
  <c r="A141" i="40"/>
  <c r="K140" i="40"/>
  <c r="J140" i="40"/>
  <c r="I140" i="40"/>
  <c r="H140" i="40"/>
  <c r="G140" i="40"/>
  <c r="F140" i="40"/>
  <c r="C140" i="40"/>
  <c r="B140" i="40"/>
  <c r="A140" i="40"/>
  <c r="K139" i="40"/>
  <c r="J139" i="40"/>
  <c r="I139" i="40"/>
  <c r="H139" i="40"/>
  <c r="G139" i="40"/>
  <c r="F139" i="40"/>
  <c r="C139" i="40"/>
  <c r="B139" i="40"/>
  <c r="A139" i="40"/>
  <c r="K138" i="40"/>
  <c r="J138" i="40"/>
  <c r="I138" i="40"/>
  <c r="H138" i="40"/>
  <c r="G138" i="40"/>
  <c r="F138" i="40"/>
  <c r="C138" i="40"/>
  <c r="B138" i="40"/>
  <c r="A138" i="40"/>
  <c r="K137" i="40"/>
  <c r="J137" i="40"/>
  <c r="I137" i="40"/>
  <c r="H137" i="40"/>
  <c r="G137" i="40"/>
  <c r="F137" i="40"/>
  <c r="C137" i="40"/>
  <c r="B137" i="40"/>
  <c r="A137" i="40"/>
  <c r="K136" i="40"/>
  <c r="J136" i="40"/>
  <c r="I136" i="40"/>
  <c r="H136" i="40"/>
  <c r="G136" i="40"/>
  <c r="F136" i="40"/>
  <c r="C136" i="40"/>
  <c r="B136" i="40"/>
  <c r="A136" i="40"/>
  <c r="K135" i="40"/>
  <c r="J135" i="40"/>
  <c r="I135" i="40"/>
  <c r="H135" i="40"/>
  <c r="G135" i="40"/>
  <c r="F135" i="40"/>
  <c r="C135" i="40"/>
  <c r="B135" i="40"/>
  <c r="A135" i="40"/>
  <c r="K134" i="40"/>
  <c r="J134" i="40"/>
  <c r="I134" i="40"/>
  <c r="H134" i="40"/>
  <c r="G134" i="40"/>
  <c r="F134" i="40"/>
  <c r="C134" i="40"/>
  <c r="B134" i="40"/>
  <c r="A134" i="40"/>
  <c r="K133" i="40"/>
  <c r="J133" i="40"/>
  <c r="I133" i="40"/>
  <c r="H133" i="40"/>
  <c r="G133" i="40"/>
  <c r="F133" i="40"/>
  <c r="C133" i="40"/>
  <c r="B133" i="40"/>
  <c r="A133" i="40"/>
  <c r="K132" i="40"/>
  <c r="J132" i="40"/>
  <c r="I132" i="40"/>
  <c r="H132" i="40"/>
  <c r="G132" i="40"/>
  <c r="F132" i="40"/>
  <c r="C132" i="40"/>
  <c r="B132" i="40"/>
  <c r="A132" i="40"/>
  <c r="K131" i="40"/>
  <c r="J131" i="40"/>
  <c r="I131" i="40"/>
  <c r="H131" i="40"/>
  <c r="G131" i="40"/>
  <c r="F131" i="40"/>
  <c r="C131" i="40"/>
  <c r="B131" i="40"/>
  <c r="A131" i="40"/>
  <c r="K130" i="40"/>
  <c r="J130" i="40"/>
  <c r="I130" i="40"/>
  <c r="H130" i="40"/>
  <c r="G130" i="40"/>
  <c r="F130" i="40"/>
  <c r="C130" i="40"/>
  <c r="B130" i="40"/>
  <c r="A130" i="40"/>
  <c r="E129" i="40"/>
  <c r="A129" i="40"/>
  <c r="K127" i="40"/>
  <c r="J127" i="40"/>
  <c r="I127" i="40"/>
  <c r="H127" i="40"/>
  <c r="G127" i="40"/>
  <c r="F127" i="40"/>
  <c r="E127" i="40"/>
  <c r="D127" i="40"/>
  <c r="C127" i="40"/>
  <c r="B127" i="40"/>
  <c r="A127" i="40"/>
  <c r="K126" i="40"/>
  <c r="J126" i="40"/>
  <c r="I126" i="40"/>
  <c r="H126" i="40"/>
  <c r="G126" i="40"/>
  <c r="F126" i="40"/>
  <c r="C126" i="40"/>
  <c r="B126" i="40"/>
  <c r="A126" i="40"/>
  <c r="K125" i="40"/>
  <c r="J125" i="40"/>
  <c r="I125" i="40"/>
  <c r="H125" i="40"/>
  <c r="G125" i="40"/>
  <c r="F125" i="40"/>
  <c r="C125" i="40"/>
  <c r="B125" i="40"/>
  <c r="A125" i="40"/>
  <c r="K124" i="40"/>
  <c r="J124" i="40"/>
  <c r="I124" i="40"/>
  <c r="H124" i="40"/>
  <c r="G124" i="40"/>
  <c r="F124" i="40"/>
  <c r="C124" i="40"/>
  <c r="B124" i="40"/>
  <c r="A124" i="40"/>
  <c r="K123" i="40"/>
  <c r="J123" i="40"/>
  <c r="I123" i="40"/>
  <c r="H123" i="40"/>
  <c r="G123" i="40"/>
  <c r="F123" i="40"/>
  <c r="C123" i="40"/>
  <c r="B123" i="40"/>
  <c r="A123" i="40"/>
  <c r="K122" i="40"/>
  <c r="J122" i="40"/>
  <c r="I122" i="40"/>
  <c r="H122" i="40"/>
  <c r="G122" i="40"/>
  <c r="F122" i="40"/>
  <c r="C122" i="40"/>
  <c r="B122" i="40"/>
  <c r="A122" i="40"/>
  <c r="K121" i="40"/>
  <c r="J121" i="40"/>
  <c r="I121" i="40"/>
  <c r="H121" i="40"/>
  <c r="G121" i="40"/>
  <c r="F121" i="40"/>
  <c r="C121" i="40"/>
  <c r="B121" i="40"/>
  <c r="A121" i="40"/>
  <c r="K120" i="40"/>
  <c r="J120" i="40"/>
  <c r="I120" i="40"/>
  <c r="H120" i="40"/>
  <c r="G120" i="40"/>
  <c r="F120" i="40"/>
  <c r="C120" i="40"/>
  <c r="B120" i="40"/>
  <c r="A120" i="40"/>
  <c r="K119" i="40"/>
  <c r="J119" i="40"/>
  <c r="I119" i="40"/>
  <c r="H119" i="40"/>
  <c r="G119" i="40"/>
  <c r="F119" i="40"/>
  <c r="C119" i="40"/>
  <c r="B119" i="40"/>
  <c r="A119" i="40"/>
  <c r="K118" i="40"/>
  <c r="J118" i="40"/>
  <c r="I118" i="40"/>
  <c r="H118" i="40"/>
  <c r="G118" i="40"/>
  <c r="F118" i="40"/>
  <c r="C118" i="40"/>
  <c r="B118" i="40"/>
  <c r="A118" i="40"/>
  <c r="K117" i="40"/>
  <c r="J117" i="40"/>
  <c r="I117" i="40"/>
  <c r="H117" i="40"/>
  <c r="G117" i="40"/>
  <c r="F117" i="40"/>
  <c r="C117" i="40"/>
  <c r="B117" i="40"/>
  <c r="A117" i="40"/>
  <c r="K116" i="40"/>
  <c r="J116" i="40"/>
  <c r="I116" i="40"/>
  <c r="H116" i="40"/>
  <c r="G116" i="40"/>
  <c r="F116" i="40"/>
  <c r="C116" i="40"/>
  <c r="B116" i="40"/>
  <c r="A116" i="40"/>
  <c r="K115" i="40"/>
  <c r="J115" i="40"/>
  <c r="I115" i="40"/>
  <c r="H115" i="40"/>
  <c r="G115" i="40"/>
  <c r="F115" i="40"/>
  <c r="C115" i="40"/>
  <c r="B115" i="40"/>
  <c r="A115" i="40"/>
  <c r="K114" i="40"/>
  <c r="J114" i="40"/>
  <c r="I114" i="40"/>
  <c r="H114" i="40"/>
  <c r="G114" i="40"/>
  <c r="F114" i="40"/>
  <c r="C114" i="40"/>
  <c r="B114" i="40"/>
  <c r="A114" i="40"/>
  <c r="K113" i="40"/>
  <c r="J113" i="40"/>
  <c r="I113" i="40"/>
  <c r="H113" i="40"/>
  <c r="G113" i="40"/>
  <c r="F113" i="40"/>
  <c r="C113" i="40"/>
  <c r="B113" i="40"/>
  <c r="A113" i="40"/>
  <c r="K112" i="40"/>
  <c r="J112" i="40"/>
  <c r="I112" i="40"/>
  <c r="H112" i="40"/>
  <c r="G112" i="40"/>
  <c r="F112" i="40"/>
  <c r="C112" i="40"/>
  <c r="B112" i="40"/>
  <c r="A112" i="40"/>
  <c r="K111" i="40"/>
  <c r="J111" i="40"/>
  <c r="I111" i="40"/>
  <c r="H111" i="40"/>
  <c r="G111" i="40"/>
  <c r="F111" i="40"/>
  <c r="C111" i="40"/>
  <c r="B111" i="40"/>
  <c r="A111" i="40"/>
  <c r="K110" i="40"/>
  <c r="J110" i="40"/>
  <c r="I110" i="40"/>
  <c r="H110" i="40"/>
  <c r="G110" i="40"/>
  <c r="F110" i="40"/>
  <c r="C110" i="40"/>
  <c r="B110" i="40"/>
  <c r="A110" i="40"/>
  <c r="K109" i="40"/>
  <c r="J109" i="40"/>
  <c r="I109" i="40"/>
  <c r="H109" i="40"/>
  <c r="G109" i="40"/>
  <c r="F109" i="40"/>
  <c r="C109" i="40"/>
  <c r="B109" i="40"/>
  <c r="A109" i="40"/>
  <c r="K108" i="40"/>
  <c r="J108" i="40"/>
  <c r="I108" i="40"/>
  <c r="H108" i="40"/>
  <c r="G108" i="40"/>
  <c r="F108" i="40"/>
  <c r="C108" i="40"/>
  <c r="B108" i="40"/>
  <c r="A108" i="40"/>
  <c r="K107" i="40"/>
  <c r="J107" i="40"/>
  <c r="I107" i="40"/>
  <c r="H107" i="40"/>
  <c r="G107" i="40"/>
  <c r="F107" i="40"/>
  <c r="C107" i="40"/>
  <c r="B107" i="40"/>
  <c r="A107" i="40"/>
  <c r="K106" i="40"/>
  <c r="J106" i="40"/>
  <c r="I106" i="40"/>
  <c r="H106" i="40"/>
  <c r="G106" i="40"/>
  <c r="F106" i="40"/>
  <c r="C106" i="40"/>
  <c r="B106" i="40"/>
  <c r="A106" i="40"/>
  <c r="K105" i="40"/>
  <c r="J105" i="40"/>
  <c r="I105" i="40"/>
  <c r="H105" i="40"/>
  <c r="G105" i="40"/>
  <c r="F105" i="40"/>
  <c r="C105" i="40"/>
  <c r="B105" i="40"/>
  <c r="A105" i="40"/>
  <c r="K104" i="40"/>
  <c r="J104" i="40"/>
  <c r="I104" i="40"/>
  <c r="H104" i="40"/>
  <c r="G104" i="40"/>
  <c r="F104" i="40"/>
  <c r="C104" i="40"/>
  <c r="B104" i="40"/>
  <c r="A104" i="40"/>
  <c r="K103" i="40"/>
  <c r="J103" i="40"/>
  <c r="I103" i="40"/>
  <c r="H103" i="40"/>
  <c r="G103" i="40"/>
  <c r="F103" i="40"/>
  <c r="C103" i="40"/>
  <c r="B103" i="40"/>
  <c r="A103" i="40"/>
  <c r="K102" i="40"/>
  <c r="J102" i="40"/>
  <c r="I102" i="40"/>
  <c r="H102" i="40"/>
  <c r="G102" i="40"/>
  <c r="F102" i="40"/>
  <c r="C102" i="40"/>
  <c r="B102" i="40"/>
  <c r="A102" i="40"/>
  <c r="K101" i="40"/>
  <c r="J101" i="40"/>
  <c r="I101" i="40"/>
  <c r="H101" i="40"/>
  <c r="G101" i="40"/>
  <c r="F101" i="40"/>
  <c r="C101" i="40"/>
  <c r="B101" i="40"/>
  <c r="A101" i="40"/>
  <c r="K100" i="40"/>
  <c r="J100" i="40"/>
  <c r="I100" i="40"/>
  <c r="H100" i="40"/>
  <c r="G100" i="40"/>
  <c r="F100" i="40"/>
  <c r="C100" i="40"/>
  <c r="B100" i="40"/>
  <c r="A100" i="40"/>
  <c r="K99" i="40"/>
  <c r="J99" i="40"/>
  <c r="I99" i="40"/>
  <c r="H99" i="40"/>
  <c r="G99" i="40"/>
  <c r="F99" i="40"/>
  <c r="C99" i="40"/>
  <c r="B99" i="40"/>
  <c r="A99" i="40"/>
  <c r="K98" i="40"/>
  <c r="J98" i="40"/>
  <c r="I98" i="40"/>
  <c r="H98" i="40"/>
  <c r="G98" i="40"/>
  <c r="F98" i="40"/>
  <c r="C98" i="40"/>
  <c r="B98" i="40"/>
  <c r="A98" i="40"/>
  <c r="K97" i="40"/>
  <c r="J97" i="40"/>
  <c r="I97" i="40"/>
  <c r="H97" i="40"/>
  <c r="G97" i="40"/>
  <c r="F97" i="40"/>
  <c r="C97" i="40"/>
  <c r="B97" i="40"/>
  <c r="A97" i="40"/>
  <c r="K96" i="40"/>
  <c r="J96" i="40"/>
  <c r="I96" i="40"/>
  <c r="H96" i="40"/>
  <c r="G96" i="40"/>
  <c r="F96" i="40"/>
  <c r="C96" i="40"/>
  <c r="B96" i="40"/>
  <c r="A96" i="40"/>
  <c r="K95" i="40"/>
  <c r="J95" i="40"/>
  <c r="I95" i="40"/>
  <c r="H95" i="40"/>
  <c r="G95" i="40"/>
  <c r="F95" i="40"/>
  <c r="C95" i="40"/>
  <c r="B95" i="40"/>
  <c r="A95" i="40"/>
  <c r="K94" i="40"/>
  <c r="J94" i="40"/>
  <c r="I94" i="40"/>
  <c r="H94" i="40"/>
  <c r="G94" i="40"/>
  <c r="F94" i="40"/>
  <c r="C94" i="40"/>
  <c r="B94" i="40"/>
  <c r="A94" i="40"/>
  <c r="K93" i="40"/>
  <c r="J93" i="40"/>
  <c r="I93" i="40"/>
  <c r="H93" i="40"/>
  <c r="G93" i="40"/>
  <c r="F93" i="40"/>
  <c r="C93" i="40"/>
  <c r="B93" i="40"/>
  <c r="A93" i="40"/>
  <c r="K92" i="40"/>
  <c r="J92" i="40"/>
  <c r="I92" i="40"/>
  <c r="H92" i="40"/>
  <c r="G92" i="40"/>
  <c r="F92" i="40"/>
  <c r="C92" i="40"/>
  <c r="B92" i="40"/>
  <c r="A92" i="40"/>
  <c r="K91" i="40"/>
  <c r="J91" i="40"/>
  <c r="I91" i="40"/>
  <c r="H91" i="40"/>
  <c r="G91" i="40"/>
  <c r="F91" i="40"/>
  <c r="C91" i="40"/>
  <c r="B91" i="40"/>
  <c r="A91" i="40"/>
  <c r="K90" i="40"/>
  <c r="J90" i="40"/>
  <c r="I90" i="40"/>
  <c r="H90" i="40"/>
  <c r="G90" i="40"/>
  <c r="F90" i="40"/>
  <c r="C90" i="40"/>
  <c r="B90" i="40"/>
  <c r="A90" i="40"/>
  <c r="K89" i="40"/>
  <c r="J89" i="40"/>
  <c r="I89" i="40"/>
  <c r="H89" i="40"/>
  <c r="G89" i="40"/>
  <c r="F89" i="40"/>
  <c r="C89" i="40"/>
  <c r="B89" i="40"/>
  <c r="A89" i="40"/>
  <c r="K88" i="40"/>
  <c r="J88" i="40"/>
  <c r="I88" i="40"/>
  <c r="H88" i="40"/>
  <c r="G88" i="40"/>
  <c r="F88" i="40"/>
  <c r="C88" i="40"/>
  <c r="B88" i="40"/>
  <c r="A88" i="40"/>
  <c r="K87" i="40"/>
  <c r="J87" i="40"/>
  <c r="I87" i="40"/>
  <c r="H87" i="40"/>
  <c r="G87" i="40"/>
  <c r="F87" i="40"/>
  <c r="C87" i="40"/>
  <c r="B87" i="40"/>
  <c r="A87" i="40"/>
  <c r="K86" i="40"/>
  <c r="J86" i="40"/>
  <c r="I86" i="40"/>
  <c r="H86" i="40"/>
  <c r="G86" i="40"/>
  <c r="F86" i="40"/>
  <c r="C86" i="40"/>
  <c r="B86" i="40"/>
  <c r="A86" i="40"/>
  <c r="K85" i="40"/>
  <c r="J85" i="40"/>
  <c r="I85" i="40"/>
  <c r="H85" i="40"/>
  <c r="G85" i="40"/>
  <c r="F85" i="40"/>
  <c r="C85" i="40"/>
  <c r="B85" i="40"/>
  <c r="A85" i="40"/>
  <c r="K84" i="40"/>
  <c r="J84" i="40"/>
  <c r="I84" i="40"/>
  <c r="H84" i="40"/>
  <c r="G84" i="40"/>
  <c r="F84" i="40"/>
  <c r="C84" i="40"/>
  <c r="B84" i="40"/>
  <c r="A84" i="40"/>
  <c r="K83" i="40"/>
  <c r="J83" i="40"/>
  <c r="I83" i="40"/>
  <c r="H83" i="40"/>
  <c r="G83" i="40"/>
  <c r="F83" i="40"/>
  <c r="C83" i="40"/>
  <c r="B83" i="40"/>
  <c r="A83" i="40"/>
  <c r="K82" i="40"/>
  <c r="J82" i="40"/>
  <c r="I82" i="40"/>
  <c r="H82" i="40"/>
  <c r="G82" i="40"/>
  <c r="F82" i="40"/>
  <c r="C82" i="40"/>
  <c r="B82" i="40"/>
  <c r="A82" i="40"/>
  <c r="K81" i="40"/>
  <c r="J81" i="40"/>
  <c r="I81" i="40"/>
  <c r="H81" i="40"/>
  <c r="G81" i="40"/>
  <c r="F81" i="40"/>
  <c r="C81" i="40"/>
  <c r="B81" i="40"/>
  <c r="A81" i="40"/>
  <c r="K80" i="40"/>
  <c r="J80" i="40"/>
  <c r="I80" i="40"/>
  <c r="H80" i="40"/>
  <c r="G80" i="40"/>
  <c r="F80" i="40"/>
  <c r="C80" i="40"/>
  <c r="B80" i="40"/>
  <c r="A80" i="40"/>
  <c r="K79" i="40"/>
  <c r="J79" i="40"/>
  <c r="I79" i="40"/>
  <c r="H79" i="40"/>
  <c r="G79" i="40"/>
  <c r="F79" i="40"/>
  <c r="C79" i="40"/>
  <c r="B79" i="40"/>
  <c r="A79" i="40"/>
  <c r="K78" i="40"/>
  <c r="J78" i="40"/>
  <c r="I78" i="40"/>
  <c r="H78" i="40"/>
  <c r="G78" i="40"/>
  <c r="F78" i="40"/>
  <c r="C78" i="40"/>
  <c r="B78" i="40"/>
  <c r="A78" i="40"/>
  <c r="K77" i="40"/>
  <c r="J77" i="40"/>
  <c r="I77" i="40"/>
  <c r="H77" i="40"/>
  <c r="G77" i="40"/>
  <c r="F77" i="40"/>
  <c r="C77" i="40"/>
  <c r="B77" i="40"/>
  <c r="A77" i="40"/>
  <c r="K76" i="40"/>
  <c r="J76" i="40"/>
  <c r="I76" i="40"/>
  <c r="H76" i="40"/>
  <c r="G76" i="40"/>
  <c r="F76" i="40"/>
  <c r="C76" i="40"/>
  <c r="B76" i="40"/>
  <c r="A76" i="40"/>
  <c r="K75" i="40"/>
  <c r="J75" i="40"/>
  <c r="I75" i="40"/>
  <c r="H75" i="40"/>
  <c r="G75" i="40"/>
  <c r="F75" i="40"/>
  <c r="C75" i="40"/>
  <c r="B75" i="40"/>
  <c r="A75" i="40"/>
  <c r="K74" i="40"/>
  <c r="J74" i="40"/>
  <c r="I74" i="40"/>
  <c r="H74" i="40"/>
  <c r="G74" i="40"/>
  <c r="F74" i="40"/>
  <c r="C74" i="40"/>
  <c r="B74" i="40"/>
  <c r="A74" i="40"/>
  <c r="K73" i="40"/>
  <c r="J73" i="40"/>
  <c r="I73" i="40"/>
  <c r="H73" i="40"/>
  <c r="G73" i="40"/>
  <c r="F73" i="40"/>
  <c r="C73" i="40"/>
  <c r="B73" i="40"/>
  <c r="A73" i="40"/>
  <c r="K72" i="40"/>
  <c r="J72" i="40"/>
  <c r="I72" i="40"/>
  <c r="H72" i="40"/>
  <c r="G72" i="40"/>
  <c r="F72" i="40"/>
  <c r="C72" i="40"/>
  <c r="B72" i="40"/>
  <c r="A72" i="40"/>
  <c r="K71" i="40"/>
  <c r="J71" i="40"/>
  <c r="I71" i="40"/>
  <c r="H71" i="40"/>
  <c r="G71" i="40"/>
  <c r="F71" i="40"/>
  <c r="C71" i="40"/>
  <c r="B71" i="40"/>
  <c r="A71" i="40"/>
  <c r="E70" i="40"/>
  <c r="A70" i="40"/>
  <c r="K68" i="40"/>
  <c r="J68" i="40"/>
  <c r="I68" i="40"/>
  <c r="H68" i="40"/>
  <c r="G68" i="40"/>
  <c r="F68" i="40"/>
  <c r="E68" i="40"/>
  <c r="D68" i="40"/>
  <c r="C68" i="40"/>
  <c r="B68" i="40"/>
  <c r="A68" i="40"/>
  <c r="K67" i="40"/>
  <c r="J67" i="40"/>
  <c r="I67" i="40"/>
  <c r="H67" i="40"/>
  <c r="G67" i="40"/>
  <c r="F67" i="40"/>
  <c r="C67" i="40"/>
  <c r="B67" i="40"/>
  <c r="A67" i="40"/>
  <c r="K66" i="40"/>
  <c r="J66" i="40"/>
  <c r="I66" i="40"/>
  <c r="H66" i="40"/>
  <c r="G66" i="40"/>
  <c r="F66" i="40"/>
  <c r="C66" i="40"/>
  <c r="B66" i="40"/>
  <c r="A66" i="40"/>
  <c r="K65" i="40"/>
  <c r="J65" i="40"/>
  <c r="I65" i="40"/>
  <c r="H65" i="40"/>
  <c r="G65" i="40"/>
  <c r="F65" i="40"/>
  <c r="C65" i="40"/>
  <c r="B65" i="40"/>
  <c r="A65" i="40"/>
  <c r="K64" i="40"/>
  <c r="J64" i="40"/>
  <c r="I64" i="40"/>
  <c r="H64" i="40"/>
  <c r="G64" i="40"/>
  <c r="F64" i="40"/>
  <c r="C64" i="40"/>
  <c r="B64" i="40"/>
  <c r="A64" i="40"/>
  <c r="K63" i="40"/>
  <c r="J63" i="40"/>
  <c r="I63" i="40"/>
  <c r="H63" i="40"/>
  <c r="G63" i="40"/>
  <c r="F63" i="40"/>
  <c r="C63" i="40"/>
  <c r="B63" i="40"/>
  <c r="A63" i="40"/>
  <c r="K62" i="40"/>
  <c r="J62" i="40"/>
  <c r="I62" i="40"/>
  <c r="H62" i="40"/>
  <c r="G62" i="40"/>
  <c r="F62" i="40"/>
  <c r="C62" i="40"/>
  <c r="B62" i="40"/>
  <c r="A62" i="40"/>
  <c r="K61" i="40"/>
  <c r="J61" i="40"/>
  <c r="I61" i="40"/>
  <c r="H61" i="40"/>
  <c r="G61" i="40"/>
  <c r="F61" i="40"/>
  <c r="C61" i="40"/>
  <c r="B61" i="40"/>
  <c r="A61" i="40"/>
  <c r="K60" i="40"/>
  <c r="J60" i="40"/>
  <c r="I60" i="40"/>
  <c r="H60" i="40"/>
  <c r="G60" i="40"/>
  <c r="F60" i="40"/>
  <c r="C60" i="40"/>
  <c r="B60" i="40"/>
  <c r="A60" i="40"/>
  <c r="K59" i="40"/>
  <c r="J59" i="40"/>
  <c r="I59" i="40"/>
  <c r="H59" i="40"/>
  <c r="G59" i="40"/>
  <c r="F59" i="40"/>
  <c r="C59" i="40"/>
  <c r="B59" i="40"/>
  <c r="A59" i="40"/>
  <c r="K58" i="40"/>
  <c r="J58" i="40"/>
  <c r="I58" i="40"/>
  <c r="H58" i="40"/>
  <c r="G58" i="40"/>
  <c r="F58" i="40"/>
  <c r="C58" i="40"/>
  <c r="B58" i="40"/>
  <c r="A58" i="40"/>
  <c r="K57" i="40"/>
  <c r="J57" i="40"/>
  <c r="I57" i="40"/>
  <c r="H57" i="40"/>
  <c r="G57" i="40"/>
  <c r="F57" i="40"/>
  <c r="C57" i="40"/>
  <c r="B57" i="40"/>
  <c r="A57" i="40"/>
  <c r="K56" i="40"/>
  <c r="J56" i="40"/>
  <c r="I56" i="40"/>
  <c r="H56" i="40"/>
  <c r="G56" i="40"/>
  <c r="F56" i="40"/>
  <c r="C56" i="40"/>
  <c r="B56" i="40"/>
  <c r="A56" i="40"/>
  <c r="K55" i="40"/>
  <c r="J55" i="40"/>
  <c r="I55" i="40"/>
  <c r="H55" i="40"/>
  <c r="G55" i="40"/>
  <c r="F55" i="40"/>
  <c r="C55" i="40"/>
  <c r="B55" i="40"/>
  <c r="A55" i="40"/>
  <c r="K54" i="40"/>
  <c r="J54" i="40"/>
  <c r="I54" i="40"/>
  <c r="H54" i="40"/>
  <c r="G54" i="40"/>
  <c r="F54" i="40"/>
  <c r="C54" i="40"/>
  <c r="B54" i="40"/>
  <c r="A54" i="40"/>
  <c r="K53" i="40"/>
  <c r="J53" i="40"/>
  <c r="I53" i="40"/>
  <c r="H53" i="40"/>
  <c r="G53" i="40"/>
  <c r="F53" i="40"/>
  <c r="C53" i="40"/>
  <c r="B53" i="40"/>
  <c r="A53" i="40"/>
  <c r="K52" i="40"/>
  <c r="J52" i="40"/>
  <c r="I52" i="40"/>
  <c r="H52" i="40"/>
  <c r="G52" i="40"/>
  <c r="F52" i="40"/>
  <c r="C52" i="40"/>
  <c r="B52" i="40"/>
  <c r="A52" i="40"/>
  <c r="K51" i="40"/>
  <c r="J51" i="40"/>
  <c r="I51" i="40"/>
  <c r="H51" i="40"/>
  <c r="G51" i="40"/>
  <c r="F51" i="40"/>
  <c r="C51" i="40"/>
  <c r="B51" i="40"/>
  <c r="A51" i="40"/>
  <c r="K50" i="40"/>
  <c r="J50" i="40"/>
  <c r="I50" i="40"/>
  <c r="H50" i="40"/>
  <c r="G50" i="40"/>
  <c r="F50" i="40"/>
  <c r="C50" i="40"/>
  <c r="B50" i="40"/>
  <c r="A50" i="40"/>
  <c r="K49" i="40"/>
  <c r="J49" i="40"/>
  <c r="I49" i="40"/>
  <c r="H49" i="40"/>
  <c r="G49" i="40"/>
  <c r="F49" i="40"/>
  <c r="C49" i="40"/>
  <c r="B49" i="40"/>
  <c r="A49" i="40"/>
  <c r="K48" i="40"/>
  <c r="J48" i="40"/>
  <c r="I48" i="40"/>
  <c r="H48" i="40"/>
  <c r="G48" i="40"/>
  <c r="F48" i="40"/>
  <c r="C48" i="40"/>
  <c r="B48" i="40"/>
  <c r="A48" i="40"/>
  <c r="K47" i="40"/>
  <c r="J47" i="40"/>
  <c r="I47" i="40"/>
  <c r="H47" i="40"/>
  <c r="G47" i="40"/>
  <c r="F47" i="40"/>
  <c r="C47" i="40"/>
  <c r="B47" i="40"/>
  <c r="A47" i="40"/>
  <c r="K46" i="40"/>
  <c r="J46" i="40"/>
  <c r="I46" i="40"/>
  <c r="H46" i="40"/>
  <c r="G46" i="40"/>
  <c r="F46" i="40"/>
  <c r="C46" i="40"/>
  <c r="B46" i="40"/>
  <c r="A46" i="40"/>
  <c r="K45" i="40"/>
  <c r="J45" i="40"/>
  <c r="I45" i="40"/>
  <c r="H45" i="40"/>
  <c r="G45" i="40"/>
  <c r="F45" i="40"/>
  <c r="C45" i="40"/>
  <c r="B45" i="40"/>
  <c r="A45" i="40"/>
  <c r="K44" i="40"/>
  <c r="J44" i="40"/>
  <c r="I44" i="40"/>
  <c r="H44" i="40"/>
  <c r="G44" i="40"/>
  <c r="F44" i="40"/>
  <c r="C44" i="40"/>
  <c r="B44" i="40"/>
  <c r="A44" i="40"/>
  <c r="K43" i="40"/>
  <c r="J43" i="40"/>
  <c r="I43" i="40"/>
  <c r="H43" i="40"/>
  <c r="G43" i="40"/>
  <c r="F43" i="40"/>
  <c r="C43" i="40"/>
  <c r="B43" i="40"/>
  <c r="A43" i="40"/>
  <c r="K42" i="40"/>
  <c r="J42" i="40"/>
  <c r="I42" i="40"/>
  <c r="H42" i="40"/>
  <c r="G42" i="40"/>
  <c r="F42" i="40"/>
  <c r="C42" i="40"/>
  <c r="B42" i="40"/>
  <c r="A42" i="40"/>
  <c r="K41" i="40"/>
  <c r="J41" i="40"/>
  <c r="I41" i="40"/>
  <c r="H41" i="40"/>
  <c r="G41" i="40"/>
  <c r="F41" i="40"/>
  <c r="C41" i="40"/>
  <c r="B41" i="40"/>
  <c r="A41" i="40"/>
  <c r="K40" i="40"/>
  <c r="J40" i="40"/>
  <c r="I40" i="40"/>
  <c r="H40" i="40"/>
  <c r="G40" i="40"/>
  <c r="F40" i="40"/>
  <c r="C40" i="40"/>
  <c r="B40" i="40"/>
  <c r="A40" i="40"/>
  <c r="K39" i="40"/>
  <c r="J39" i="40"/>
  <c r="I39" i="40"/>
  <c r="H39" i="40"/>
  <c r="G39" i="40"/>
  <c r="F39" i="40"/>
  <c r="C39" i="40"/>
  <c r="B39" i="40"/>
  <c r="A39" i="40"/>
  <c r="K38" i="40"/>
  <c r="J38" i="40"/>
  <c r="I38" i="40"/>
  <c r="H38" i="40"/>
  <c r="G38" i="40"/>
  <c r="F38" i="40"/>
  <c r="C38" i="40"/>
  <c r="B38" i="40"/>
  <c r="A38" i="40"/>
  <c r="K37" i="40"/>
  <c r="J37" i="40"/>
  <c r="I37" i="40"/>
  <c r="H37" i="40"/>
  <c r="G37" i="40"/>
  <c r="F37" i="40"/>
  <c r="C37" i="40"/>
  <c r="B37" i="40"/>
  <c r="A37" i="40"/>
  <c r="K36" i="40"/>
  <c r="J36" i="40"/>
  <c r="I36" i="40"/>
  <c r="H36" i="40"/>
  <c r="G36" i="40"/>
  <c r="F36" i="40"/>
  <c r="C36" i="40"/>
  <c r="B36" i="40"/>
  <c r="A36" i="40"/>
  <c r="K35" i="40"/>
  <c r="J35" i="40"/>
  <c r="I35" i="40"/>
  <c r="H35" i="40"/>
  <c r="G35" i="40"/>
  <c r="F35" i="40"/>
  <c r="C35" i="40"/>
  <c r="B35" i="40"/>
  <c r="A35" i="40"/>
  <c r="K34" i="40"/>
  <c r="J34" i="40"/>
  <c r="I34" i="40"/>
  <c r="H34" i="40"/>
  <c r="G34" i="40"/>
  <c r="F34" i="40"/>
  <c r="C34" i="40"/>
  <c r="B34" i="40"/>
  <c r="A34" i="40"/>
  <c r="K33" i="40"/>
  <c r="J33" i="40"/>
  <c r="I33" i="40"/>
  <c r="H33" i="40"/>
  <c r="G33" i="40"/>
  <c r="F33" i="40"/>
  <c r="C33" i="40"/>
  <c r="B33" i="40"/>
  <c r="A33" i="40"/>
  <c r="K32" i="40"/>
  <c r="J32" i="40"/>
  <c r="I32" i="40"/>
  <c r="H32" i="40"/>
  <c r="G32" i="40"/>
  <c r="F32" i="40"/>
  <c r="C32" i="40"/>
  <c r="B32" i="40"/>
  <c r="A32" i="40"/>
  <c r="K31" i="40"/>
  <c r="J31" i="40"/>
  <c r="I31" i="40"/>
  <c r="H31" i="40"/>
  <c r="G31" i="40"/>
  <c r="F31" i="40"/>
  <c r="C31" i="40"/>
  <c r="B31" i="40"/>
  <c r="A31" i="40"/>
  <c r="K30" i="40"/>
  <c r="J30" i="40"/>
  <c r="I30" i="40"/>
  <c r="H30" i="40"/>
  <c r="G30" i="40"/>
  <c r="F30" i="40"/>
  <c r="C30" i="40"/>
  <c r="B30" i="40"/>
  <c r="A30" i="40"/>
  <c r="K29" i="40"/>
  <c r="J29" i="40"/>
  <c r="I29" i="40"/>
  <c r="H29" i="40"/>
  <c r="G29" i="40"/>
  <c r="F29" i="40"/>
  <c r="C29" i="40"/>
  <c r="B29" i="40"/>
  <c r="A29" i="40"/>
  <c r="K28" i="40"/>
  <c r="J28" i="40"/>
  <c r="I28" i="40"/>
  <c r="H28" i="40"/>
  <c r="G28" i="40"/>
  <c r="F28" i="40"/>
  <c r="C28" i="40"/>
  <c r="B28" i="40"/>
  <c r="A28" i="40"/>
  <c r="K27" i="40"/>
  <c r="J27" i="40"/>
  <c r="I27" i="40"/>
  <c r="H27" i="40"/>
  <c r="G27" i="40"/>
  <c r="F27" i="40"/>
  <c r="C27" i="40"/>
  <c r="B27" i="40"/>
  <c r="A27" i="40"/>
  <c r="K26" i="40"/>
  <c r="J26" i="40"/>
  <c r="I26" i="40"/>
  <c r="H26" i="40"/>
  <c r="G26" i="40"/>
  <c r="F26" i="40"/>
  <c r="C26" i="40"/>
  <c r="B26" i="40"/>
  <c r="A26" i="40"/>
  <c r="K25" i="40"/>
  <c r="J25" i="40"/>
  <c r="I25" i="40"/>
  <c r="H25" i="40"/>
  <c r="G25" i="40"/>
  <c r="F25" i="40"/>
  <c r="C25" i="40"/>
  <c r="B25" i="40"/>
  <c r="A25" i="40"/>
  <c r="K24" i="40"/>
  <c r="J24" i="40"/>
  <c r="I24" i="40"/>
  <c r="H24" i="40"/>
  <c r="G24" i="40"/>
  <c r="F24" i="40"/>
  <c r="C24" i="40"/>
  <c r="B24" i="40"/>
  <c r="A24" i="40"/>
  <c r="K23" i="40"/>
  <c r="J23" i="40"/>
  <c r="I23" i="40"/>
  <c r="H23" i="40"/>
  <c r="G23" i="40"/>
  <c r="F23" i="40"/>
  <c r="C23" i="40"/>
  <c r="B23" i="40"/>
  <c r="A23" i="40"/>
  <c r="K22" i="40"/>
  <c r="J22" i="40"/>
  <c r="I22" i="40"/>
  <c r="H22" i="40"/>
  <c r="G22" i="40"/>
  <c r="F22" i="40"/>
  <c r="C22" i="40"/>
  <c r="B22" i="40"/>
  <c r="A22" i="40"/>
  <c r="K21" i="40"/>
  <c r="J21" i="40"/>
  <c r="I21" i="40"/>
  <c r="H21" i="40"/>
  <c r="G21" i="40"/>
  <c r="F21" i="40"/>
  <c r="C21" i="40"/>
  <c r="B21" i="40"/>
  <c r="A21" i="40"/>
  <c r="K20" i="40"/>
  <c r="J20" i="40"/>
  <c r="I20" i="40"/>
  <c r="H20" i="40"/>
  <c r="G20" i="40"/>
  <c r="F20" i="40"/>
  <c r="C20" i="40"/>
  <c r="B20" i="40"/>
  <c r="A20" i="40"/>
  <c r="E19" i="40"/>
  <c r="A19" i="40"/>
  <c r="K17" i="40"/>
  <c r="J17" i="40"/>
  <c r="I17" i="40"/>
  <c r="H17" i="40"/>
  <c r="G17" i="40"/>
  <c r="F17" i="40"/>
  <c r="E17" i="40"/>
  <c r="D17" i="40"/>
  <c r="C17" i="40"/>
  <c r="B17" i="40"/>
  <c r="A17" i="40"/>
  <c r="K16" i="40"/>
  <c r="J16" i="40"/>
  <c r="I16" i="40"/>
  <c r="H16" i="40"/>
  <c r="G16" i="40"/>
  <c r="F16" i="40"/>
  <c r="C16" i="40"/>
  <c r="B16" i="40"/>
  <c r="A16" i="40"/>
  <c r="K15" i="40"/>
  <c r="J15" i="40"/>
  <c r="I15" i="40"/>
  <c r="H15" i="40"/>
  <c r="G15" i="40"/>
  <c r="F15" i="40"/>
  <c r="C15" i="40"/>
  <c r="B15" i="40"/>
  <c r="A15" i="40"/>
  <c r="K14" i="40"/>
  <c r="J14" i="40"/>
  <c r="I14" i="40"/>
  <c r="H14" i="40"/>
  <c r="G14" i="40"/>
  <c r="F14" i="40"/>
  <c r="C14" i="40"/>
  <c r="B14" i="40"/>
  <c r="A14" i="40"/>
  <c r="K13" i="40"/>
  <c r="J13" i="40"/>
  <c r="I13" i="40"/>
  <c r="H13" i="40"/>
  <c r="G13" i="40"/>
  <c r="F13" i="40"/>
  <c r="C13" i="40"/>
  <c r="B13" i="40"/>
  <c r="A13" i="40"/>
  <c r="K12" i="40"/>
  <c r="J12" i="40"/>
  <c r="I12" i="40"/>
  <c r="H12" i="40"/>
  <c r="G12" i="40"/>
  <c r="F12" i="40"/>
  <c r="C12" i="40"/>
  <c r="B12" i="40"/>
  <c r="A12" i="40"/>
  <c r="K11" i="40"/>
  <c r="J11" i="40"/>
  <c r="I11" i="40"/>
  <c r="H11" i="40"/>
  <c r="G11" i="40"/>
  <c r="F11" i="40"/>
  <c r="C11" i="40"/>
  <c r="B11" i="40"/>
  <c r="A11" i="40"/>
  <c r="K10" i="40"/>
  <c r="J10" i="40"/>
  <c r="I10" i="40"/>
  <c r="H10" i="40"/>
  <c r="G10" i="40"/>
  <c r="F10" i="40"/>
  <c r="C10" i="40"/>
  <c r="B10" i="40"/>
  <c r="A10" i="40"/>
  <c r="K9" i="40"/>
  <c r="J9" i="40"/>
  <c r="I9" i="40"/>
  <c r="H9" i="40"/>
  <c r="G9" i="40"/>
  <c r="F9" i="40"/>
  <c r="C9" i="40"/>
  <c r="B9" i="40"/>
  <c r="A9" i="40"/>
  <c r="K8" i="40"/>
  <c r="J8" i="40"/>
  <c r="I8" i="40"/>
  <c r="H8" i="40"/>
  <c r="G8" i="40"/>
  <c r="F8" i="40"/>
  <c r="C8" i="40"/>
  <c r="B8" i="40"/>
  <c r="A8" i="40"/>
  <c r="K7" i="40"/>
  <c r="J7" i="40"/>
  <c r="I7" i="40"/>
  <c r="H7" i="40"/>
  <c r="G7" i="40"/>
  <c r="F7" i="40"/>
  <c r="C7" i="40"/>
  <c r="B7" i="40"/>
  <c r="A7" i="40"/>
  <c r="K6" i="40"/>
  <c r="J6" i="40"/>
  <c r="I6" i="40"/>
  <c r="H6" i="40"/>
  <c r="G6" i="40"/>
  <c r="F6" i="40"/>
  <c r="C6" i="40"/>
  <c r="B6" i="40"/>
  <c r="A6" i="40"/>
  <c r="K5" i="40"/>
  <c r="J5" i="40"/>
  <c r="I5" i="40"/>
  <c r="H5" i="40"/>
  <c r="G5" i="40"/>
  <c r="F5" i="40"/>
  <c r="C5" i="40"/>
  <c r="B5" i="40"/>
  <c r="A5" i="40"/>
  <c r="K4" i="40"/>
  <c r="J4" i="40"/>
  <c r="I4" i="40"/>
  <c r="H4" i="40"/>
  <c r="G4" i="40"/>
  <c r="F4" i="40"/>
  <c r="C4" i="40"/>
  <c r="B4" i="40"/>
  <c r="A4" i="40"/>
  <c r="K3" i="40"/>
  <c r="J3" i="40"/>
  <c r="I3" i="40"/>
  <c r="H3" i="40"/>
  <c r="G3" i="40"/>
  <c r="F3" i="40"/>
  <c r="C3" i="40"/>
  <c r="B3" i="40"/>
  <c r="A3" i="40"/>
  <c r="E2" i="40"/>
  <c r="A2" i="40"/>
  <c r="C22" i="28"/>
  <c r="D1" i="24"/>
  <c r="Z387" i="45"/>
  <c r="S387" i="45"/>
  <c r="R387" i="45"/>
  <c r="Z386" i="45"/>
  <c r="S386" i="45"/>
  <c r="R386" i="45"/>
  <c r="Z385" i="45"/>
  <c r="S385" i="45"/>
  <c r="R385" i="45"/>
  <c r="T385" i="45" s="1"/>
  <c r="Z384" i="45"/>
  <c r="S384" i="45"/>
  <c r="R384" i="45"/>
  <c r="Z383" i="45"/>
  <c r="S383" i="45"/>
  <c r="R383" i="45"/>
  <c r="T383" i="45" s="1"/>
  <c r="Z382" i="45"/>
  <c r="S382" i="45"/>
  <c r="R382" i="45"/>
  <c r="Z381" i="45"/>
  <c r="S381" i="45"/>
  <c r="R381" i="45"/>
  <c r="T381" i="45" s="1"/>
  <c r="Z380" i="45"/>
  <c r="S380" i="45"/>
  <c r="R380" i="45"/>
  <c r="Z379" i="45"/>
  <c r="S379" i="45"/>
  <c r="R379" i="45"/>
  <c r="Z378" i="45"/>
  <c r="S378" i="45"/>
  <c r="R378" i="45"/>
  <c r="T378" i="45" s="1"/>
  <c r="Z377" i="45"/>
  <c r="S377" i="45"/>
  <c r="R377" i="45"/>
  <c r="Z376" i="45"/>
  <c r="S376" i="45"/>
  <c r="R376" i="45"/>
  <c r="Z375" i="45"/>
  <c r="S375" i="45"/>
  <c r="R375" i="45"/>
  <c r="Z374" i="45"/>
  <c r="S374" i="45"/>
  <c r="R374" i="45"/>
  <c r="Z373" i="45"/>
  <c r="S373" i="45"/>
  <c r="R373" i="45"/>
  <c r="T373" i="45" s="1"/>
  <c r="Z372" i="45"/>
  <c r="S372" i="45"/>
  <c r="T372" i="45" s="1"/>
  <c r="R372" i="45"/>
  <c r="Z371" i="45"/>
  <c r="S371" i="45"/>
  <c r="R371" i="45"/>
  <c r="Z370" i="45"/>
  <c r="T370" i="45"/>
  <c r="S370" i="45"/>
  <c r="R370" i="45"/>
  <c r="Z369" i="45"/>
  <c r="S369" i="45"/>
  <c r="T369" i="45" s="1"/>
  <c r="R369" i="45"/>
  <c r="Z368" i="45"/>
  <c r="S368" i="45"/>
  <c r="R368" i="45"/>
  <c r="Z367" i="45"/>
  <c r="S367" i="45"/>
  <c r="R367" i="45"/>
  <c r="T367" i="45" s="1"/>
  <c r="Z366" i="45"/>
  <c r="S366" i="45"/>
  <c r="T366" i="45" s="1"/>
  <c r="R366" i="45"/>
  <c r="Z365" i="45"/>
  <c r="S365" i="45"/>
  <c r="R365" i="45"/>
  <c r="Z364" i="45"/>
  <c r="S364" i="45"/>
  <c r="R364" i="45"/>
  <c r="Z363" i="45"/>
  <c r="S363" i="45"/>
  <c r="R363" i="45"/>
  <c r="T363" i="45" s="1"/>
  <c r="Z362" i="45"/>
  <c r="S362" i="45"/>
  <c r="R362" i="45"/>
  <c r="T362" i="45" s="1"/>
  <c r="Z361" i="45"/>
  <c r="S361" i="45"/>
  <c r="R361" i="45"/>
  <c r="Z360" i="45"/>
  <c r="S360" i="45"/>
  <c r="R360" i="45"/>
  <c r="Z359" i="45"/>
  <c r="S359" i="45"/>
  <c r="T359" i="45" s="1"/>
  <c r="R359" i="45"/>
  <c r="Z358" i="45"/>
  <c r="S358" i="45"/>
  <c r="R358" i="45"/>
  <c r="T358" i="45" s="1"/>
  <c r="Z357" i="45"/>
  <c r="S357" i="45"/>
  <c r="T357" i="45" s="1"/>
  <c r="R357" i="45"/>
  <c r="Z356" i="45"/>
  <c r="S356" i="45"/>
  <c r="R356" i="45"/>
  <c r="T356" i="45" s="1"/>
  <c r="Z355" i="45"/>
  <c r="S355" i="45"/>
  <c r="R355" i="45"/>
  <c r="Z354" i="45"/>
  <c r="S354" i="45"/>
  <c r="R354" i="45"/>
  <c r="Z353" i="45"/>
  <c r="S353" i="45"/>
  <c r="R353" i="45"/>
  <c r="Z352" i="45"/>
  <c r="S352" i="45"/>
  <c r="R352" i="45"/>
  <c r="T352" i="45" s="1"/>
  <c r="Z351" i="45"/>
  <c r="T351" i="45"/>
  <c r="S351" i="45"/>
  <c r="R351" i="45"/>
  <c r="Z350" i="45"/>
  <c r="S350" i="45"/>
  <c r="R350" i="45"/>
  <c r="Z349" i="45"/>
  <c r="S349" i="45"/>
  <c r="R349" i="45"/>
  <c r="T349" i="45" s="1"/>
  <c r="Z348" i="45"/>
  <c r="S348" i="45"/>
  <c r="R348" i="45"/>
  <c r="Z347" i="45"/>
  <c r="S347" i="45"/>
  <c r="T347" i="45" s="1"/>
  <c r="R347" i="45"/>
  <c r="Z346" i="45"/>
  <c r="S346" i="45"/>
  <c r="R346" i="45"/>
  <c r="Z345" i="45"/>
  <c r="S345" i="45"/>
  <c r="T345" i="45" s="1"/>
  <c r="R345" i="45"/>
  <c r="Z344" i="45"/>
  <c r="S344" i="45"/>
  <c r="R344" i="45"/>
  <c r="Z343" i="45"/>
  <c r="S343" i="45"/>
  <c r="T343" i="45" s="1"/>
  <c r="R343" i="45"/>
  <c r="Z342" i="45"/>
  <c r="S342" i="45"/>
  <c r="R342" i="45"/>
  <c r="T342" i="45" s="1"/>
  <c r="Z341" i="45"/>
  <c r="T341" i="45"/>
  <c r="S341" i="45"/>
  <c r="R341" i="45"/>
  <c r="Z340" i="45"/>
  <c r="S340" i="45"/>
  <c r="R340" i="45"/>
  <c r="Z339" i="45"/>
  <c r="S339" i="45"/>
  <c r="R339" i="45"/>
  <c r="T339" i="45" s="1"/>
  <c r="Z338" i="45"/>
  <c r="S338" i="45"/>
  <c r="R338" i="45"/>
  <c r="Z337" i="45"/>
  <c r="S337" i="45"/>
  <c r="T337" i="45" s="1"/>
  <c r="R337" i="45"/>
  <c r="Z336" i="45"/>
  <c r="S336" i="45"/>
  <c r="R336" i="45"/>
  <c r="Z335" i="45"/>
  <c r="S335" i="45"/>
  <c r="T335" i="45" s="1"/>
  <c r="R335" i="45"/>
  <c r="Z334" i="45"/>
  <c r="S334" i="45"/>
  <c r="R334" i="45"/>
  <c r="Z333" i="45"/>
  <c r="S333" i="45"/>
  <c r="R333" i="45"/>
  <c r="T333" i="45" s="1"/>
  <c r="Z332" i="45"/>
  <c r="S332" i="45"/>
  <c r="R332" i="45"/>
  <c r="Z331" i="45"/>
  <c r="S331" i="45"/>
  <c r="R331" i="45"/>
  <c r="Z330" i="45"/>
  <c r="S330" i="45"/>
  <c r="R330" i="45"/>
  <c r="Z329" i="45"/>
  <c r="S329" i="45"/>
  <c r="R329" i="45"/>
  <c r="Z328" i="45"/>
  <c r="S328" i="45"/>
  <c r="R328" i="45"/>
  <c r="Z327" i="45"/>
  <c r="S327" i="45"/>
  <c r="R327" i="45"/>
  <c r="Z326" i="45"/>
  <c r="S326" i="45"/>
  <c r="R326" i="45"/>
  <c r="Z325" i="45"/>
  <c r="S325" i="45"/>
  <c r="R325" i="45"/>
  <c r="Z324" i="45"/>
  <c r="S324" i="45"/>
  <c r="R324" i="45"/>
  <c r="Z323" i="45"/>
  <c r="S323" i="45"/>
  <c r="R323" i="45"/>
  <c r="Z322" i="45"/>
  <c r="S322" i="45"/>
  <c r="R322" i="45"/>
  <c r="Z321" i="45"/>
  <c r="S321" i="45"/>
  <c r="R321" i="45"/>
  <c r="Z320" i="45"/>
  <c r="S320" i="45"/>
  <c r="R320" i="45"/>
  <c r="Z319" i="45"/>
  <c r="S319" i="45"/>
  <c r="R319" i="45"/>
  <c r="Z318" i="45"/>
  <c r="S318" i="45"/>
  <c r="R318" i="45"/>
  <c r="Z317" i="45"/>
  <c r="S317" i="45"/>
  <c r="R317" i="45"/>
  <c r="T317" i="45" s="1"/>
  <c r="Z316" i="45"/>
  <c r="S316" i="45"/>
  <c r="R316" i="45"/>
  <c r="Z315" i="45"/>
  <c r="S315" i="45"/>
  <c r="R315" i="45"/>
  <c r="Z314" i="45"/>
  <c r="S314" i="45"/>
  <c r="R314" i="45"/>
  <c r="Z313" i="45"/>
  <c r="S313" i="45"/>
  <c r="R313" i="45"/>
  <c r="Z312" i="45"/>
  <c r="S312" i="45"/>
  <c r="R312" i="45"/>
  <c r="T312" i="45" s="1"/>
  <c r="Z311" i="45"/>
  <c r="S311" i="45"/>
  <c r="R311" i="45"/>
  <c r="Z310" i="45"/>
  <c r="S310" i="45"/>
  <c r="T310" i="45" s="1"/>
  <c r="R310" i="45"/>
  <c r="Z309" i="45"/>
  <c r="S309" i="45"/>
  <c r="R309" i="45"/>
  <c r="Z308" i="45"/>
  <c r="S308" i="45"/>
  <c r="R308" i="45"/>
  <c r="Z307" i="45"/>
  <c r="S307" i="45"/>
  <c r="R307" i="45"/>
  <c r="T307" i="45" s="1"/>
  <c r="Z306" i="45"/>
  <c r="S306" i="45"/>
  <c r="R306" i="45"/>
  <c r="Z305" i="45"/>
  <c r="S305" i="45"/>
  <c r="R305" i="45"/>
  <c r="T305" i="45" s="1"/>
  <c r="Z304" i="45"/>
  <c r="S304" i="45"/>
  <c r="T304" i="45" s="1"/>
  <c r="R304" i="45"/>
  <c r="Z303" i="45"/>
  <c r="S303" i="45"/>
  <c r="R303" i="45"/>
  <c r="Z302" i="45"/>
  <c r="S302" i="45"/>
  <c r="R302" i="45"/>
  <c r="Z301" i="45"/>
  <c r="S301" i="45"/>
  <c r="R301" i="45"/>
  <c r="Z300" i="45"/>
  <c r="S300" i="45"/>
  <c r="R300" i="45"/>
  <c r="Z299" i="45"/>
  <c r="S299" i="45"/>
  <c r="R299" i="45"/>
  <c r="Z298" i="45"/>
  <c r="S298" i="45"/>
  <c r="R298" i="45"/>
  <c r="Z297" i="45"/>
  <c r="S297" i="45"/>
  <c r="R297" i="45"/>
  <c r="T297" i="45" s="1"/>
  <c r="Z296" i="45"/>
  <c r="S296" i="45"/>
  <c r="R296" i="45"/>
  <c r="T296" i="45" s="1"/>
  <c r="Z295" i="45"/>
  <c r="S295" i="45"/>
  <c r="R295" i="45"/>
  <c r="Z294" i="45"/>
  <c r="S294" i="45"/>
  <c r="R294" i="45"/>
  <c r="Z293" i="45"/>
  <c r="S293" i="45"/>
  <c r="T293" i="45" s="1"/>
  <c r="R293" i="45"/>
  <c r="Z292" i="45"/>
  <c r="S292" i="45"/>
  <c r="R292" i="45"/>
  <c r="T292" i="45" s="1"/>
  <c r="Z291" i="45"/>
  <c r="S291" i="45"/>
  <c r="R291" i="45"/>
  <c r="Z290" i="45"/>
  <c r="S290" i="45"/>
  <c r="T290" i="45" s="1"/>
  <c r="R290" i="45"/>
  <c r="Z289" i="45"/>
  <c r="S289" i="45"/>
  <c r="T289" i="45" s="1"/>
  <c r="R289" i="45"/>
  <c r="Z288" i="45"/>
  <c r="S288" i="45"/>
  <c r="R288" i="45"/>
  <c r="T288" i="45" s="1"/>
  <c r="Z287" i="45"/>
  <c r="S287" i="45"/>
  <c r="R287" i="45"/>
  <c r="T287" i="45" s="1"/>
  <c r="Z286" i="45"/>
  <c r="S286" i="45"/>
  <c r="R286" i="45"/>
  <c r="Z285" i="45"/>
  <c r="S285" i="45"/>
  <c r="R285" i="45"/>
  <c r="Z284" i="45"/>
  <c r="S284" i="45"/>
  <c r="T284" i="45" s="1"/>
  <c r="R284" i="45"/>
  <c r="Z283" i="45"/>
  <c r="S283" i="45"/>
  <c r="R283" i="45"/>
  <c r="Z282" i="45"/>
  <c r="S282" i="45"/>
  <c r="R282" i="45"/>
  <c r="Z281" i="45"/>
  <c r="S281" i="45"/>
  <c r="T281" i="45" s="1"/>
  <c r="R281" i="45"/>
  <c r="Z280" i="45"/>
  <c r="S280" i="45"/>
  <c r="R280" i="45"/>
  <c r="Z279" i="45"/>
  <c r="S279" i="45"/>
  <c r="R279" i="45"/>
  <c r="T279" i="45" s="1"/>
  <c r="Z278" i="45"/>
  <c r="S278" i="45"/>
  <c r="T278" i="45" s="1"/>
  <c r="R278" i="45"/>
  <c r="Z277" i="45"/>
  <c r="T277" i="45"/>
  <c r="S277" i="45"/>
  <c r="R277" i="45"/>
  <c r="Z276" i="45"/>
  <c r="S276" i="45"/>
  <c r="R276" i="45"/>
  <c r="Z275" i="45"/>
  <c r="T275" i="45"/>
  <c r="S275" i="45"/>
  <c r="R275" i="45"/>
  <c r="Z274" i="45"/>
  <c r="S274" i="45"/>
  <c r="R274" i="45"/>
  <c r="Z273" i="45"/>
  <c r="S273" i="45"/>
  <c r="R273" i="45"/>
  <c r="Z272" i="45"/>
  <c r="S272" i="45"/>
  <c r="R272" i="45"/>
  <c r="Z271" i="45"/>
  <c r="S271" i="45"/>
  <c r="T271" i="45" s="1"/>
  <c r="R271" i="45"/>
  <c r="Z270" i="45"/>
  <c r="T270" i="45"/>
  <c r="S270" i="45"/>
  <c r="R270" i="45"/>
  <c r="Z269" i="45"/>
  <c r="S269" i="45"/>
  <c r="T269" i="45" s="1"/>
  <c r="R269" i="45"/>
  <c r="Z268" i="45"/>
  <c r="S268" i="45"/>
  <c r="R268" i="45"/>
  <c r="Z267" i="45"/>
  <c r="S267" i="45"/>
  <c r="T267" i="45" s="1"/>
  <c r="R267" i="45"/>
  <c r="Z266" i="45"/>
  <c r="S266" i="45"/>
  <c r="R266" i="45"/>
  <c r="Z265" i="45"/>
  <c r="S265" i="45"/>
  <c r="T265" i="45" s="1"/>
  <c r="R265" i="45"/>
  <c r="Z264" i="45"/>
  <c r="S264" i="45"/>
  <c r="R264" i="45"/>
  <c r="T264" i="45" s="1"/>
  <c r="Z263" i="45"/>
  <c r="S263" i="45"/>
  <c r="R263" i="45"/>
  <c r="Z262" i="45"/>
  <c r="S262" i="45"/>
  <c r="R262" i="45"/>
  <c r="Z261" i="45"/>
  <c r="S261" i="45"/>
  <c r="T261" i="45" s="1"/>
  <c r="R261" i="45"/>
  <c r="Z260" i="45"/>
  <c r="S260" i="45"/>
  <c r="R260" i="45"/>
  <c r="Z259" i="45"/>
  <c r="S259" i="45"/>
  <c r="R259" i="45"/>
  <c r="Z258" i="45"/>
  <c r="S258" i="45"/>
  <c r="R258" i="45"/>
  <c r="Z257" i="45"/>
  <c r="S257" i="45"/>
  <c r="T257" i="45" s="1"/>
  <c r="R257" i="45"/>
  <c r="Z256" i="45"/>
  <c r="S256" i="45"/>
  <c r="R256" i="45"/>
  <c r="T256" i="45" s="1"/>
  <c r="Z255" i="45"/>
  <c r="S255" i="45"/>
  <c r="R255" i="45"/>
  <c r="T255" i="45" s="1"/>
  <c r="Z254" i="45"/>
  <c r="S254" i="45"/>
  <c r="R254" i="45"/>
  <c r="Z253" i="45"/>
  <c r="S253" i="45"/>
  <c r="R253" i="45"/>
  <c r="Z252" i="45"/>
  <c r="S252" i="45"/>
  <c r="T252" i="45" s="1"/>
  <c r="R252" i="45"/>
  <c r="Z251" i="45"/>
  <c r="S251" i="45"/>
  <c r="R251" i="45"/>
  <c r="T251" i="45" s="1"/>
  <c r="Z250" i="45"/>
  <c r="S250" i="45"/>
  <c r="R250" i="45"/>
  <c r="T250" i="45" s="1"/>
  <c r="Z249" i="45"/>
  <c r="S249" i="45"/>
  <c r="R249" i="45"/>
  <c r="Z248" i="45"/>
  <c r="S248" i="45"/>
  <c r="R248" i="45"/>
  <c r="T248" i="45" s="1"/>
  <c r="Z247" i="45"/>
  <c r="S247" i="45"/>
  <c r="R247" i="45"/>
  <c r="Z246" i="45"/>
  <c r="S246" i="45"/>
  <c r="R246" i="45"/>
  <c r="T246" i="45" s="1"/>
  <c r="Z245" i="45"/>
  <c r="S245" i="45"/>
  <c r="R245" i="45"/>
  <c r="T245" i="45" s="1"/>
  <c r="Z244" i="45"/>
  <c r="S244" i="45"/>
  <c r="T244" i="45" s="1"/>
  <c r="R244" i="45"/>
  <c r="Z243" i="45"/>
  <c r="S243" i="45"/>
  <c r="R243" i="45"/>
  <c r="T243" i="45" s="1"/>
  <c r="Z242" i="45"/>
  <c r="S242" i="45"/>
  <c r="R242" i="45"/>
  <c r="Z241" i="45"/>
  <c r="S241" i="45"/>
  <c r="R241" i="45"/>
  <c r="Z240" i="45"/>
  <c r="S240" i="45"/>
  <c r="R240" i="45"/>
  <c r="T240" i="45" s="1"/>
  <c r="Z239" i="45"/>
  <c r="S239" i="45"/>
  <c r="T239" i="45" s="1"/>
  <c r="R239" i="45"/>
  <c r="Z238" i="45"/>
  <c r="S238" i="45"/>
  <c r="R238" i="45"/>
  <c r="Z237" i="45"/>
  <c r="S237" i="45"/>
  <c r="T237" i="45" s="1"/>
  <c r="R237" i="45"/>
  <c r="Z236" i="45"/>
  <c r="S236" i="45"/>
  <c r="R236" i="45"/>
  <c r="Z235" i="45"/>
  <c r="S235" i="45"/>
  <c r="R235" i="45"/>
  <c r="Z234" i="45"/>
  <c r="S234" i="45"/>
  <c r="R234" i="45"/>
  <c r="Z233" i="45"/>
  <c r="S233" i="45"/>
  <c r="T233" i="45" s="1"/>
  <c r="R233" i="45"/>
  <c r="Z232" i="45"/>
  <c r="S232" i="45"/>
  <c r="R232" i="45"/>
  <c r="Z231" i="45"/>
  <c r="S231" i="45"/>
  <c r="R231" i="45"/>
  <c r="Z230" i="45"/>
  <c r="S230" i="45"/>
  <c r="R230" i="45"/>
  <c r="Z229" i="45"/>
  <c r="T229" i="45"/>
  <c r="S229" i="45"/>
  <c r="R229" i="45"/>
  <c r="Z228" i="45"/>
  <c r="S228" i="45"/>
  <c r="R228" i="45"/>
  <c r="Z227" i="45"/>
  <c r="S227" i="45"/>
  <c r="R227" i="45"/>
  <c r="Z226" i="45"/>
  <c r="S226" i="45"/>
  <c r="R226" i="45"/>
  <c r="Z225" i="45"/>
  <c r="T225" i="45"/>
  <c r="S225" i="45"/>
  <c r="R225" i="45"/>
  <c r="Z224" i="45"/>
  <c r="S224" i="45"/>
  <c r="R224" i="45"/>
  <c r="Z223" i="45"/>
  <c r="S223" i="45"/>
  <c r="R223" i="45"/>
  <c r="Z222" i="45"/>
  <c r="S222" i="45"/>
  <c r="R222" i="45"/>
  <c r="Z221" i="45"/>
  <c r="S221" i="45"/>
  <c r="T221" i="45" s="1"/>
  <c r="R221" i="45"/>
  <c r="Z220" i="45"/>
  <c r="S220" i="45"/>
  <c r="R220" i="45"/>
  <c r="Z219" i="45"/>
  <c r="S219" i="45"/>
  <c r="R219" i="45"/>
  <c r="Z218" i="45"/>
  <c r="S218" i="45"/>
  <c r="R218" i="45"/>
  <c r="Z217" i="45"/>
  <c r="S217" i="45"/>
  <c r="T217" i="45" s="1"/>
  <c r="R217" i="45"/>
  <c r="Z216" i="45"/>
  <c r="S216" i="45"/>
  <c r="R216" i="45"/>
  <c r="Z215" i="45"/>
  <c r="S215" i="45"/>
  <c r="T215" i="45" s="1"/>
  <c r="R215" i="45"/>
  <c r="Z214" i="45"/>
  <c r="S214" i="45"/>
  <c r="R214" i="45"/>
  <c r="T214" i="45" s="1"/>
  <c r="Z213" i="45"/>
  <c r="S213" i="45"/>
  <c r="R213" i="45"/>
  <c r="T213" i="45" s="1"/>
  <c r="Z212" i="45"/>
  <c r="S212" i="45"/>
  <c r="R212" i="45"/>
  <c r="Z211" i="45"/>
  <c r="S211" i="45"/>
  <c r="R211" i="45"/>
  <c r="Z210" i="45"/>
  <c r="S210" i="45"/>
  <c r="R210" i="45"/>
  <c r="Z209" i="45"/>
  <c r="S209" i="45"/>
  <c r="R209" i="45"/>
  <c r="T209" i="45" s="1"/>
  <c r="Z208" i="45"/>
  <c r="S208" i="45"/>
  <c r="R208" i="45"/>
  <c r="Z207" i="45"/>
  <c r="S207" i="45"/>
  <c r="R207" i="45"/>
  <c r="Z206" i="45"/>
  <c r="S206" i="45"/>
  <c r="R206" i="45"/>
  <c r="Z205" i="45"/>
  <c r="S205" i="45"/>
  <c r="R205" i="45"/>
  <c r="Z204" i="45"/>
  <c r="S204" i="45"/>
  <c r="R204" i="45"/>
  <c r="Z203" i="45"/>
  <c r="S203" i="45"/>
  <c r="R203" i="45"/>
  <c r="Z202" i="45"/>
  <c r="S202" i="45"/>
  <c r="R202" i="45"/>
  <c r="Z201" i="45"/>
  <c r="S201" i="45"/>
  <c r="R201" i="45"/>
  <c r="Z200" i="45"/>
  <c r="S200" i="45"/>
  <c r="R200" i="45"/>
  <c r="Z199" i="45"/>
  <c r="S199" i="45"/>
  <c r="R199" i="45"/>
  <c r="Z198" i="45"/>
  <c r="S198" i="45"/>
  <c r="R198" i="45"/>
  <c r="Z197" i="45"/>
  <c r="S197" i="45"/>
  <c r="R197" i="45"/>
  <c r="Z196" i="45"/>
  <c r="S196" i="45"/>
  <c r="R196" i="45"/>
  <c r="Z195" i="45"/>
  <c r="S195" i="45"/>
  <c r="R195" i="45"/>
  <c r="Z194" i="45"/>
  <c r="S194" i="45"/>
  <c r="R194" i="45"/>
  <c r="Z193" i="45"/>
  <c r="S193" i="45"/>
  <c r="R193" i="45"/>
  <c r="Z192" i="45"/>
  <c r="S192" i="45"/>
  <c r="R192" i="45"/>
  <c r="Z191" i="45"/>
  <c r="S191" i="45"/>
  <c r="R191" i="45"/>
  <c r="Z190" i="45"/>
  <c r="S190" i="45"/>
  <c r="R190" i="45"/>
  <c r="Z189" i="45"/>
  <c r="S189" i="45"/>
  <c r="R189" i="45"/>
  <c r="Z188" i="45"/>
  <c r="S188" i="45"/>
  <c r="R188" i="45"/>
  <c r="Z187" i="45"/>
  <c r="S187" i="45"/>
  <c r="R187" i="45"/>
  <c r="Z186" i="45"/>
  <c r="S186" i="45"/>
  <c r="R186" i="45"/>
  <c r="Z185" i="45"/>
  <c r="S185" i="45"/>
  <c r="R185" i="45"/>
  <c r="Z184" i="45"/>
  <c r="S184" i="45"/>
  <c r="R184" i="45"/>
  <c r="Z183" i="45"/>
  <c r="S183" i="45"/>
  <c r="R183" i="45"/>
  <c r="Z182" i="45"/>
  <c r="S182" i="45"/>
  <c r="R182" i="45"/>
  <c r="Z181" i="45"/>
  <c r="S181" i="45"/>
  <c r="T181" i="45" s="1"/>
  <c r="R181" i="45"/>
  <c r="Z180" i="45"/>
  <c r="S180" i="45"/>
  <c r="R180" i="45"/>
  <c r="Z179" i="45"/>
  <c r="S179" i="45"/>
  <c r="R179" i="45"/>
  <c r="Z178" i="45"/>
  <c r="S178" i="45"/>
  <c r="R178" i="45"/>
  <c r="Z177" i="45"/>
  <c r="S177" i="45"/>
  <c r="R177" i="45"/>
  <c r="Z176" i="45"/>
  <c r="S176" i="45"/>
  <c r="R176" i="45"/>
  <c r="T176" i="45" s="1"/>
  <c r="Z175" i="45"/>
  <c r="S175" i="45"/>
  <c r="R175" i="45"/>
  <c r="Z174" i="45"/>
  <c r="S174" i="45"/>
  <c r="R174" i="45"/>
  <c r="Z173" i="45"/>
  <c r="S173" i="45"/>
  <c r="T173" i="45" s="1"/>
  <c r="R173" i="45"/>
  <c r="Z172" i="45"/>
  <c r="S172" i="45"/>
  <c r="T172" i="45" s="1"/>
  <c r="R172" i="45"/>
  <c r="Z171" i="45"/>
  <c r="S171" i="45"/>
  <c r="R171" i="45"/>
  <c r="Z170" i="45"/>
  <c r="S170" i="45"/>
  <c r="R170" i="45"/>
  <c r="Z169" i="45"/>
  <c r="T169" i="45"/>
  <c r="S169" i="45"/>
  <c r="R169" i="45"/>
  <c r="Z168" i="45"/>
  <c r="S168" i="45"/>
  <c r="R168" i="45"/>
  <c r="Z167" i="45"/>
  <c r="S167" i="45"/>
  <c r="R167" i="45"/>
  <c r="Z166" i="45"/>
  <c r="S166" i="45"/>
  <c r="R166" i="45"/>
  <c r="T166" i="45" s="1"/>
  <c r="Z165" i="45"/>
  <c r="S165" i="45"/>
  <c r="R165" i="45"/>
  <c r="Z164" i="45"/>
  <c r="S164" i="45"/>
  <c r="T164" i="45" s="1"/>
  <c r="R164" i="45"/>
  <c r="Z163" i="45"/>
  <c r="S163" i="45"/>
  <c r="T163" i="45" s="1"/>
  <c r="R163" i="45"/>
  <c r="Z162" i="45"/>
  <c r="S162" i="45"/>
  <c r="R162" i="45"/>
  <c r="Z161" i="45"/>
  <c r="S161" i="45"/>
  <c r="T161" i="45" s="1"/>
  <c r="R161" i="45"/>
  <c r="Z160" i="45"/>
  <c r="S160" i="45"/>
  <c r="R160" i="45"/>
  <c r="Z159" i="45"/>
  <c r="S159" i="45"/>
  <c r="R159" i="45"/>
  <c r="Z158" i="45"/>
  <c r="S158" i="45"/>
  <c r="R158" i="45"/>
  <c r="Z157" i="45"/>
  <c r="S157" i="45"/>
  <c r="T157" i="45" s="1"/>
  <c r="R157" i="45"/>
  <c r="Z156" i="45"/>
  <c r="S156" i="45"/>
  <c r="T156" i="45" s="1"/>
  <c r="R156" i="45"/>
  <c r="Z155" i="45"/>
  <c r="S155" i="45"/>
  <c r="R155" i="45"/>
  <c r="Z154" i="45"/>
  <c r="S154" i="45"/>
  <c r="R154" i="45"/>
  <c r="T154" i="45" s="1"/>
  <c r="Z153" i="45"/>
  <c r="S153" i="45"/>
  <c r="R153" i="45"/>
  <c r="Z152" i="45"/>
  <c r="S152" i="45"/>
  <c r="T152" i="45" s="1"/>
  <c r="R152" i="45"/>
  <c r="Z151" i="45"/>
  <c r="S151" i="45"/>
  <c r="R151" i="45"/>
  <c r="Z150" i="45"/>
  <c r="S150" i="45"/>
  <c r="R150" i="45"/>
  <c r="Z149" i="45"/>
  <c r="S149" i="45"/>
  <c r="R149" i="45"/>
  <c r="Z148" i="45"/>
  <c r="S148" i="45"/>
  <c r="T148" i="45" s="1"/>
  <c r="R148" i="45"/>
  <c r="Z147" i="45"/>
  <c r="S147" i="45"/>
  <c r="R147" i="45"/>
  <c r="Z146" i="45"/>
  <c r="S146" i="45"/>
  <c r="R146" i="45"/>
  <c r="T146" i="45" s="1"/>
  <c r="Z145" i="45"/>
  <c r="S145" i="45"/>
  <c r="R145" i="45"/>
  <c r="Z144" i="45"/>
  <c r="S144" i="45"/>
  <c r="T144" i="45" s="1"/>
  <c r="R144" i="45"/>
  <c r="Z143" i="45"/>
  <c r="S143" i="45"/>
  <c r="R143" i="45"/>
  <c r="Z142" i="45"/>
  <c r="S142" i="45"/>
  <c r="T142" i="45" s="1"/>
  <c r="R142" i="45"/>
  <c r="Z141" i="45"/>
  <c r="S141" i="45"/>
  <c r="R141" i="45"/>
  <c r="Z140" i="45"/>
  <c r="S140" i="45"/>
  <c r="R140" i="45"/>
  <c r="Z139" i="45"/>
  <c r="S139" i="45"/>
  <c r="T139" i="45" s="1"/>
  <c r="R139" i="45"/>
  <c r="Z138" i="45"/>
  <c r="S138" i="45"/>
  <c r="R138" i="45"/>
  <c r="Z137" i="45"/>
  <c r="S137" i="45"/>
  <c r="T137" i="45" s="1"/>
  <c r="R137" i="45"/>
  <c r="Z136" i="45"/>
  <c r="S136" i="45"/>
  <c r="R136" i="45"/>
  <c r="Z135" i="45"/>
  <c r="S135" i="45"/>
  <c r="R135" i="45"/>
  <c r="Z134" i="45"/>
  <c r="S134" i="45"/>
  <c r="R134" i="45"/>
  <c r="Z133" i="45"/>
  <c r="S133" i="45"/>
  <c r="R133" i="45"/>
  <c r="Z132" i="45"/>
  <c r="S132" i="45"/>
  <c r="R132" i="45"/>
  <c r="Z131" i="45"/>
  <c r="S131" i="45"/>
  <c r="R131" i="45"/>
  <c r="Z130" i="45"/>
  <c r="S130" i="45"/>
  <c r="R130" i="45"/>
  <c r="Z129" i="45"/>
  <c r="S129" i="45"/>
  <c r="R129" i="45"/>
  <c r="Z128" i="45"/>
  <c r="S128" i="45"/>
  <c r="R128" i="45"/>
  <c r="Z127" i="45"/>
  <c r="S127" i="45"/>
  <c r="R127" i="45"/>
  <c r="Z126" i="45"/>
  <c r="S126" i="45"/>
  <c r="R126" i="45"/>
  <c r="Z125" i="45"/>
  <c r="S125" i="45"/>
  <c r="T125" i="45" s="1"/>
  <c r="R125" i="45"/>
  <c r="Z124" i="45"/>
  <c r="S124" i="45"/>
  <c r="R124" i="45"/>
  <c r="Z123" i="45"/>
  <c r="S123" i="45"/>
  <c r="R123" i="45"/>
  <c r="Z122" i="45"/>
  <c r="S122" i="45"/>
  <c r="R122" i="45"/>
  <c r="Z121" i="45"/>
  <c r="T121" i="45"/>
  <c r="S121" i="45"/>
  <c r="R121" i="45"/>
  <c r="Z120" i="45"/>
  <c r="S120" i="45"/>
  <c r="R120" i="45"/>
  <c r="Z119" i="45"/>
  <c r="S119" i="45"/>
  <c r="R119" i="45"/>
  <c r="Z118" i="45"/>
  <c r="S118" i="45"/>
  <c r="R118" i="45"/>
  <c r="T118" i="45" s="1"/>
  <c r="Z117" i="45"/>
  <c r="S117" i="45"/>
  <c r="R117" i="45"/>
  <c r="Z116" i="45"/>
  <c r="S116" i="45"/>
  <c r="T116" i="45" s="1"/>
  <c r="R116" i="45"/>
  <c r="Z115" i="45"/>
  <c r="S115" i="45"/>
  <c r="R115" i="45"/>
  <c r="Z114" i="45"/>
  <c r="S114" i="45"/>
  <c r="R114" i="45"/>
  <c r="Z113" i="45"/>
  <c r="S113" i="45"/>
  <c r="R113" i="45"/>
  <c r="T113" i="45" s="1"/>
  <c r="Z112" i="45"/>
  <c r="S112" i="45"/>
  <c r="R112" i="45"/>
  <c r="Z111" i="45"/>
  <c r="S111" i="45"/>
  <c r="R111" i="45"/>
  <c r="Z110" i="45"/>
  <c r="S110" i="45"/>
  <c r="R110" i="45"/>
  <c r="T110" i="45" s="1"/>
  <c r="Z109" i="45"/>
  <c r="S109" i="45"/>
  <c r="T109" i="45" s="1"/>
  <c r="R109" i="45"/>
  <c r="Z108" i="45"/>
  <c r="S108" i="45"/>
  <c r="R108" i="45"/>
  <c r="Z107" i="45"/>
  <c r="S107" i="45"/>
  <c r="T107" i="45" s="1"/>
  <c r="R107" i="45"/>
  <c r="Z106" i="45"/>
  <c r="S106" i="45"/>
  <c r="R106" i="45"/>
  <c r="Z105" i="45"/>
  <c r="S105" i="45"/>
  <c r="R105" i="45"/>
  <c r="Z104" i="45"/>
  <c r="S104" i="45"/>
  <c r="R104" i="45"/>
  <c r="Z103" i="45"/>
  <c r="S103" i="45"/>
  <c r="T103" i="45" s="1"/>
  <c r="R103" i="45"/>
  <c r="Z102" i="45"/>
  <c r="S102" i="45"/>
  <c r="R102" i="45"/>
  <c r="T102" i="45" s="1"/>
  <c r="Z101" i="45"/>
  <c r="S101" i="45"/>
  <c r="R101" i="45"/>
  <c r="Z100" i="45"/>
  <c r="S100" i="45"/>
  <c r="R100" i="45"/>
  <c r="T100" i="45" s="1"/>
  <c r="Z99" i="45"/>
  <c r="S99" i="45"/>
  <c r="T99" i="45" s="1"/>
  <c r="R99" i="45"/>
  <c r="Z98" i="45"/>
  <c r="S98" i="45"/>
  <c r="R98" i="45"/>
  <c r="T98" i="45" s="1"/>
  <c r="Z97" i="45"/>
  <c r="T97" i="45"/>
  <c r="S97" i="45"/>
  <c r="R97" i="45"/>
  <c r="Z96" i="45"/>
  <c r="S96" i="45"/>
  <c r="T96" i="45" s="1"/>
  <c r="R96" i="45"/>
  <c r="Z95" i="45"/>
  <c r="S95" i="45"/>
  <c r="R95" i="45"/>
  <c r="T95" i="45" s="1"/>
  <c r="Z94" i="45"/>
  <c r="S94" i="45"/>
  <c r="R94" i="45"/>
  <c r="Z93" i="45"/>
  <c r="S93" i="45"/>
  <c r="R93" i="45"/>
  <c r="T93" i="45" s="1"/>
  <c r="Z92" i="45"/>
  <c r="S92" i="45"/>
  <c r="T92" i="45" s="1"/>
  <c r="R92" i="45"/>
  <c r="Z91" i="45"/>
  <c r="S91" i="45"/>
  <c r="R91" i="45"/>
  <c r="Z90" i="45"/>
  <c r="S90" i="45"/>
  <c r="R90" i="45"/>
  <c r="T90" i="45" s="1"/>
  <c r="Z89" i="45"/>
  <c r="S89" i="45"/>
  <c r="R89" i="45"/>
  <c r="Z88" i="45"/>
  <c r="S88" i="45"/>
  <c r="R88" i="45"/>
  <c r="Z87" i="45"/>
  <c r="S87" i="45"/>
  <c r="R87" i="45"/>
  <c r="Z86" i="45"/>
  <c r="S86" i="45"/>
  <c r="R86" i="45"/>
  <c r="Z85" i="45"/>
  <c r="S85" i="45"/>
  <c r="R85" i="45"/>
  <c r="T85" i="45" s="1"/>
  <c r="Z84" i="45"/>
  <c r="S84" i="45"/>
  <c r="T84" i="45" s="1"/>
  <c r="R84" i="45"/>
  <c r="Z83" i="45"/>
  <c r="S83" i="45"/>
  <c r="R83" i="45"/>
  <c r="Z82" i="45"/>
  <c r="S82" i="45"/>
  <c r="T82" i="45" s="1"/>
  <c r="R82" i="45"/>
  <c r="Z81" i="45"/>
  <c r="S81" i="45"/>
  <c r="R81" i="45"/>
  <c r="Z80" i="45"/>
  <c r="S80" i="45"/>
  <c r="T80" i="45" s="1"/>
  <c r="R80" i="45"/>
  <c r="Z79" i="45"/>
  <c r="S79" i="45"/>
  <c r="T79" i="45" s="1"/>
  <c r="R79" i="45"/>
  <c r="Z78" i="45"/>
  <c r="S78" i="45"/>
  <c r="R78" i="45"/>
  <c r="Z77" i="45"/>
  <c r="S77" i="45"/>
  <c r="T77" i="45" s="1"/>
  <c r="R77" i="45"/>
  <c r="Z76" i="45"/>
  <c r="S76" i="45"/>
  <c r="R76" i="45"/>
  <c r="Z75" i="45"/>
  <c r="S75" i="45"/>
  <c r="T75" i="45" s="1"/>
  <c r="R75" i="45"/>
  <c r="Z74" i="45"/>
  <c r="S74" i="45"/>
  <c r="R74" i="45"/>
  <c r="Z73" i="45"/>
  <c r="S73" i="45"/>
  <c r="T73" i="45" s="1"/>
  <c r="R73" i="45"/>
  <c r="Z72" i="45"/>
  <c r="S72" i="45"/>
  <c r="R72" i="45"/>
  <c r="Z71" i="45"/>
  <c r="S71" i="45"/>
  <c r="T71" i="45" s="1"/>
  <c r="R71" i="45"/>
  <c r="Z70" i="45"/>
  <c r="S70" i="45"/>
  <c r="R70" i="45"/>
  <c r="Z69" i="45"/>
  <c r="S69" i="45"/>
  <c r="T69" i="45" s="1"/>
  <c r="R69" i="45"/>
  <c r="Z68" i="45"/>
  <c r="S68" i="45"/>
  <c r="R68" i="45"/>
  <c r="T68" i="45" s="1"/>
  <c r="Z67" i="45"/>
  <c r="S67" i="45"/>
  <c r="R67" i="45"/>
  <c r="Z66" i="45"/>
  <c r="S66" i="45"/>
  <c r="R66" i="45"/>
  <c r="Z65" i="45"/>
  <c r="T65" i="45"/>
  <c r="S65" i="45"/>
  <c r="R65" i="45"/>
  <c r="Z64" i="45"/>
  <c r="S64" i="45"/>
  <c r="R64" i="45"/>
  <c r="Z63" i="45"/>
  <c r="S63" i="45"/>
  <c r="R63" i="45"/>
  <c r="T63" i="45" s="1"/>
  <c r="Z62" i="45"/>
  <c r="S62" i="45"/>
  <c r="R62" i="45"/>
  <c r="T62" i="45" s="1"/>
  <c r="Z61" i="45"/>
  <c r="S61" i="45"/>
  <c r="R61" i="45"/>
  <c r="Z60" i="45"/>
  <c r="S60" i="45"/>
  <c r="R60" i="45"/>
  <c r="Z59" i="45"/>
  <c r="S59" i="45"/>
  <c r="T59" i="45" s="1"/>
  <c r="R59" i="45"/>
  <c r="Z58" i="45"/>
  <c r="S58" i="45"/>
  <c r="R58" i="45"/>
  <c r="Z57" i="45"/>
  <c r="S57" i="45"/>
  <c r="T57" i="45" s="1"/>
  <c r="R57" i="45"/>
  <c r="Z56" i="45"/>
  <c r="S56" i="45"/>
  <c r="R56" i="45"/>
  <c r="Z55" i="45"/>
  <c r="S55" i="45"/>
  <c r="R55" i="45"/>
  <c r="Z54" i="45"/>
  <c r="S54" i="45"/>
  <c r="R54" i="45"/>
  <c r="Z53" i="45"/>
  <c r="S53" i="45"/>
  <c r="R53" i="45"/>
  <c r="T53" i="45" s="1"/>
  <c r="Z52" i="45"/>
  <c r="S52" i="45"/>
  <c r="T52" i="45" s="1"/>
  <c r="R52" i="45"/>
  <c r="Z51" i="45"/>
  <c r="S51" i="45"/>
  <c r="R51" i="45"/>
  <c r="Z50" i="45"/>
  <c r="S50" i="45"/>
  <c r="R50" i="45"/>
  <c r="Z49" i="45"/>
  <c r="S49" i="45"/>
  <c r="R49" i="45"/>
  <c r="T49" i="45" s="1"/>
  <c r="Z48" i="45"/>
  <c r="S48" i="45"/>
  <c r="R48" i="45"/>
  <c r="Z47" i="45"/>
  <c r="S47" i="45"/>
  <c r="R47" i="45"/>
  <c r="T47" i="45" s="1"/>
  <c r="Z46" i="45"/>
  <c r="S46" i="45"/>
  <c r="R46" i="45"/>
  <c r="Z45" i="45"/>
  <c r="S45" i="45"/>
  <c r="R45" i="45"/>
  <c r="T45" i="45" s="1"/>
  <c r="Z44" i="45"/>
  <c r="S44" i="45"/>
  <c r="R44" i="45"/>
  <c r="Z43" i="45"/>
  <c r="S43" i="45"/>
  <c r="R43" i="45"/>
  <c r="T43" i="45" s="1"/>
  <c r="Z42" i="45"/>
  <c r="S42" i="45"/>
  <c r="R42" i="45"/>
  <c r="Z41" i="45"/>
  <c r="S41" i="45"/>
  <c r="R41" i="45"/>
  <c r="T41" i="45" s="1"/>
  <c r="Z40" i="45"/>
  <c r="S40" i="45"/>
  <c r="R40" i="45"/>
  <c r="Z39" i="45"/>
  <c r="S39" i="45"/>
  <c r="R39" i="45"/>
  <c r="T39" i="45" s="1"/>
  <c r="Z38" i="45"/>
  <c r="S38" i="45"/>
  <c r="R38" i="45"/>
  <c r="Z37" i="45"/>
  <c r="S37" i="45"/>
  <c r="R37" i="45"/>
  <c r="Z36" i="45"/>
  <c r="S36" i="45"/>
  <c r="R36" i="45"/>
  <c r="Z35" i="45"/>
  <c r="S35" i="45"/>
  <c r="R35" i="45"/>
  <c r="T35" i="45" s="1"/>
  <c r="Z34" i="45"/>
  <c r="S34" i="45"/>
  <c r="T34" i="45" s="1"/>
  <c r="R34" i="45"/>
  <c r="Z33" i="45"/>
  <c r="S33" i="45"/>
  <c r="R33" i="45"/>
  <c r="Z32" i="45"/>
  <c r="S32" i="45"/>
  <c r="T32" i="45" s="1"/>
  <c r="R32" i="45"/>
  <c r="Z31" i="45"/>
  <c r="S31" i="45"/>
  <c r="T31" i="45" s="1"/>
  <c r="R31" i="45"/>
  <c r="Z30" i="45"/>
  <c r="S30" i="45"/>
  <c r="R30" i="45"/>
  <c r="T30" i="45" s="1"/>
  <c r="Z29" i="45"/>
  <c r="S29" i="45"/>
  <c r="R29" i="45"/>
  <c r="Z28" i="45"/>
  <c r="S28" i="45"/>
  <c r="R28" i="45"/>
  <c r="T28" i="45" s="1"/>
  <c r="Z27" i="45"/>
  <c r="S27" i="45"/>
  <c r="R27" i="45"/>
  <c r="Z26" i="45"/>
  <c r="S26" i="45"/>
  <c r="R26" i="45"/>
  <c r="Z25" i="45"/>
  <c r="S25" i="45"/>
  <c r="T25" i="45" s="1"/>
  <c r="R25" i="45"/>
  <c r="Z24" i="45"/>
  <c r="S24" i="45"/>
  <c r="R24" i="45"/>
  <c r="Z23" i="45"/>
  <c r="S23" i="45"/>
  <c r="T23" i="45" s="1"/>
  <c r="R23" i="45"/>
  <c r="Z22" i="45"/>
  <c r="S22" i="45"/>
  <c r="R22" i="45"/>
  <c r="Z21" i="45"/>
  <c r="S21" i="45"/>
  <c r="R21" i="45"/>
  <c r="Z20" i="45"/>
  <c r="S20" i="45"/>
  <c r="R20" i="45"/>
  <c r="Z19" i="45"/>
  <c r="S19" i="45"/>
  <c r="T19" i="45" s="1"/>
  <c r="R19" i="45"/>
  <c r="Z18" i="45"/>
  <c r="S18" i="45"/>
  <c r="R18" i="45"/>
  <c r="Z17" i="45"/>
  <c r="S17" i="45"/>
  <c r="R17" i="45"/>
  <c r="Z16" i="45"/>
  <c r="S16" i="45"/>
  <c r="R16" i="45"/>
  <c r="Z15" i="45"/>
  <c r="S15" i="45"/>
  <c r="R15" i="45"/>
  <c r="Z14" i="45"/>
  <c r="S14" i="45"/>
  <c r="R14" i="45"/>
  <c r="Z13" i="45"/>
  <c r="S13" i="45"/>
  <c r="R13" i="45"/>
  <c r="Z12" i="45"/>
  <c r="S12" i="45"/>
  <c r="R12" i="45"/>
  <c r="T12" i="45" s="1"/>
  <c r="Z11" i="45"/>
  <c r="S11" i="45"/>
  <c r="R11" i="45"/>
  <c r="Z10" i="45"/>
  <c r="S10" i="45"/>
  <c r="R10" i="45"/>
  <c r="Z9" i="45"/>
  <c r="S9" i="45"/>
  <c r="R9" i="45"/>
  <c r="Z8" i="45"/>
  <c r="S8" i="45"/>
  <c r="R8" i="45"/>
  <c r="T8" i="45" s="1"/>
  <c r="Z7" i="45"/>
  <c r="S7" i="45"/>
  <c r="R7" i="45"/>
  <c r="Z6" i="45"/>
  <c r="S6" i="45"/>
  <c r="T6" i="45" s="1"/>
  <c r="R6" i="45"/>
  <c r="M6" i="45"/>
  <c r="M7" i="45" s="1"/>
  <c r="M8" i="45" s="1"/>
  <c r="M9" i="45" s="1"/>
  <c r="Z5" i="45"/>
  <c r="U5" i="45"/>
  <c r="U6" i="45" s="1"/>
  <c r="S5" i="45"/>
  <c r="R5" i="45"/>
  <c r="T5" i="45" s="1"/>
  <c r="Q5" i="45"/>
  <c r="P5" i="45"/>
  <c r="O5" i="45"/>
  <c r="N5" i="45"/>
  <c r="N6" i="45" s="1"/>
  <c r="M5" i="45"/>
  <c r="A4" i="45"/>
  <c r="K2" i="45"/>
  <c r="R1" i="45"/>
  <c r="B5" i="45" s="1"/>
  <c r="J1" i="45"/>
  <c r="X50" i="35"/>
  <c r="D950" i="40" s="1"/>
  <c r="R50" i="35"/>
  <c r="Q50" i="35"/>
  <c r="P50" i="35"/>
  <c r="X49" i="35"/>
  <c r="D949" i="40" s="1"/>
  <c r="Q49" i="35"/>
  <c r="R49" i="35" s="1"/>
  <c r="P49" i="35"/>
  <c r="X48" i="35"/>
  <c r="D948" i="40" s="1"/>
  <c r="Q48" i="35"/>
  <c r="P48" i="35"/>
  <c r="X47" i="35"/>
  <c r="D947" i="40" s="1"/>
  <c r="Q47" i="35"/>
  <c r="X46" i="35"/>
  <c r="D946" i="40" s="1"/>
  <c r="R46" i="35"/>
  <c r="Q46" i="35"/>
  <c r="P46" i="35"/>
  <c r="X45" i="35"/>
  <c r="D945" i="40" s="1"/>
  <c r="Q45" i="35"/>
  <c r="R45" i="35" s="1"/>
  <c r="P45" i="35"/>
  <c r="X44" i="35"/>
  <c r="D944" i="40" s="1"/>
  <c r="Q44" i="35"/>
  <c r="P44" i="35"/>
  <c r="X43" i="35"/>
  <c r="D943" i="40" s="1"/>
  <c r="Q43" i="35"/>
  <c r="P43" i="35"/>
  <c r="X42" i="35"/>
  <c r="D942" i="40" s="1"/>
  <c r="Q42" i="35"/>
  <c r="X41" i="35"/>
  <c r="D941" i="40" s="1"/>
  <c r="Q41" i="35"/>
  <c r="X40" i="35"/>
  <c r="D940" i="40" s="1"/>
  <c r="Q40" i="35"/>
  <c r="P40" i="35"/>
  <c r="R40" i="35" s="1"/>
  <c r="X39" i="35"/>
  <c r="D939" i="40" s="1"/>
  <c r="Q39" i="35"/>
  <c r="P39" i="35"/>
  <c r="X38" i="35"/>
  <c r="D938" i="40" s="1"/>
  <c r="Q38" i="35"/>
  <c r="X37" i="35"/>
  <c r="D937" i="40" s="1"/>
  <c r="Q37" i="35"/>
  <c r="P37" i="35"/>
  <c r="X36" i="35"/>
  <c r="D936" i="40" s="1"/>
  <c r="Q36" i="35"/>
  <c r="P36" i="35"/>
  <c r="X35" i="35"/>
  <c r="D935" i="40" s="1"/>
  <c r="Q35" i="35"/>
  <c r="X34" i="35"/>
  <c r="D934" i="40" s="1"/>
  <c r="Q34" i="35"/>
  <c r="X33" i="35"/>
  <c r="D933" i="40" s="1"/>
  <c r="Q33" i="35"/>
  <c r="X32" i="35"/>
  <c r="D932" i="40" s="1"/>
  <c r="Q32" i="35"/>
  <c r="X31" i="35"/>
  <c r="D931" i="40" s="1"/>
  <c r="Q31" i="35"/>
  <c r="P31" i="35"/>
  <c r="X30" i="35"/>
  <c r="D930" i="40" s="1"/>
  <c r="Q30" i="35"/>
  <c r="X29" i="35"/>
  <c r="D929" i="40" s="1"/>
  <c r="Q29" i="35"/>
  <c r="X28" i="35"/>
  <c r="D928" i="40" s="1"/>
  <c r="Q28" i="35"/>
  <c r="P28" i="35"/>
  <c r="X27" i="35"/>
  <c r="D927" i="40" s="1"/>
  <c r="Q27" i="35"/>
  <c r="P27" i="35"/>
  <c r="X26" i="35"/>
  <c r="D926" i="40" s="1"/>
  <c r="R26" i="35"/>
  <c r="Q26" i="35"/>
  <c r="P26" i="35"/>
  <c r="X25" i="35"/>
  <c r="D925" i="40" s="1"/>
  <c r="Q25" i="35"/>
  <c r="R25" i="35" s="1"/>
  <c r="P25" i="35"/>
  <c r="X24" i="35"/>
  <c r="D924" i="40" s="1"/>
  <c r="Q24" i="35"/>
  <c r="P24" i="35"/>
  <c r="X23" i="35"/>
  <c r="D923" i="40" s="1"/>
  <c r="Q23" i="35"/>
  <c r="P23" i="35"/>
  <c r="X22" i="35"/>
  <c r="D922" i="40" s="1"/>
  <c r="Q22" i="35"/>
  <c r="X21" i="35"/>
  <c r="D921" i="40" s="1"/>
  <c r="Q21" i="35"/>
  <c r="R21" i="35" s="1"/>
  <c r="P21" i="35"/>
  <c r="X20" i="35"/>
  <c r="D920" i="40" s="1"/>
  <c r="Q20" i="35"/>
  <c r="P20" i="35"/>
  <c r="X19" i="35"/>
  <c r="D919" i="40" s="1"/>
  <c r="Q19" i="35"/>
  <c r="X18" i="35"/>
  <c r="D918" i="40" s="1"/>
  <c r="Q18" i="35"/>
  <c r="R18" i="35" s="1"/>
  <c r="P18" i="35"/>
  <c r="X17" i="35"/>
  <c r="D917" i="40" s="1"/>
  <c r="Q17" i="35"/>
  <c r="P17" i="35"/>
  <c r="X16" i="35"/>
  <c r="D916" i="40" s="1"/>
  <c r="Q16" i="35"/>
  <c r="P16" i="35"/>
  <c r="X15" i="35"/>
  <c r="D915" i="40" s="1"/>
  <c r="Q15" i="35"/>
  <c r="P15" i="35"/>
  <c r="X14" i="35"/>
  <c r="D914" i="40" s="1"/>
  <c r="R14" i="35"/>
  <c r="Q14" i="35"/>
  <c r="P14" i="35"/>
  <c r="X13" i="35"/>
  <c r="D913" i="40" s="1"/>
  <c r="Q13" i="35"/>
  <c r="R13" i="35" s="1"/>
  <c r="P13" i="35"/>
  <c r="X12" i="35"/>
  <c r="D912" i="40" s="1"/>
  <c r="Q12" i="35"/>
  <c r="X11" i="35"/>
  <c r="D911" i="40" s="1"/>
  <c r="Q11" i="35"/>
  <c r="X10" i="35"/>
  <c r="D910" i="40" s="1"/>
  <c r="Q10" i="35"/>
  <c r="P10" i="35"/>
  <c r="R10" i="35" s="1"/>
  <c r="X9" i="35"/>
  <c r="D909" i="40" s="1"/>
  <c r="Q9" i="35"/>
  <c r="P9" i="35"/>
  <c r="R9" i="35" s="1"/>
  <c r="X8" i="35"/>
  <c r="D908" i="40" s="1"/>
  <c r="Q8" i="35"/>
  <c r="P8" i="35"/>
  <c r="X7" i="35"/>
  <c r="D907" i="40" s="1"/>
  <c r="Q7" i="35"/>
  <c r="P7" i="35"/>
  <c r="X6" i="35"/>
  <c r="D906" i="40" s="1"/>
  <c r="S6" i="35"/>
  <c r="Q6" i="35"/>
  <c r="X5" i="35"/>
  <c r="D905" i="40" s="1"/>
  <c r="S5" i="35"/>
  <c r="Q5" i="35"/>
  <c r="O5" i="35"/>
  <c r="N5" i="35"/>
  <c r="M5" i="35"/>
  <c r="L5" i="35"/>
  <c r="K5" i="35"/>
  <c r="A4" i="35"/>
  <c r="I2" i="35"/>
  <c r="P1" i="35"/>
  <c r="H1" i="35"/>
  <c r="X17" i="18"/>
  <c r="D901" i="40" s="1"/>
  <c r="Q17" i="18"/>
  <c r="X16" i="18"/>
  <c r="D900" i="40" s="1"/>
  <c r="Q16" i="18"/>
  <c r="R16" i="18" s="1"/>
  <c r="P16" i="18"/>
  <c r="X15" i="18"/>
  <c r="D899" i="40" s="1"/>
  <c r="Q15" i="18"/>
  <c r="P15" i="18"/>
  <c r="X14" i="18"/>
  <c r="D898" i="40" s="1"/>
  <c r="Q14" i="18"/>
  <c r="P14" i="18"/>
  <c r="R14" i="18" s="1"/>
  <c r="X13" i="18"/>
  <c r="D897" i="40" s="1"/>
  <c r="Q13" i="18"/>
  <c r="P13" i="18"/>
  <c r="X12" i="18"/>
  <c r="D896" i="40" s="1"/>
  <c r="Q12" i="18"/>
  <c r="P12" i="18"/>
  <c r="X11" i="18"/>
  <c r="D895" i="40" s="1"/>
  <c r="Q11" i="18"/>
  <c r="P11" i="18"/>
  <c r="X10" i="18"/>
  <c r="D894" i="40" s="1"/>
  <c r="Q10" i="18"/>
  <c r="R10" i="18" s="1"/>
  <c r="P10" i="18"/>
  <c r="X9" i="18"/>
  <c r="D893" i="40" s="1"/>
  <c r="Q9" i="18"/>
  <c r="R9" i="18" s="1"/>
  <c r="P9" i="18"/>
  <c r="X8" i="18"/>
  <c r="D892" i="40" s="1"/>
  <c r="Q8" i="18"/>
  <c r="P8" i="18"/>
  <c r="X7" i="18"/>
  <c r="D891" i="40" s="1"/>
  <c r="Q7" i="18"/>
  <c r="P7" i="18"/>
  <c r="R7" i="18" s="1"/>
  <c r="X6" i="18"/>
  <c r="D890" i="40" s="1"/>
  <c r="Q6" i="18"/>
  <c r="P6" i="18"/>
  <c r="R6" i="18" s="1"/>
  <c r="X5" i="18"/>
  <c r="D889" i="40" s="1"/>
  <c r="S5" i="18"/>
  <c r="S6" i="18" s="1"/>
  <c r="Q5" i="18"/>
  <c r="O5" i="18"/>
  <c r="N5" i="18"/>
  <c r="M5" i="18"/>
  <c r="L5" i="18"/>
  <c r="K5" i="18"/>
  <c r="K6" i="18" s="1"/>
  <c r="K7" i="18" s="1"/>
  <c r="K8" i="18" s="1"/>
  <c r="K9" i="18" s="1"/>
  <c r="A4" i="18"/>
  <c r="I2" i="18"/>
  <c r="P1" i="18"/>
  <c r="H1" i="18"/>
  <c r="X62" i="17"/>
  <c r="D885" i="40" s="1"/>
  <c r="Q62" i="17"/>
  <c r="P62" i="17"/>
  <c r="X61" i="17"/>
  <c r="D884" i="40" s="1"/>
  <c r="Q61" i="17"/>
  <c r="P61" i="17"/>
  <c r="R61" i="17" s="1"/>
  <c r="X60" i="17"/>
  <c r="D883" i="40" s="1"/>
  <c r="Q60" i="17"/>
  <c r="P60" i="17"/>
  <c r="X59" i="17"/>
  <c r="D882" i="40" s="1"/>
  <c r="Q59" i="17"/>
  <c r="P59" i="17"/>
  <c r="R59" i="17" s="1"/>
  <c r="X58" i="17"/>
  <c r="D881" i="40" s="1"/>
  <c r="Q58" i="17"/>
  <c r="P58" i="17"/>
  <c r="X57" i="17"/>
  <c r="D880" i="40" s="1"/>
  <c r="Q57" i="17"/>
  <c r="X56" i="17"/>
  <c r="D879" i="40" s="1"/>
  <c r="Q56" i="17"/>
  <c r="P56" i="17"/>
  <c r="X55" i="17"/>
  <c r="D878" i="40" s="1"/>
  <c r="Q55" i="17"/>
  <c r="P55" i="17"/>
  <c r="X54" i="17"/>
  <c r="D877" i="40" s="1"/>
  <c r="Q54" i="17"/>
  <c r="P54" i="17"/>
  <c r="X53" i="17"/>
  <c r="D876" i="40" s="1"/>
  <c r="Q53" i="17"/>
  <c r="P53" i="17"/>
  <c r="X52" i="17"/>
  <c r="D875" i="40" s="1"/>
  <c r="Q52" i="17"/>
  <c r="P52" i="17"/>
  <c r="X51" i="17"/>
  <c r="D874" i="40" s="1"/>
  <c r="Q51" i="17"/>
  <c r="P51" i="17"/>
  <c r="R51" i="17" s="1"/>
  <c r="X50" i="17"/>
  <c r="D873" i="40" s="1"/>
  <c r="Q50" i="17"/>
  <c r="R50" i="17" s="1"/>
  <c r="P50" i="17"/>
  <c r="X49" i="17"/>
  <c r="D872" i="40" s="1"/>
  <c r="Q49" i="17"/>
  <c r="P49" i="17"/>
  <c r="R49" i="17" s="1"/>
  <c r="X48" i="17"/>
  <c r="D871" i="40" s="1"/>
  <c r="Q48" i="17"/>
  <c r="P48" i="17"/>
  <c r="X47" i="17"/>
  <c r="D870" i="40" s="1"/>
  <c r="Q47" i="17"/>
  <c r="P47" i="17"/>
  <c r="R47" i="17" s="1"/>
  <c r="X46" i="17"/>
  <c r="D869" i="40" s="1"/>
  <c r="Q46" i="17"/>
  <c r="R46" i="17" s="1"/>
  <c r="P46" i="17"/>
  <c r="X45" i="17"/>
  <c r="D868" i="40" s="1"/>
  <c r="Q45" i="17"/>
  <c r="P45" i="17"/>
  <c r="R45" i="17" s="1"/>
  <c r="X44" i="17"/>
  <c r="D867" i="40" s="1"/>
  <c r="Q44" i="17"/>
  <c r="X43" i="17"/>
  <c r="D866" i="40" s="1"/>
  <c r="Q43" i="17"/>
  <c r="P43" i="17"/>
  <c r="X42" i="17"/>
  <c r="D865" i="40" s="1"/>
  <c r="Q42" i="17"/>
  <c r="P42" i="17"/>
  <c r="X41" i="17"/>
  <c r="D864" i="40" s="1"/>
  <c r="Q41" i="17"/>
  <c r="P41" i="17"/>
  <c r="X40" i="17"/>
  <c r="D863" i="40" s="1"/>
  <c r="Q40" i="17"/>
  <c r="P40" i="17"/>
  <c r="X39" i="17"/>
  <c r="D862" i="40" s="1"/>
  <c r="Q39" i="17"/>
  <c r="P39" i="17"/>
  <c r="R39" i="17" s="1"/>
  <c r="X38" i="17"/>
  <c r="D861" i="40" s="1"/>
  <c r="Q38" i="17"/>
  <c r="R38" i="17" s="1"/>
  <c r="P38" i="17"/>
  <c r="X37" i="17"/>
  <c r="D860" i="40" s="1"/>
  <c r="Q37" i="17"/>
  <c r="P37" i="17"/>
  <c r="R37" i="17" s="1"/>
  <c r="X36" i="17"/>
  <c r="D859" i="40" s="1"/>
  <c r="Q36" i="17"/>
  <c r="P36" i="17"/>
  <c r="X35" i="17"/>
  <c r="D858" i="40" s="1"/>
  <c r="Q35" i="17"/>
  <c r="P35" i="17"/>
  <c r="R35" i="17" s="1"/>
  <c r="X34" i="17"/>
  <c r="D857" i="40" s="1"/>
  <c r="Q34" i="17"/>
  <c r="R34" i="17" s="1"/>
  <c r="P34" i="17"/>
  <c r="X33" i="17"/>
  <c r="D856" i="40" s="1"/>
  <c r="Q33" i="17"/>
  <c r="P33" i="17"/>
  <c r="R33" i="17" s="1"/>
  <c r="X32" i="17"/>
  <c r="D855" i="40" s="1"/>
  <c r="Q32" i="17"/>
  <c r="P32" i="17"/>
  <c r="X31" i="17"/>
  <c r="D854" i="40" s="1"/>
  <c r="Q31" i="17"/>
  <c r="X30" i="17"/>
  <c r="D853" i="40" s="1"/>
  <c r="Q30" i="17"/>
  <c r="P30" i="17"/>
  <c r="X29" i="17"/>
  <c r="D852" i="40" s="1"/>
  <c r="Q29" i="17"/>
  <c r="X28" i="17"/>
  <c r="D851" i="40" s="1"/>
  <c r="Q28" i="17"/>
  <c r="P28" i="17"/>
  <c r="X27" i="17"/>
  <c r="D850" i="40" s="1"/>
  <c r="Q27" i="17"/>
  <c r="P27" i="17"/>
  <c r="X26" i="17"/>
  <c r="D849" i="40" s="1"/>
  <c r="Q26" i="17"/>
  <c r="R26" i="17" s="1"/>
  <c r="P26" i="17"/>
  <c r="X25" i="17"/>
  <c r="D848" i="40" s="1"/>
  <c r="Q25" i="17"/>
  <c r="P25" i="17"/>
  <c r="X24" i="17"/>
  <c r="D847" i="40" s="1"/>
  <c r="Q24" i="17"/>
  <c r="P24" i="17"/>
  <c r="X23" i="17"/>
  <c r="D846" i="40" s="1"/>
  <c r="Q23" i="17"/>
  <c r="P23" i="17"/>
  <c r="X22" i="17"/>
  <c r="D845" i="40" s="1"/>
  <c r="Q22" i="17"/>
  <c r="P22" i="17"/>
  <c r="X21" i="17"/>
  <c r="D844" i="40" s="1"/>
  <c r="Q21" i="17"/>
  <c r="R21" i="17" s="1"/>
  <c r="P21" i="17"/>
  <c r="X20" i="17"/>
  <c r="D843" i="40" s="1"/>
  <c r="Q20" i="17"/>
  <c r="P20" i="17"/>
  <c r="X19" i="17"/>
  <c r="D842" i="40" s="1"/>
  <c r="Q19" i="17"/>
  <c r="P19" i="17"/>
  <c r="X18" i="17"/>
  <c r="D841" i="40" s="1"/>
  <c r="Q18" i="17"/>
  <c r="P18" i="17"/>
  <c r="X17" i="17"/>
  <c r="D840" i="40" s="1"/>
  <c r="Q17" i="17"/>
  <c r="P17" i="17"/>
  <c r="X16" i="17"/>
  <c r="D839" i="40" s="1"/>
  <c r="Q16" i="17"/>
  <c r="P16" i="17"/>
  <c r="X15" i="17"/>
  <c r="D838" i="40" s="1"/>
  <c r="R15" i="17"/>
  <c r="Q15" i="17"/>
  <c r="P15" i="17"/>
  <c r="X14" i="17"/>
  <c r="D837" i="40" s="1"/>
  <c r="Q14" i="17"/>
  <c r="P14" i="17"/>
  <c r="X13" i="17"/>
  <c r="D836" i="40" s="1"/>
  <c r="Q13" i="17"/>
  <c r="P13" i="17"/>
  <c r="X12" i="17"/>
  <c r="D835" i="40" s="1"/>
  <c r="Q12" i="17"/>
  <c r="P12" i="17"/>
  <c r="X11" i="17"/>
  <c r="D834" i="40" s="1"/>
  <c r="Q11" i="17"/>
  <c r="P11" i="17"/>
  <c r="X10" i="17"/>
  <c r="D833" i="40" s="1"/>
  <c r="Q10" i="17"/>
  <c r="P10" i="17"/>
  <c r="X9" i="17"/>
  <c r="D832" i="40" s="1"/>
  <c r="Q9" i="17"/>
  <c r="P9" i="17"/>
  <c r="R9" i="17" s="1"/>
  <c r="X8" i="17"/>
  <c r="D831" i="40" s="1"/>
  <c r="Q8" i="17"/>
  <c r="P8" i="17"/>
  <c r="R8" i="17" s="1"/>
  <c r="X7" i="17"/>
  <c r="D830" i="40" s="1"/>
  <c r="Q7" i="17"/>
  <c r="P7" i="17"/>
  <c r="X6" i="17"/>
  <c r="D829" i="40" s="1"/>
  <c r="S6" i="17"/>
  <c r="S7" i="17" s="1"/>
  <c r="S8" i="17" s="1"/>
  <c r="Q6" i="17"/>
  <c r="P6" i="17"/>
  <c r="R6" i="17" s="1"/>
  <c r="X5" i="17"/>
  <c r="D828" i="40" s="1"/>
  <c r="S5" i="17"/>
  <c r="Q5" i="17"/>
  <c r="O5" i="17"/>
  <c r="N5" i="17"/>
  <c r="M5" i="17"/>
  <c r="L5" i="17"/>
  <c r="K5" i="17"/>
  <c r="K6" i="17" s="1"/>
  <c r="K7" i="17" s="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A4" i="17"/>
  <c r="I2" i="17"/>
  <c r="P1" i="17"/>
  <c r="H1" i="17"/>
  <c r="X45" i="16"/>
  <c r="D824" i="40" s="1"/>
  <c r="Q45" i="16"/>
  <c r="P45" i="16"/>
  <c r="X44" i="16"/>
  <c r="D823" i="40" s="1"/>
  <c r="Q44" i="16"/>
  <c r="P44" i="16"/>
  <c r="X43" i="16"/>
  <c r="D822" i="40" s="1"/>
  <c r="Q43" i="16"/>
  <c r="P43" i="16"/>
  <c r="X42" i="16"/>
  <c r="D821" i="40" s="1"/>
  <c r="Q42" i="16"/>
  <c r="P42" i="16"/>
  <c r="X41" i="16"/>
  <c r="D820" i="40" s="1"/>
  <c r="Q41" i="16"/>
  <c r="P41" i="16"/>
  <c r="X40" i="16"/>
  <c r="D819" i="40" s="1"/>
  <c r="Q40" i="16"/>
  <c r="P40" i="16"/>
  <c r="X39" i="16"/>
  <c r="D818" i="40" s="1"/>
  <c r="Q39" i="16"/>
  <c r="P39" i="16"/>
  <c r="X38" i="16"/>
  <c r="D817" i="40" s="1"/>
  <c r="Q38" i="16"/>
  <c r="P38" i="16"/>
  <c r="R38" i="16" s="1"/>
  <c r="X37" i="16"/>
  <c r="D816" i="40" s="1"/>
  <c r="Q37" i="16"/>
  <c r="P37" i="16"/>
  <c r="R37" i="16" s="1"/>
  <c r="X36" i="16"/>
  <c r="D815" i="40" s="1"/>
  <c r="Q36" i="16"/>
  <c r="P36" i="16"/>
  <c r="X35" i="16"/>
  <c r="D814" i="40" s="1"/>
  <c r="Q35" i="16"/>
  <c r="P35" i="16"/>
  <c r="X34" i="16"/>
  <c r="D813" i="40" s="1"/>
  <c r="Q34" i="16"/>
  <c r="R34" i="16" s="1"/>
  <c r="P34" i="16"/>
  <c r="X33" i="16"/>
  <c r="D812" i="40" s="1"/>
  <c r="Q33" i="16"/>
  <c r="P33" i="16"/>
  <c r="X32" i="16"/>
  <c r="D811" i="40" s="1"/>
  <c r="Q32" i="16"/>
  <c r="P32" i="16"/>
  <c r="R32" i="16" s="1"/>
  <c r="X31" i="16"/>
  <c r="D810" i="40" s="1"/>
  <c r="Q31" i="16"/>
  <c r="P31" i="16"/>
  <c r="X30" i="16"/>
  <c r="D809" i="40" s="1"/>
  <c r="Q30" i="16"/>
  <c r="P30" i="16"/>
  <c r="X29" i="16"/>
  <c r="D808" i="40" s="1"/>
  <c r="Q29" i="16"/>
  <c r="P29" i="16"/>
  <c r="X28" i="16"/>
  <c r="D807" i="40" s="1"/>
  <c r="Q28" i="16"/>
  <c r="R28" i="16" s="1"/>
  <c r="P28" i="16"/>
  <c r="X27" i="16"/>
  <c r="D806" i="40" s="1"/>
  <c r="Q27" i="16"/>
  <c r="P27" i="16"/>
  <c r="X26" i="16"/>
  <c r="D805" i="40" s="1"/>
  <c r="Q26" i="16"/>
  <c r="P26" i="16"/>
  <c r="X25" i="16"/>
  <c r="D804" i="40" s="1"/>
  <c r="Q25" i="16"/>
  <c r="P25" i="16"/>
  <c r="X24" i="16"/>
  <c r="D803" i="40" s="1"/>
  <c r="Q24" i="16"/>
  <c r="R24" i="16" s="1"/>
  <c r="P24" i="16"/>
  <c r="X23" i="16"/>
  <c r="D802" i="40" s="1"/>
  <c r="Q23" i="16"/>
  <c r="P23" i="16"/>
  <c r="X22" i="16"/>
  <c r="D801" i="40" s="1"/>
  <c r="Q22" i="16"/>
  <c r="P22" i="16"/>
  <c r="X21" i="16"/>
  <c r="D800" i="40" s="1"/>
  <c r="Q21" i="16"/>
  <c r="P21" i="16"/>
  <c r="R21" i="16" s="1"/>
  <c r="X20" i="16"/>
  <c r="D799" i="40" s="1"/>
  <c r="Q20" i="16"/>
  <c r="P20" i="16"/>
  <c r="X19" i="16"/>
  <c r="D798" i="40" s="1"/>
  <c r="Q19" i="16"/>
  <c r="P19" i="16"/>
  <c r="R19" i="16" s="1"/>
  <c r="X18" i="16"/>
  <c r="D797" i="40" s="1"/>
  <c r="Q18" i="16"/>
  <c r="R18" i="16" s="1"/>
  <c r="P18" i="16"/>
  <c r="X17" i="16"/>
  <c r="D796" i="40" s="1"/>
  <c r="Q17" i="16"/>
  <c r="P17" i="16"/>
  <c r="X16" i="16"/>
  <c r="D795" i="40" s="1"/>
  <c r="Q16" i="16"/>
  <c r="R16" i="16" s="1"/>
  <c r="P16" i="16"/>
  <c r="X15" i="16"/>
  <c r="D794" i="40" s="1"/>
  <c r="Q15" i="16"/>
  <c r="P15" i="16"/>
  <c r="X14" i="16"/>
  <c r="D793" i="40" s="1"/>
  <c r="Q14" i="16"/>
  <c r="P14" i="16"/>
  <c r="X13" i="16"/>
  <c r="D792" i="40" s="1"/>
  <c r="Q13" i="16"/>
  <c r="P13" i="16"/>
  <c r="X12" i="16"/>
  <c r="D791" i="40" s="1"/>
  <c r="Q12" i="16"/>
  <c r="P12" i="16"/>
  <c r="X11" i="16"/>
  <c r="D790" i="40" s="1"/>
  <c r="Q11" i="16"/>
  <c r="P11" i="16"/>
  <c r="X10" i="16"/>
  <c r="D789" i="40" s="1"/>
  <c r="Q10" i="16"/>
  <c r="P10" i="16"/>
  <c r="X9" i="16"/>
  <c r="D788" i="40" s="1"/>
  <c r="Q9" i="16"/>
  <c r="P9" i="16"/>
  <c r="X8" i="16"/>
  <c r="D787" i="40" s="1"/>
  <c r="Q8" i="16"/>
  <c r="P8" i="16"/>
  <c r="X7" i="16"/>
  <c r="D786" i="40" s="1"/>
  <c r="Q7" i="16"/>
  <c r="P7" i="16"/>
  <c r="X6" i="16"/>
  <c r="D785" i="40" s="1"/>
  <c r="Q6" i="16"/>
  <c r="P6" i="16"/>
  <c r="X5" i="16"/>
  <c r="D784" i="40" s="1"/>
  <c r="S5" i="16"/>
  <c r="S6" i="16" s="1"/>
  <c r="Q5" i="16"/>
  <c r="O5" i="16"/>
  <c r="N5" i="16"/>
  <c r="M5" i="16"/>
  <c r="L5" i="16"/>
  <c r="K5" i="16"/>
  <c r="A4" i="16"/>
  <c r="I2" i="16"/>
  <c r="P1" i="16"/>
  <c r="H1" i="16"/>
  <c r="X80" i="14"/>
  <c r="D780" i="40" s="1"/>
  <c r="Q80" i="14"/>
  <c r="P80" i="14"/>
  <c r="X79" i="14"/>
  <c r="D779" i="40" s="1"/>
  <c r="Q79" i="14"/>
  <c r="R79" i="14" s="1"/>
  <c r="P79" i="14"/>
  <c r="X78" i="14"/>
  <c r="D778" i="40" s="1"/>
  <c r="Q78" i="14"/>
  <c r="P78" i="14"/>
  <c r="X77" i="14"/>
  <c r="D777" i="40" s="1"/>
  <c r="Q77" i="14"/>
  <c r="R77" i="14" s="1"/>
  <c r="P77" i="14"/>
  <c r="X76" i="14"/>
  <c r="D776" i="40" s="1"/>
  <c r="Q76" i="14"/>
  <c r="P76" i="14"/>
  <c r="X75" i="14"/>
  <c r="D775" i="40" s="1"/>
  <c r="Q75" i="14"/>
  <c r="R75" i="14" s="1"/>
  <c r="P75" i="14"/>
  <c r="X74" i="14"/>
  <c r="D774" i="40" s="1"/>
  <c r="Q74" i="14"/>
  <c r="P74" i="14"/>
  <c r="X73" i="14"/>
  <c r="D773" i="40" s="1"/>
  <c r="Q73" i="14"/>
  <c r="R73" i="14" s="1"/>
  <c r="P73" i="14"/>
  <c r="X72" i="14"/>
  <c r="D772" i="40" s="1"/>
  <c r="Q72" i="14"/>
  <c r="P72" i="14"/>
  <c r="X71" i="14"/>
  <c r="D771" i="40" s="1"/>
  <c r="Q71" i="14"/>
  <c r="R71" i="14" s="1"/>
  <c r="P71" i="14"/>
  <c r="X70" i="14"/>
  <c r="D770" i="40" s="1"/>
  <c r="Q70" i="14"/>
  <c r="X69" i="14"/>
  <c r="D769" i="40" s="1"/>
  <c r="Q69" i="14"/>
  <c r="P69" i="14"/>
  <c r="R69" i="14" s="1"/>
  <c r="X68" i="14"/>
  <c r="D768" i="40" s="1"/>
  <c r="Q68" i="14"/>
  <c r="P68" i="14"/>
  <c r="X67" i="14"/>
  <c r="D767" i="40" s="1"/>
  <c r="Q67" i="14"/>
  <c r="X66" i="14"/>
  <c r="D766" i="40" s="1"/>
  <c r="Q66" i="14"/>
  <c r="P66" i="14"/>
  <c r="X65" i="14"/>
  <c r="D765" i="40" s="1"/>
  <c r="Q65" i="14"/>
  <c r="R65" i="14" s="1"/>
  <c r="P65" i="14"/>
  <c r="X64" i="14"/>
  <c r="D764" i="40" s="1"/>
  <c r="Q64" i="14"/>
  <c r="P64" i="14"/>
  <c r="R64" i="14" s="1"/>
  <c r="X63" i="14"/>
  <c r="D763" i="40" s="1"/>
  <c r="Q63" i="14"/>
  <c r="P63" i="14"/>
  <c r="X62" i="14"/>
  <c r="D762" i="40" s="1"/>
  <c r="Q62" i="14"/>
  <c r="P62" i="14"/>
  <c r="X61" i="14"/>
  <c r="D761" i="40" s="1"/>
  <c r="Q61" i="14"/>
  <c r="X60" i="14"/>
  <c r="D760" i="40" s="1"/>
  <c r="Q60" i="14"/>
  <c r="P60" i="14"/>
  <c r="X59" i="14"/>
  <c r="D759" i="40" s="1"/>
  <c r="Q59" i="14"/>
  <c r="P59" i="14"/>
  <c r="X58" i="14"/>
  <c r="D758" i="40" s="1"/>
  <c r="Q58" i="14"/>
  <c r="P58" i="14"/>
  <c r="X57" i="14"/>
  <c r="D757" i="40" s="1"/>
  <c r="Q57" i="14"/>
  <c r="P57" i="14"/>
  <c r="R57" i="14" s="1"/>
  <c r="X56" i="14"/>
  <c r="D756" i="40" s="1"/>
  <c r="Q56" i="14"/>
  <c r="P56" i="14"/>
  <c r="X55" i="14"/>
  <c r="D755" i="40" s="1"/>
  <c r="Q55" i="14"/>
  <c r="X54" i="14"/>
  <c r="D754" i="40" s="1"/>
  <c r="Q54" i="14"/>
  <c r="P54" i="14"/>
  <c r="R54" i="14" s="1"/>
  <c r="X53" i="14"/>
  <c r="D753" i="40" s="1"/>
  <c r="Q53" i="14"/>
  <c r="P53" i="14"/>
  <c r="X52" i="14"/>
  <c r="D752" i="40" s="1"/>
  <c r="Q52" i="14"/>
  <c r="P52" i="14"/>
  <c r="X51" i="14"/>
  <c r="D751" i="40" s="1"/>
  <c r="Q51" i="14"/>
  <c r="R51" i="14" s="1"/>
  <c r="P51" i="14"/>
  <c r="X50" i="14"/>
  <c r="D750" i="40" s="1"/>
  <c r="Q50" i="14"/>
  <c r="P50" i="14"/>
  <c r="X49" i="14"/>
  <c r="D749" i="40" s="1"/>
  <c r="Q49" i="14"/>
  <c r="P49" i="14"/>
  <c r="X48" i="14"/>
  <c r="D748" i="40" s="1"/>
  <c r="Q48" i="14"/>
  <c r="P48" i="14"/>
  <c r="R48" i="14" s="1"/>
  <c r="X47" i="14"/>
  <c r="D747" i="40" s="1"/>
  <c r="Q47" i="14"/>
  <c r="P47" i="14"/>
  <c r="X46" i="14"/>
  <c r="D746" i="40" s="1"/>
  <c r="Q46" i="14"/>
  <c r="P46" i="14"/>
  <c r="X45" i="14"/>
  <c r="D745" i="40" s="1"/>
  <c r="Q45" i="14"/>
  <c r="P45" i="14"/>
  <c r="X44" i="14"/>
  <c r="D744" i="40" s="1"/>
  <c r="Q44" i="14"/>
  <c r="P44" i="14"/>
  <c r="R44" i="14" s="1"/>
  <c r="X43" i="14"/>
  <c r="D743" i="40" s="1"/>
  <c r="Q43" i="14"/>
  <c r="P43" i="14"/>
  <c r="X42" i="14"/>
  <c r="D742" i="40" s="1"/>
  <c r="Q42" i="14"/>
  <c r="P42" i="14"/>
  <c r="R42" i="14" s="1"/>
  <c r="X41" i="14"/>
  <c r="D741" i="40" s="1"/>
  <c r="Q41" i="14"/>
  <c r="R41" i="14" s="1"/>
  <c r="P41" i="14"/>
  <c r="X40" i="14"/>
  <c r="D740" i="40" s="1"/>
  <c r="Q40" i="14"/>
  <c r="P40" i="14"/>
  <c r="X39" i="14"/>
  <c r="D739" i="40" s="1"/>
  <c r="Q39" i="14"/>
  <c r="P39" i="14"/>
  <c r="X38" i="14"/>
  <c r="D738" i="40" s="1"/>
  <c r="Q38" i="14"/>
  <c r="P38" i="14"/>
  <c r="X37" i="14"/>
  <c r="D737" i="40" s="1"/>
  <c r="Q37" i="14"/>
  <c r="R37" i="14" s="1"/>
  <c r="P37" i="14"/>
  <c r="X36" i="14"/>
  <c r="D736" i="40" s="1"/>
  <c r="Q36" i="14"/>
  <c r="P36" i="14"/>
  <c r="X35" i="14"/>
  <c r="D735" i="40" s="1"/>
  <c r="Q35" i="14"/>
  <c r="R35" i="14" s="1"/>
  <c r="P35" i="14"/>
  <c r="X34" i="14"/>
  <c r="D734" i="40" s="1"/>
  <c r="Q34" i="14"/>
  <c r="P34" i="14"/>
  <c r="R34" i="14" s="1"/>
  <c r="X33" i="14"/>
  <c r="D733" i="40" s="1"/>
  <c r="Q33" i="14"/>
  <c r="P33" i="14"/>
  <c r="R33" i="14" s="1"/>
  <c r="X32" i="14"/>
  <c r="D732" i="40" s="1"/>
  <c r="Q32" i="14"/>
  <c r="P32" i="14"/>
  <c r="X31" i="14"/>
  <c r="D731" i="40" s="1"/>
  <c r="Q31" i="14"/>
  <c r="P31" i="14"/>
  <c r="X30" i="14"/>
  <c r="D730" i="40" s="1"/>
  <c r="Q30" i="14"/>
  <c r="P30" i="14"/>
  <c r="X29" i="14"/>
  <c r="D729" i="40" s="1"/>
  <c r="Q29" i="14"/>
  <c r="P29" i="14"/>
  <c r="X28" i="14"/>
  <c r="D728" i="40" s="1"/>
  <c r="Q28" i="14"/>
  <c r="P28" i="14"/>
  <c r="R28" i="14" s="1"/>
  <c r="X27" i="14"/>
  <c r="D727" i="40" s="1"/>
  <c r="Q27" i="14"/>
  <c r="P27" i="14"/>
  <c r="X26" i="14"/>
  <c r="D726" i="40" s="1"/>
  <c r="Q26" i="14"/>
  <c r="P26" i="14"/>
  <c r="R26" i="14" s="1"/>
  <c r="X25" i="14"/>
  <c r="D725" i="40" s="1"/>
  <c r="R25" i="14"/>
  <c r="Q25" i="14"/>
  <c r="P25" i="14"/>
  <c r="X24" i="14"/>
  <c r="D724" i="40" s="1"/>
  <c r="Q24" i="14"/>
  <c r="P24" i="14"/>
  <c r="R24" i="14" s="1"/>
  <c r="X23" i="14"/>
  <c r="D723" i="40" s="1"/>
  <c r="Q23" i="14"/>
  <c r="P23" i="14"/>
  <c r="X22" i="14"/>
  <c r="D722" i="40" s="1"/>
  <c r="Q22" i="14"/>
  <c r="P22" i="14"/>
  <c r="R22" i="14" s="1"/>
  <c r="X21" i="14"/>
  <c r="D721" i="40" s="1"/>
  <c r="Q21" i="14"/>
  <c r="P21" i="14"/>
  <c r="R21" i="14" s="1"/>
  <c r="X20" i="14"/>
  <c r="D720" i="40" s="1"/>
  <c r="Q20" i="14"/>
  <c r="P20" i="14"/>
  <c r="X19" i="14"/>
  <c r="D719" i="40" s="1"/>
  <c r="Q19" i="14"/>
  <c r="P19" i="14"/>
  <c r="R19" i="14" s="1"/>
  <c r="X18" i="14"/>
  <c r="D718" i="40" s="1"/>
  <c r="Q18" i="14"/>
  <c r="P18" i="14"/>
  <c r="X17" i="14"/>
  <c r="D717" i="40" s="1"/>
  <c r="Q17" i="14"/>
  <c r="P17" i="14"/>
  <c r="X16" i="14"/>
  <c r="D716" i="40" s="1"/>
  <c r="Q16" i="14"/>
  <c r="R16" i="14" s="1"/>
  <c r="P16" i="14"/>
  <c r="X15" i="14"/>
  <c r="D715" i="40" s="1"/>
  <c r="Q15" i="14"/>
  <c r="X14" i="14"/>
  <c r="D714" i="40" s="1"/>
  <c r="Q14" i="14"/>
  <c r="P14" i="14"/>
  <c r="R14" i="14" s="1"/>
  <c r="X13" i="14"/>
  <c r="D713" i="40" s="1"/>
  <c r="Q13" i="14"/>
  <c r="R13" i="14" s="1"/>
  <c r="P13" i="14"/>
  <c r="X12" i="14"/>
  <c r="D712" i="40" s="1"/>
  <c r="Q12" i="14"/>
  <c r="P12" i="14"/>
  <c r="X11" i="14"/>
  <c r="D711" i="40" s="1"/>
  <c r="Q11" i="14"/>
  <c r="P11" i="14"/>
  <c r="X10" i="14"/>
  <c r="D710" i="40" s="1"/>
  <c r="Q10" i="14"/>
  <c r="P10" i="14"/>
  <c r="X9" i="14"/>
  <c r="D709" i="40" s="1"/>
  <c r="Q9" i="14"/>
  <c r="R9" i="14" s="1"/>
  <c r="P9" i="14"/>
  <c r="X8" i="14"/>
  <c r="D708" i="40" s="1"/>
  <c r="Q8" i="14"/>
  <c r="X7" i="14"/>
  <c r="D707" i="40" s="1"/>
  <c r="Q7" i="14"/>
  <c r="P7" i="14"/>
  <c r="X6" i="14"/>
  <c r="D706" i="40" s="1"/>
  <c r="Q6" i="14"/>
  <c r="P6" i="14"/>
  <c r="X5" i="14"/>
  <c r="D705" i="40" s="1"/>
  <c r="S5" i="14"/>
  <c r="Q5" i="14"/>
  <c r="O5" i="14"/>
  <c r="N5" i="14"/>
  <c r="M5" i="14"/>
  <c r="L5" i="14"/>
  <c r="K5" i="14"/>
  <c r="K6" i="14" s="1"/>
  <c r="K7" i="14" s="1"/>
  <c r="K8" i="14" s="1"/>
  <c r="K9" i="14" s="1"/>
  <c r="K10" i="14" s="1"/>
  <c r="K11" i="14" s="1"/>
  <c r="K12" i="14" s="1"/>
  <c r="K13" i="14" s="1"/>
  <c r="K14" i="14" s="1"/>
  <c r="K15" i="14" s="1"/>
  <c r="K16" i="14" s="1"/>
  <c r="K17" i="14" s="1"/>
  <c r="K18" i="14" s="1"/>
  <c r="K19" i="14" s="1"/>
  <c r="K20" i="14" s="1"/>
  <c r="K21" i="14" s="1"/>
  <c r="K22" i="14" s="1"/>
  <c r="K23" i="14" s="1"/>
  <c r="K24" i="14" s="1"/>
  <c r="K25" i="14" s="1"/>
  <c r="A4" i="14"/>
  <c r="I2" i="14"/>
  <c r="P1" i="14"/>
  <c r="H1" i="14"/>
  <c r="X64" i="13"/>
  <c r="D701" i="40" s="1"/>
  <c r="Q64" i="13"/>
  <c r="P64" i="13"/>
  <c r="R64" i="13" s="1"/>
  <c r="X63" i="13"/>
  <c r="D700" i="40" s="1"/>
  <c r="Q63" i="13"/>
  <c r="P63" i="13"/>
  <c r="R63" i="13" s="1"/>
  <c r="X62" i="13"/>
  <c r="D699" i="40" s="1"/>
  <c r="Q62" i="13"/>
  <c r="P62" i="13"/>
  <c r="X61" i="13"/>
  <c r="D698" i="40" s="1"/>
  <c r="Q61" i="13"/>
  <c r="P61" i="13"/>
  <c r="R61" i="13" s="1"/>
  <c r="X60" i="13"/>
  <c r="D697" i="40" s="1"/>
  <c r="Q60" i="13"/>
  <c r="P60" i="13"/>
  <c r="R60" i="13" s="1"/>
  <c r="X59" i="13"/>
  <c r="D696" i="40" s="1"/>
  <c r="Q59" i="13"/>
  <c r="P59" i="13"/>
  <c r="X58" i="13"/>
  <c r="D695" i="40" s="1"/>
  <c r="Q58" i="13"/>
  <c r="P58" i="13"/>
  <c r="R58" i="13" s="1"/>
  <c r="X57" i="13"/>
  <c r="D694" i="40" s="1"/>
  <c r="Q57" i="13"/>
  <c r="X56" i="13"/>
  <c r="D693" i="40" s="1"/>
  <c r="Q56" i="13"/>
  <c r="R56" i="13" s="1"/>
  <c r="P56" i="13"/>
  <c r="X55" i="13"/>
  <c r="D692" i="40" s="1"/>
  <c r="Q55" i="13"/>
  <c r="P55" i="13"/>
  <c r="X54" i="13"/>
  <c r="D691" i="40" s="1"/>
  <c r="Q54" i="13"/>
  <c r="P54" i="13"/>
  <c r="X53" i="13"/>
  <c r="D690" i="40" s="1"/>
  <c r="Q53" i="13"/>
  <c r="P53" i="13"/>
  <c r="R53" i="13" s="1"/>
  <c r="X52" i="13"/>
  <c r="D689" i="40" s="1"/>
  <c r="Q52" i="13"/>
  <c r="P52" i="13"/>
  <c r="X51" i="13"/>
  <c r="D688" i="40" s="1"/>
  <c r="Q51" i="13"/>
  <c r="P51" i="13"/>
  <c r="X50" i="13"/>
  <c r="D687" i="40" s="1"/>
  <c r="Q50" i="13"/>
  <c r="P50" i="13"/>
  <c r="R50" i="13" s="1"/>
  <c r="X49" i="13"/>
  <c r="D686" i="40" s="1"/>
  <c r="Q49" i="13"/>
  <c r="P49" i="13"/>
  <c r="X48" i="13"/>
  <c r="D685" i="40" s="1"/>
  <c r="Q48" i="13"/>
  <c r="P48" i="13"/>
  <c r="X47" i="13"/>
  <c r="D684" i="40" s="1"/>
  <c r="Q47" i="13"/>
  <c r="P47" i="13"/>
  <c r="X46" i="13"/>
  <c r="D683" i="40" s="1"/>
  <c r="Q46" i="13"/>
  <c r="P46" i="13"/>
  <c r="X45" i="13"/>
  <c r="D682" i="40" s="1"/>
  <c r="Q45" i="13"/>
  <c r="P45" i="13"/>
  <c r="X44" i="13"/>
  <c r="D681" i="40" s="1"/>
  <c r="Q44" i="13"/>
  <c r="P44" i="13"/>
  <c r="R44" i="13" s="1"/>
  <c r="X43" i="13"/>
  <c r="D680" i="40" s="1"/>
  <c r="Q43" i="13"/>
  <c r="P43" i="13"/>
  <c r="X42" i="13"/>
  <c r="D679" i="40" s="1"/>
  <c r="R42" i="13"/>
  <c r="Q42" i="13"/>
  <c r="P42" i="13"/>
  <c r="X41" i="13"/>
  <c r="D678" i="40" s="1"/>
  <c r="Q41" i="13"/>
  <c r="R41" i="13" s="1"/>
  <c r="P41" i="13"/>
  <c r="X40" i="13"/>
  <c r="D677" i="40" s="1"/>
  <c r="Q40" i="13"/>
  <c r="R40" i="13" s="1"/>
  <c r="P40" i="13"/>
  <c r="X39" i="13"/>
  <c r="D676" i="40" s="1"/>
  <c r="Q39" i="13"/>
  <c r="P39" i="13"/>
  <c r="X38" i="13"/>
  <c r="D675" i="40" s="1"/>
  <c r="Q38" i="13"/>
  <c r="P38" i="13"/>
  <c r="X37" i="13"/>
  <c r="D674" i="40" s="1"/>
  <c r="Q37" i="13"/>
  <c r="X36" i="13"/>
  <c r="D673" i="40" s="1"/>
  <c r="Q36" i="13"/>
  <c r="R36" i="13" s="1"/>
  <c r="P36" i="13"/>
  <c r="X35" i="13"/>
  <c r="D672" i="40" s="1"/>
  <c r="Q35" i="13"/>
  <c r="P35" i="13"/>
  <c r="X34" i="13"/>
  <c r="D671" i="40" s="1"/>
  <c r="Q34" i="13"/>
  <c r="P34" i="13"/>
  <c r="X33" i="13"/>
  <c r="D670" i="40" s="1"/>
  <c r="Q33" i="13"/>
  <c r="P33" i="13"/>
  <c r="X32" i="13"/>
  <c r="D669" i="40" s="1"/>
  <c r="Q32" i="13"/>
  <c r="X31" i="13"/>
  <c r="D668" i="40" s="1"/>
  <c r="Q31" i="13"/>
  <c r="P31" i="13"/>
  <c r="R31" i="13" s="1"/>
  <c r="X30" i="13"/>
  <c r="D667" i="40" s="1"/>
  <c r="Q30" i="13"/>
  <c r="R30" i="13" s="1"/>
  <c r="P30" i="13"/>
  <c r="X29" i="13"/>
  <c r="D666" i="40" s="1"/>
  <c r="Q29" i="13"/>
  <c r="P29" i="13"/>
  <c r="X28" i="13"/>
  <c r="D665" i="40" s="1"/>
  <c r="R28" i="13"/>
  <c r="Q28" i="13"/>
  <c r="P28" i="13"/>
  <c r="X27" i="13"/>
  <c r="D664" i="40" s="1"/>
  <c r="Q27" i="13"/>
  <c r="R27" i="13" s="1"/>
  <c r="P27" i="13"/>
  <c r="X26" i="13"/>
  <c r="D663" i="40" s="1"/>
  <c r="Q26" i="13"/>
  <c r="P26" i="13"/>
  <c r="X25" i="13"/>
  <c r="D662" i="40" s="1"/>
  <c r="Q25" i="13"/>
  <c r="P25" i="13"/>
  <c r="R25" i="13" s="1"/>
  <c r="X24" i="13"/>
  <c r="D661" i="40" s="1"/>
  <c r="Q24" i="13"/>
  <c r="R24" i="13" s="1"/>
  <c r="P24" i="13"/>
  <c r="X23" i="13"/>
  <c r="D660" i="40" s="1"/>
  <c r="Q23" i="13"/>
  <c r="P23" i="13"/>
  <c r="X22" i="13"/>
  <c r="D659" i="40" s="1"/>
  <c r="R22" i="13"/>
  <c r="Q22" i="13"/>
  <c r="P22" i="13"/>
  <c r="X21" i="13"/>
  <c r="D658" i="40" s="1"/>
  <c r="Q21" i="13"/>
  <c r="R21" i="13" s="1"/>
  <c r="P21" i="13"/>
  <c r="X20" i="13"/>
  <c r="D657" i="40" s="1"/>
  <c r="Q20" i="13"/>
  <c r="P20" i="13"/>
  <c r="R20" i="13" s="1"/>
  <c r="X19" i="13"/>
  <c r="D656" i="40" s="1"/>
  <c r="Q19" i="13"/>
  <c r="R19" i="13" s="1"/>
  <c r="P19" i="13"/>
  <c r="X18" i="13"/>
  <c r="D655" i="40" s="1"/>
  <c r="Q18" i="13"/>
  <c r="P18" i="13"/>
  <c r="X17" i="13"/>
  <c r="D654" i="40" s="1"/>
  <c r="R17" i="13"/>
  <c r="Q17" i="13"/>
  <c r="P17" i="13"/>
  <c r="X16" i="13"/>
  <c r="D653" i="40" s="1"/>
  <c r="Q16" i="13"/>
  <c r="P16" i="13"/>
  <c r="X15" i="13"/>
  <c r="D652" i="40" s="1"/>
  <c r="Q15" i="13"/>
  <c r="P15" i="13"/>
  <c r="X14" i="13"/>
  <c r="D651" i="40" s="1"/>
  <c r="Q14" i="13"/>
  <c r="P14" i="13"/>
  <c r="X13" i="13"/>
  <c r="D650" i="40" s="1"/>
  <c r="Q13" i="13"/>
  <c r="P13" i="13"/>
  <c r="X12" i="13"/>
  <c r="D649" i="40" s="1"/>
  <c r="Q12" i="13"/>
  <c r="R12" i="13" s="1"/>
  <c r="P12" i="13"/>
  <c r="X11" i="13"/>
  <c r="D648" i="40" s="1"/>
  <c r="Q11" i="13"/>
  <c r="P11" i="13"/>
  <c r="X10" i="13"/>
  <c r="D647" i="40" s="1"/>
  <c r="Q10" i="13"/>
  <c r="R10" i="13" s="1"/>
  <c r="P10" i="13"/>
  <c r="X9" i="13"/>
  <c r="D646" i="40" s="1"/>
  <c r="Q9" i="13"/>
  <c r="P9" i="13"/>
  <c r="X8" i="13"/>
  <c r="D645" i="40" s="1"/>
  <c r="Q8" i="13"/>
  <c r="X7" i="13"/>
  <c r="D644" i="40" s="1"/>
  <c r="Q7" i="13"/>
  <c r="R7" i="13" s="1"/>
  <c r="P7" i="13"/>
  <c r="X6" i="13"/>
  <c r="D643" i="40" s="1"/>
  <c r="Q6" i="13"/>
  <c r="R6" i="13" s="1"/>
  <c r="P6" i="13"/>
  <c r="X5" i="13"/>
  <c r="D642" i="40" s="1"/>
  <c r="S5" i="13"/>
  <c r="Q5" i="13"/>
  <c r="O5" i="13"/>
  <c r="N5" i="13"/>
  <c r="M5" i="13"/>
  <c r="L5" i="13"/>
  <c r="K5" i="13"/>
  <c r="K6" i="13" s="1"/>
  <c r="K7" i="13" s="1"/>
  <c r="K8" i="13" s="1"/>
  <c r="K9" i="13" s="1"/>
  <c r="A4" i="13"/>
  <c r="I2" i="13"/>
  <c r="P1" i="13"/>
  <c r="H1" i="13"/>
  <c r="X288" i="22"/>
  <c r="D638" i="40" s="1"/>
  <c r="Q288" i="22"/>
  <c r="P288" i="22"/>
  <c r="X287" i="22"/>
  <c r="D637" i="40" s="1"/>
  <c r="Q287" i="22"/>
  <c r="P287" i="22"/>
  <c r="X286" i="22"/>
  <c r="D636" i="40" s="1"/>
  <c r="Q286" i="22"/>
  <c r="P286" i="22"/>
  <c r="X285" i="22"/>
  <c r="D635" i="40" s="1"/>
  <c r="Q285" i="22"/>
  <c r="P285" i="22"/>
  <c r="R285" i="22" s="1"/>
  <c r="X284" i="22"/>
  <c r="D634" i="40" s="1"/>
  <c r="Q284" i="22"/>
  <c r="R284" i="22" s="1"/>
  <c r="P284" i="22"/>
  <c r="X283" i="22"/>
  <c r="D633" i="40" s="1"/>
  <c r="Q283" i="22"/>
  <c r="P283" i="22"/>
  <c r="R283" i="22" s="1"/>
  <c r="X282" i="22"/>
  <c r="D632" i="40" s="1"/>
  <c r="Q282" i="22"/>
  <c r="P282" i="22"/>
  <c r="X281" i="22"/>
  <c r="D631" i="40" s="1"/>
  <c r="Q281" i="22"/>
  <c r="P281" i="22"/>
  <c r="X280" i="22"/>
  <c r="D630" i="40" s="1"/>
  <c r="Q280" i="22"/>
  <c r="R280" i="22" s="1"/>
  <c r="P280" i="22"/>
  <c r="X279" i="22"/>
  <c r="D629" i="40" s="1"/>
  <c r="Q279" i="22"/>
  <c r="P279" i="22"/>
  <c r="X278" i="22"/>
  <c r="D628" i="40" s="1"/>
  <c r="Q278" i="22"/>
  <c r="P278" i="22"/>
  <c r="X277" i="22"/>
  <c r="D627" i="40" s="1"/>
  <c r="Q277" i="22"/>
  <c r="P277" i="22"/>
  <c r="R277" i="22" s="1"/>
  <c r="X276" i="22"/>
  <c r="D626" i="40" s="1"/>
  <c r="Q276" i="22"/>
  <c r="P276" i="22"/>
  <c r="X275" i="22"/>
  <c r="D625" i="40" s="1"/>
  <c r="Q275" i="22"/>
  <c r="P275" i="22"/>
  <c r="X274" i="22"/>
  <c r="D624" i="40" s="1"/>
  <c r="Q274" i="22"/>
  <c r="P274" i="22"/>
  <c r="X273" i="22"/>
  <c r="D623" i="40" s="1"/>
  <c r="R273" i="22"/>
  <c r="Q273" i="22"/>
  <c r="P273" i="22"/>
  <c r="X272" i="22"/>
  <c r="D622" i="40" s="1"/>
  <c r="Q272" i="22"/>
  <c r="R272" i="22" s="1"/>
  <c r="P272" i="22"/>
  <c r="X271" i="22"/>
  <c r="D621" i="40" s="1"/>
  <c r="Q271" i="22"/>
  <c r="P271" i="22"/>
  <c r="R271" i="22" s="1"/>
  <c r="X270" i="22"/>
  <c r="D620" i="40" s="1"/>
  <c r="Q270" i="22"/>
  <c r="P270" i="22"/>
  <c r="X269" i="22"/>
  <c r="D619" i="40" s="1"/>
  <c r="Q269" i="22"/>
  <c r="P269" i="22"/>
  <c r="X268" i="22"/>
  <c r="D618" i="40" s="1"/>
  <c r="Q268" i="22"/>
  <c r="R268" i="22" s="1"/>
  <c r="P268" i="22"/>
  <c r="X267" i="22"/>
  <c r="D617" i="40" s="1"/>
  <c r="Q267" i="22"/>
  <c r="P267" i="22"/>
  <c r="X266" i="22"/>
  <c r="D616" i="40" s="1"/>
  <c r="Q266" i="22"/>
  <c r="P266" i="22"/>
  <c r="X265" i="22"/>
  <c r="D615" i="40" s="1"/>
  <c r="Q265" i="22"/>
  <c r="P265" i="22"/>
  <c r="R265" i="22" s="1"/>
  <c r="X264" i="22"/>
  <c r="D614" i="40" s="1"/>
  <c r="Q264" i="22"/>
  <c r="P264" i="22"/>
  <c r="X263" i="22"/>
  <c r="D613" i="40" s="1"/>
  <c r="Q263" i="22"/>
  <c r="P263" i="22"/>
  <c r="X262" i="22"/>
  <c r="D612" i="40" s="1"/>
  <c r="Q262" i="22"/>
  <c r="P262" i="22"/>
  <c r="X261" i="22"/>
  <c r="D611" i="40" s="1"/>
  <c r="Q261" i="22"/>
  <c r="P261" i="22"/>
  <c r="X260" i="22"/>
  <c r="D610" i="40" s="1"/>
  <c r="Q260" i="22"/>
  <c r="P260" i="22"/>
  <c r="X259" i="22"/>
  <c r="D609" i="40" s="1"/>
  <c r="Q259" i="22"/>
  <c r="P259" i="22"/>
  <c r="X258" i="22"/>
  <c r="D608" i="40" s="1"/>
  <c r="Q258" i="22"/>
  <c r="P258" i="22"/>
  <c r="X257" i="22"/>
  <c r="D607" i="40" s="1"/>
  <c r="Q257" i="22"/>
  <c r="P257" i="22"/>
  <c r="X256" i="22"/>
  <c r="D606" i="40" s="1"/>
  <c r="Q256" i="22"/>
  <c r="P256" i="22"/>
  <c r="X255" i="22"/>
  <c r="D605" i="40" s="1"/>
  <c r="Q255" i="22"/>
  <c r="P255" i="22"/>
  <c r="X254" i="22"/>
  <c r="D604" i="40" s="1"/>
  <c r="Q254" i="22"/>
  <c r="P254" i="22"/>
  <c r="X253" i="22"/>
  <c r="D603" i="40" s="1"/>
  <c r="Q253" i="22"/>
  <c r="P253" i="22"/>
  <c r="X252" i="22"/>
  <c r="D602" i="40" s="1"/>
  <c r="Q252" i="22"/>
  <c r="P252" i="22"/>
  <c r="X251" i="22"/>
  <c r="D601" i="40" s="1"/>
  <c r="Q251" i="22"/>
  <c r="P251" i="22"/>
  <c r="X250" i="22"/>
  <c r="D600" i="40" s="1"/>
  <c r="Q250" i="22"/>
  <c r="X249" i="22"/>
  <c r="D599" i="40" s="1"/>
  <c r="Q249" i="22"/>
  <c r="P249" i="22"/>
  <c r="X248" i="22"/>
  <c r="D598" i="40" s="1"/>
  <c r="Q248" i="22"/>
  <c r="R248" i="22" s="1"/>
  <c r="P248" i="22"/>
  <c r="X247" i="22"/>
  <c r="D597" i="40" s="1"/>
  <c r="Q247" i="22"/>
  <c r="P247" i="22"/>
  <c r="X246" i="22"/>
  <c r="D596" i="40" s="1"/>
  <c r="Q246" i="22"/>
  <c r="P246" i="22"/>
  <c r="X245" i="22"/>
  <c r="D595" i="40" s="1"/>
  <c r="Q245" i="22"/>
  <c r="P245" i="22"/>
  <c r="X244" i="22"/>
  <c r="D594" i="40" s="1"/>
  <c r="Q244" i="22"/>
  <c r="R244" i="22" s="1"/>
  <c r="P244" i="22"/>
  <c r="X243" i="22"/>
  <c r="D593" i="40" s="1"/>
  <c r="Q243" i="22"/>
  <c r="P243" i="22"/>
  <c r="R243" i="22" s="1"/>
  <c r="X242" i="22"/>
  <c r="D592" i="40" s="1"/>
  <c r="Q242" i="22"/>
  <c r="P242" i="22"/>
  <c r="X241" i="22"/>
  <c r="D591" i="40" s="1"/>
  <c r="Q241" i="22"/>
  <c r="P241" i="22"/>
  <c r="R241" i="22" s="1"/>
  <c r="X240" i="22"/>
  <c r="D590" i="40" s="1"/>
  <c r="Q240" i="22"/>
  <c r="P240" i="22"/>
  <c r="X239" i="22"/>
  <c r="D589" i="40" s="1"/>
  <c r="Q239" i="22"/>
  <c r="P239" i="22"/>
  <c r="R239" i="22" s="1"/>
  <c r="X238" i="22"/>
  <c r="D588" i="40" s="1"/>
  <c r="Q238" i="22"/>
  <c r="R238" i="22" s="1"/>
  <c r="P238" i="22"/>
  <c r="X237" i="22"/>
  <c r="D587" i="40" s="1"/>
  <c r="Q237" i="22"/>
  <c r="P237" i="22"/>
  <c r="R237" i="22" s="1"/>
  <c r="X236" i="22"/>
  <c r="D586" i="40" s="1"/>
  <c r="Q236" i="22"/>
  <c r="P236" i="22"/>
  <c r="X235" i="22"/>
  <c r="D585" i="40" s="1"/>
  <c r="Q235" i="22"/>
  <c r="P235" i="22"/>
  <c r="X234" i="22"/>
  <c r="D584" i="40" s="1"/>
  <c r="Q234" i="22"/>
  <c r="P234" i="22"/>
  <c r="X233" i="22"/>
  <c r="D583" i="40" s="1"/>
  <c r="R233" i="22"/>
  <c r="Q233" i="22"/>
  <c r="P233" i="22"/>
  <c r="X232" i="22"/>
  <c r="D582" i="40" s="1"/>
  <c r="Q232" i="22"/>
  <c r="R232" i="22" s="1"/>
  <c r="P232" i="22"/>
  <c r="X231" i="22"/>
  <c r="D581" i="40" s="1"/>
  <c r="Q231" i="22"/>
  <c r="P231" i="22"/>
  <c r="R231" i="22" s="1"/>
  <c r="X230" i="22"/>
  <c r="D580" i="40" s="1"/>
  <c r="Q230" i="22"/>
  <c r="P230" i="22"/>
  <c r="X229" i="22"/>
  <c r="D579" i="40" s="1"/>
  <c r="Q229" i="22"/>
  <c r="R229" i="22" s="1"/>
  <c r="P229" i="22"/>
  <c r="X228" i="22"/>
  <c r="D578" i="40" s="1"/>
  <c r="Q228" i="22"/>
  <c r="P228" i="22"/>
  <c r="R228" i="22" s="1"/>
  <c r="X227" i="22"/>
  <c r="D577" i="40" s="1"/>
  <c r="Q227" i="22"/>
  <c r="P227" i="22"/>
  <c r="X226" i="22"/>
  <c r="D576" i="40" s="1"/>
  <c r="Q226" i="22"/>
  <c r="P226" i="22"/>
  <c r="X225" i="22"/>
  <c r="D575" i="40" s="1"/>
  <c r="Q225" i="22"/>
  <c r="P225" i="22"/>
  <c r="R225" i="22" s="1"/>
  <c r="X224" i="22"/>
  <c r="D574" i="40" s="1"/>
  <c r="Q224" i="22"/>
  <c r="P224" i="22"/>
  <c r="X223" i="22"/>
  <c r="D573" i="40" s="1"/>
  <c r="Q223" i="22"/>
  <c r="P223" i="22"/>
  <c r="X222" i="22"/>
  <c r="D572" i="40" s="1"/>
  <c r="Q222" i="22"/>
  <c r="P222" i="22"/>
  <c r="X221" i="22"/>
  <c r="D571" i="40" s="1"/>
  <c r="Q221" i="22"/>
  <c r="P221" i="22"/>
  <c r="R221" i="22" s="1"/>
  <c r="X220" i="22"/>
  <c r="D570" i="40" s="1"/>
  <c r="Q220" i="22"/>
  <c r="P220" i="22"/>
  <c r="X219" i="22"/>
  <c r="D569" i="40" s="1"/>
  <c r="Q219" i="22"/>
  <c r="P219" i="22"/>
  <c r="X218" i="22"/>
  <c r="D568" i="40" s="1"/>
  <c r="Q218" i="22"/>
  <c r="P218" i="22"/>
  <c r="X217" i="22"/>
  <c r="D567" i="40" s="1"/>
  <c r="R217" i="22"/>
  <c r="Q217" i="22"/>
  <c r="P217" i="22"/>
  <c r="X216" i="22"/>
  <c r="D566" i="40" s="1"/>
  <c r="Q216" i="22"/>
  <c r="P216" i="22"/>
  <c r="X215" i="22"/>
  <c r="D565" i="40" s="1"/>
  <c r="Q215" i="22"/>
  <c r="P215" i="22"/>
  <c r="X214" i="22"/>
  <c r="D564" i="40" s="1"/>
  <c r="Q214" i="22"/>
  <c r="P214" i="22"/>
  <c r="R214" i="22" s="1"/>
  <c r="X213" i="22"/>
  <c r="D563" i="40" s="1"/>
  <c r="Q213" i="22"/>
  <c r="P213" i="22"/>
  <c r="X212" i="22"/>
  <c r="D562" i="40" s="1"/>
  <c r="Q212" i="22"/>
  <c r="P212" i="22"/>
  <c r="R212" i="22" s="1"/>
  <c r="X211" i="22"/>
  <c r="D561" i="40" s="1"/>
  <c r="Q211" i="22"/>
  <c r="R211" i="22" s="1"/>
  <c r="P211" i="22"/>
  <c r="X210" i="22"/>
  <c r="D560" i="40" s="1"/>
  <c r="Q210" i="22"/>
  <c r="P210" i="22"/>
  <c r="X209" i="22"/>
  <c r="D559" i="40" s="1"/>
  <c r="Q209" i="22"/>
  <c r="P209" i="22"/>
  <c r="R209" i="22" s="1"/>
  <c r="X208" i="22"/>
  <c r="D558" i="40" s="1"/>
  <c r="Q208" i="22"/>
  <c r="R208" i="22" s="1"/>
  <c r="P208" i="22"/>
  <c r="X207" i="22"/>
  <c r="D557" i="40" s="1"/>
  <c r="Q207" i="22"/>
  <c r="R207" i="22" s="1"/>
  <c r="P207" i="22"/>
  <c r="X206" i="22"/>
  <c r="D556" i="40" s="1"/>
  <c r="Q206" i="22"/>
  <c r="P206" i="22"/>
  <c r="R206" i="22" s="1"/>
  <c r="X205" i="22"/>
  <c r="D555" i="40" s="1"/>
  <c r="Q205" i="22"/>
  <c r="R205" i="22" s="1"/>
  <c r="P205" i="22"/>
  <c r="X204" i="22"/>
  <c r="D554" i="40" s="1"/>
  <c r="Q204" i="22"/>
  <c r="P204" i="22"/>
  <c r="X203" i="22"/>
  <c r="D553" i="40" s="1"/>
  <c r="Q203" i="22"/>
  <c r="P203" i="22"/>
  <c r="R203" i="22" s="1"/>
  <c r="X202" i="22"/>
  <c r="D552" i="40" s="1"/>
  <c r="Q202" i="22"/>
  <c r="P202" i="22"/>
  <c r="X201" i="22"/>
  <c r="D551" i="40" s="1"/>
  <c r="Q201" i="22"/>
  <c r="P201" i="22"/>
  <c r="X200" i="22"/>
  <c r="D550" i="40" s="1"/>
  <c r="Q200" i="22"/>
  <c r="R200" i="22" s="1"/>
  <c r="P200" i="22"/>
  <c r="X199" i="22"/>
  <c r="D549" i="40" s="1"/>
  <c r="Q199" i="22"/>
  <c r="P199" i="22"/>
  <c r="X198" i="22"/>
  <c r="D548" i="40" s="1"/>
  <c r="Q198" i="22"/>
  <c r="P198" i="22"/>
  <c r="X197" i="22"/>
  <c r="D547" i="40" s="1"/>
  <c r="Q197" i="22"/>
  <c r="R197" i="22" s="1"/>
  <c r="P197" i="22"/>
  <c r="X196" i="22"/>
  <c r="D546" i="40" s="1"/>
  <c r="Q196" i="22"/>
  <c r="P196" i="22"/>
  <c r="X195" i="22"/>
  <c r="D545" i="40" s="1"/>
  <c r="R195" i="22"/>
  <c r="Q195" i="22"/>
  <c r="P195" i="22"/>
  <c r="X194" i="22"/>
  <c r="D544" i="40" s="1"/>
  <c r="Q194" i="22"/>
  <c r="P194" i="22"/>
  <c r="X193" i="22"/>
  <c r="D543" i="40" s="1"/>
  <c r="Q193" i="22"/>
  <c r="P193" i="22"/>
  <c r="X192" i="22"/>
  <c r="D542" i="40" s="1"/>
  <c r="Q192" i="22"/>
  <c r="R192" i="22" s="1"/>
  <c r="P192" i="22"/>
  <c r="X191" i="22"/>
  <c r="D541" i="40" s="1"/>
  <c r="Q191" i="22"/>
  <c r="R191" i="22" s="1"/>
  <c r="P191" i="22"/>
  <c r="X190" i="22"/>
  <c r="D540" i="40" s="1"/>
  <c r="Q190" i="22"/>
  <c r="P190" i="22"/>
  <c r="X189" i="22"/>
  <c r="D539" i="40" s="1"/>
  <c r="Q189" i="22"/>
  <c r="R189" i="22" s="1"/>
  <c r="P189" i="22"/>
  <c r="X188" i="22"/>
  <c r="D538" i="40" s="1"/>
  <c r="Q188" i="22"/>
  <c r="P188" i="22"/>
  <c r="X187" i="22"/>
  <c r="D537" i="40" s="1"/>
  <c r="Q187" i="22"/>
  <c r="R187" i="22" s="1"/>
  <c r="P187" i="22"/>
  <c r="X186" i="22"/>
  <c r="D536" i="40" s="1"/>
  <c r="Q186" i="22"/>
  <c r="P186" i="22"/>
  <c r="X185" i="22"/>
  <c r="D535" i="40" s="1"/>
  <c r="R185" i="22"/>
  <c r="Q185" i="22"/>
  <c r="P185" i="22"/>
  <c r="X184" i="22"/>
  <c r="D534" i="40" s="1"/>
  <c r="Q184" i="22"/>
  <c r="R184" i="22" s="1"/>
  <c r="P184" i="22"/>
  <c r="X183" i="22"/>
  <c r="D533" i="40" s="1"/>
  <c r="Q183" i="22"/>
  <c r="P183" i="22"/>
  <c r="R183" i="22" s="1"/>
  <c r="X182" i="22"/>
  <c r="D532" i="40" s="1"/>
  <c r="Q182" i="22"/>
  <c r="P182" i="22"/>
  <c r="R182" i="22" s="1"/>
  <c r="X181" i="22"/>
  <c r="D531" i="40" s="1"/>
  <c r="Q181" i="22"/>
  <c r="R181" i="22" s="1"/>
  <c r="P181" i="22"/>
  <c r="X180" i="22"/>
  <c r="D530" i="40" s="1"/>
  <c r="Q180" i="22"/>
  <c r="P180" i="22"/>
  <c r="X179" i="22"/>
  <c r="D529" i="40" s="1"/>
  <c r="R179" i="22"/>
  <c r="Q179" i="22"/>
  <c r="P179" i="22"/>
  <c r="X178" i="22"/>
  <c r="D528" i="40" s="1"/>
  <c r="Q178" i="22"/>
  <c r="P178" i="22"/>
  <c r="X177" i="22"/>
  <c r="D527" i="40" s="1"/>
  <c r="Q177" i="22"/>
  <c r="P177" i="22"/>
  <c r="R177" i="22" s="1"/>
  <c r="X176" i="22"/>
  <c r="D526" i="40" s="1"/>
  <c r="Q176" i="22"/>
  <c r="P176" i="22"/>
  <c r="X175" i="22"/>
  <c r="D525" i="40" s="1"/>
  <c r="Q175" i="22"/>
  <c r="P175" i="22"/>
  <c r="R175" i="22" s="1"/>
  <c r="X174" i="22"/>
  <c r="D524" i="40" s="1"/>
  <c r="Q174" i="22"/>
  <c r="P174" i="22"/>
  <c r="X173" i="22"/>
  <c r="D523" i="40" s="1"/>
  <c r="Q173" i="22"/>
  <c r="R173" i="22" s="1"/>
  <c r="P173" i="22"/>
  <c r="X172" i="22"/>
  <c r="D522" i="40" s="1"/>
  <c r="Q172" i="22"/>
  <c r="P172" i="22"/>
  <c r="X171" i="22"/>
  <c r="D521" i="40" s="1"/>
  <c r="R171" i="22"/>
  <c r="Q171" i="22"/>
  <c r="P171" i="22"/>
  <c r="X170" i="22"/>
  <c r="D520" i="40" s="1"/>
  <c r="Q170" i="22"/>
  <c r="P170" i="22"/>
  <c r="X169" i="22"/>
  <c r="D519" i="40" s="1"/>
  <c r="Q169" i="22"/>
  <c r="P169" i="22"/>
  <c r="X168" i="22"/>
  <c r="D518" i="40" s="1"/>
  <c r="Q168" i="22"/>
  <c r="R168" i="22" s="1"/>
  <c r="P168" i="22"/>
  <c r="X167" i="22"/>
  <c r="D517" i="40" s="1"/>
  <c r="Q167" i="22"/>
  <c r="P167" i="22"/>
  <c r="R167" i="22" s="1"/>
  <c r="X166" i="22"/>
  <c r="D516" i="40" s="1"/>
  <c r="Q166" i="22"/>
  <c r="P166" i="22"/>
  <c r="X165" i="22"/>
  <c r="D515" i="40" s="1"/>
  <c r="R165" i="22"/>
  <c r="Q165" i="22"/>
  <c r="P165" i="22"/>
  <c r="X164" i="22"/>
  <c r="D514" i="40" s="1"/>
  <c r="Q164" i="22"/>
  <c r="R164" i="22" s="1"/>
  <c r="P164" i="22"/>
  <c r="X163" i="22"/>
  <c r="D513" i="40" s="1"/>
  <c r="Q163" i="22"/>
  <c r="R163" i="22" s="1"/>
  <c r="P163" i="22"/>
  <c r="X162" i="22"/>
  <c r="D512" i="40" s="1"/>
  <c r="Q162" i="22"/>
  <c r="P162" i="22"/>
  <c r="X161" i="22"/>
  <c r="D511" i="40" s="1"/>
  <c r="Q161" i="22"/>
  <c r="P161" i="22"/>
  <c r="X160" i="22"/>
  <c r="D510" i="40" s="1"/>
  <c r="Q160" i="22"/>
  <c r="P160" i="22"/>
  <c r="R160" i="22" s="1"/>
  <c r="X159" i="22"/>
  <c r="D509" i="40" s="1"/>
  <c r="Q159" i="22"/>
  <c r="P159" i="22"/>
  <c r="X158" i="22"/>
  <c r="D508" i="40" s="1"/>
  <c r="Q158" i="22"/>
  <c r="P158" i="22"/>
  <c r="X157" i="22"/>
  <c r="D507" i="40" s="1"/>
  <c r="Q157" i="22"/>
  <c r="P157" i="22"/>
  <c r="X156" i="22"/>
  <c r="D506" i="40" s="1"/>
  <c r="Q156" i="22"/>
  <c r="P156" i="22"/>
  <c r="X155" i="22"/>
  <c r="D505" i="40" s="1"/>
  <c r="Q155" i="22"/>
  <c r="P155" i="22"/>
  <c r="R155" i="22" s="1"/>
  <c r="X154" i="22"/>
  <c r="D504" i="40" s="1"/>
  <c r="Q154" i="22"/>
  <c r="P154" i="22"/>
  <c r="X153" i="22"/>
  <c r="D503" i="40" s="1"/>
  <c r="Q153" i="22"/>
  <c r="R153" i="22" s="1"/>
  <c r="P153" i="22"/>
  <c r="X152" i="22"/>
  <c r="D502" i="40" s="1"/>
  <c r="Q152" i="22"/>
  <c r="P152" i="22"/>
  <c r="X151" i="22"/>
  <c r="D501" i="40" s="1"/>
  <c r="Q151" i="22"/>
  <c r="P151" i="22"/>
  <c r="X150" i="22"/>
  <c r="D500" i="40" s="1"/>
  <c r="Q150" i="22"/>
  <c r="P150" i="22"/>
  <c r="R150" i="22" s="1"/>
  <c r="X149" i="22"/>
  <c r="D499" i="40" s="1"/>
  <c r="Q149" i="22"/>
  <c r="P149" i="22"/>
  <c r="X148" i="22"/>
  <c r="D498" i="40" s="1"/>
  <c r="Q148" i="22"/>
  <c r="R148" i="22" s="1"/>
  <c r="P148" i="22"/>
  <c r="X147" i="22"/>
  <c r="D497" i="40" s="1"/>
  <c r="Q147" i="22"/>
  <c r="R147" i="22" s="1"/>
  <c r="P147" i="22"/>
  <c r="X146" i="22"/>
  <c r="D496" i="40" s="1"/>
  <c r="Q146" i="22"/>
  <c r="P146" i="22"/>
  <c r="X145" i="22"/>
  <c r="D495" i="40" s="1"/>
  <c r="Q145" i="22"/>
  <c r="P145" i="22"/>
  <c r="X144" i="22"/>
  <c r="D494" i="40" s="1"/>
  <c r="Q144" i="22"/>
  <c r="P144" i="22"/>
  <c r="X143" i="22"/>
  <c r="D493" i="40" s="1"/>
  <c r="R143" i="22"/>
  <c r="Q143" i="22"/>
  <c r="P143" i="22"/>
  <c r="X142" i="22"/>
  <c r="D492" i="40" s="1"/>
  <c r="Q142" i="22"/>
  <c r="R142" i="22" s="1"/>
  <c r="P142" i="22"/>
  <c r="X141" i="22"/>
  <c r="D491" i="40" s="1"/>
  <c r="Q141" i="22"/>
  <c r="R141" i="22" s="1"/>
  <c r="P141" i="22"/>
  <c r="X140" i="22"/>
  <c r="D490" i="40" s="1"/>
  <c r="Q140" i="22"/>
  <c r="P140" i="22"/>
  <c r="X139" i="22"/>
  <c r="D489" i="40" s="1"/>
  <c r="Q139" i="22"/>
  <c r="P139" i="22"/>
  <c r="X138" i="22"/>
  <c r="D488" i="40" s="1"/>
  <c r="Q138" i="22"/>
  <c r="P138" i="22"/>
  <c r="R138" i="22" s="1"/>
  <c r="X137" i="22"/>
  <c r="D487" i="40" s="1"/>
  <c r="Q137" i="22"/>
  <c r="P137" i="22"/>
  <c r="X136" i="22"/>
  <c r="D486" i="40" s="1"/>
  <c r="R136" i="22"/>
  <c r="Q136" i="22"/>
  <c r="P136" i="22"/>
  <c r="X135" i="22"/>
  <c r="D485" i="40" s="1"/>
  <c r="R135" i="22"/>
  <c r="Q135" i="22"/>
  <c r="P135" i="22"/>
  <c r="X134" i="22"/>
  <c r="D484" i="40" s="1"/>
  <c r="Q134" i="22"/>
  <c r="R134" i="22" s="1"/>
  <c r="P134" i="22"/>
  <c r="X133" i="22"/>
  <c r="D483" i="40" s="1"/>
  <c r="Q133" i="22"/>
  <c r="R133" i="22" s="1"/>
  <c r="P133" i="22"/>
  <c r="X132" i="22"/>
  <c r="D482" i="40" s="1"/>
  <c r="Q132" i="22"/>
  <c r="P132" i="22"/>
  <c r="X131" i="22"/>
  <c r="D481" i="40" s="1"/>
  <c r="Q131" i="22"/>
  <c r="P131" i="22"/>
  <c r="X130" i="22"/>
  <c r="D480" i="40" s="1"/>
  <c r="Q130" i="22"/>
  <c r="P130" i="22"/>
  <c r="X129" i="22"/>
  <c r="D479" i="40" s="1"/>
  <c r="Q129" i="22"/>
  <c r="P129" i="22"/>
  <c r="X128" i="22"/>
  <c r="D478" i="40" s="1"/>
  <c r="Q128" i="22"/>
  <c r="P128" i="22"/>
  <c r="X127" i="22"/>
  <c r="D477" i="40" s="1"/>
  <c r="Q127" i="22"/>
  <c r="P127" i="22"/>
  <c r="X126" i="22"/>
  <c r="D476" i="40" s="1"/>
  <c r="Q126" i="22"/>
  <c r="P126" i="22"/>
  <c r="X125" i="22"/>
  <c r="D475" i="40" s="1"/>
  <c r="Q125" i="22"/>
  <c r="X124" i="22"/>
  <c r="D474" i="40" s="1"/>
  <c r="Q124" i="22"/>
  <c r="P124" i="22"/>
  <c r="X123" i="22"/>
  <c r="D473" i="40" s="1"/>
  <c r="Q123" i="22"/>
  <c r="P123" i="22"/>
  <c r="X122" i="22"/>
  <c r="D472" i="40" s="1"/>
  <c r="Q122" i="22"/>
  <c r="P122" i="22"/>
  <c r="X121" i="22"/>
  <c r="D471" i="40" s="1"/>
  <c r="Q121" i="22"/>
  <c r="P121" i="22"/>
  <c r="X120" i="22"/>
  <c r="D470" i="40" s="1"/>
  <c r="Q120" i="22"/>
  <c r="P120" i="22"/>
  <c r="X119" i="22"/>
  <c r="D469" i="40" s="1"/>
  <c r="Q119" i="22"/>
  <c r="P119" i="22"/>
  <c r="R119" i="22" s="1"/>
  <c r="X118" i="22"/>
  <c r="D468" i="40" s="1"/>
  <c r="Q118" i="22"/>
  <c r="X117" i="22"/>
  <c r="D467" i="40" s="1"/>
  <c r="Q117" i="22"/>
  <c r="P117" i="22"/>
  <c r="X116" i="22"/>
  <c r="D466" i="40" s="1"/>
  <c r="Q116" i="22"/>
  <c r="P116" i="22"/>
  <c r="X115" i="22"/>
  <c r="D465" i="40" s="1"/>
  <c r="Q115" i="22"/>
  <c r="P115" i="22"/>
  <c r="X114" i="22"/>
  <c r="D464" i="40" s="1"/>
  <c r="Q114" i="22"/>
  <c r="R114" i="22" s="1"/>
  <c r="P114" i="22"/>
  <c r="X113" i="22"/>
  <c r="D463" i="40" s="1"/>
  <c r="Q113" i="22"/>
  <c r="R113" i="22" s="1"/>
  <c r="P113" i="22"/>
  <c r="X112" i="22"/>
  <c r="D462" i="40" s="1"/>
  <c r="Q112" i="22"/>
  <c r="P112" i="22"/>
  <c r="X111" i="22"/>
  <c r="D461" i="40" s="1"/>
  <c r="Q111" i="22"/>
  <c r="X110" i="22"/>
  <c r="D460" i="40" s="1"/>
  <c r="R110" i="22"/>
  <c r="Q110" i="22"/>
  <c r="P110" i="22"/>
  <c r="X109" i="22"/>
  <c r="D459" i="40" s="1"/>
  <c r="R109" i="22"/>
  <c r="Q109" i="22"/>
  <c r="P109" i="22"/>
  <c r="X108" i="22"/>
  <c r="D458" i="40" s="1"/>
  <c r="Q108" i="22"/>
  <c r="P108" i="22"/>
  <c r="X107" i="22"/>
  <c r="D457" i="40" s="1"/>
  <c r="Q107" i="22"/>
  <c r="P107" i="22"/>
  <c r="R107" i="22" s="1"/>
  <c r="X106" i="22"/>
  <c r="D456" i="40" s="1"/>
  <c r="Q106" i="22"/>
  <c r="P106" i="22"/>
  <c r="X105" i="22"/>
  <c r="D455" i="40" s="1"/>
  <c r="Q105" i="22"/>
  <c r="P105" i="22"/>
  <c r="R105" i="22" s="1"/>
  <c r="X104" i="22"/>
  <c r="D454" i="40" s="1"/>
  <c r="Q104" i="22"/>
  <c r="P104" i="22"/>
  <c r="X103" i="22"/>
  <c r="D453" i="40" s="1"/>
  <c r="Q103" i="22"/>
  <c r="P103" i="22"/>
  <c r="X102" i="22"/>
  <c r="D452" i="40" s="1"/>
  <c r="Q102" i="22"/>
  <c r="P102" i="22"/>
  <c r="X101" i="22"/>
  <c r="D451" i="40" s="1"/>
  <c r="Q101" i="22"/>
  <c r="P101" i="22"/>
  <c r="X100" i="22"/>
  <c r="D450" i="40" s="1"/>
  <c r="Q100" i="22"/>
  <c r="P100" i="22"/>
  <c r="X99" i="22"/>
  <c r="D449" i="40" s="1"/>
  <c r="Q99" i="22"/>
  <c r="P99" i="22"/>
  <c r="X98" i="22"/>
  <c r="D448" i="40" s="1"/>
  <c r="Q98" i="22"/>
  <c r="R98" i="22" s="1"/>
  <c r="P98" i="22"/>
  <c r="X97" i="22"/>
  <c r="D447" i="40" s="1"/>
  <c r="Q97" i="22"/>
  <c r="P97" i="22"/>
  <c r="X96" i="22"/>
  <c r="D446" i="40" s="1"/>
  <c r="Q96" i="22"/>
  <c r="P96" i="22"/>
  <c r="R96" i="22" s="1"/>
  <c r="X95" i="22"/>
  <c r="D445" i="40" s="1"/>
  <c r="Q95" i="22"/>
  <c r="P95" i="22"/>
  <c r="R95" i="22" s="1"/>
  <c r="X94" i="22"/>
  <c r="D444" i="40" s="1"/>
  <c r="Q94" i="22"/>
  <c r="R94" i="22" s="1"/>
  <c r="P94" i="22"/>
  <c r="X93" i="22"/>
  <c r="D443" i="40" s="1"/>
  <c r="Q93" i="22"/>
  <c r="R93" i="22" s="1"/>
  <c r="P93" i="22"/>
  <c r="X92" i="22"/>
  <c r="D442" i="40" s="1"/>
  <c r="Q92" i="22"/>
  <c r="P92" i="22"/>
  <c r="X91" i="22"/>
  <c r="D441" i="40" s="1"/>
  <c r="Q91" i="22"/>
  <c r="P91" i="22"/>
  <c r="X90" i="22"/>
  <c r="D440" i="40" s="1"/>
  <c r="Q90" i="22"/>
  <c r="P90" i="22"/>
  <c r="X89" i="22"/>
  <c r="D439" i="40" s="1"/>
  <c r="Q89" i="22"/>
  <c r="R89" i="22" s="1"/>
  <c r="P89" i="22"/>
  <c r="X88" i="22"/>
  <c r="D438" i="40" s="1"/>
  <c r="Q88" i="22"/>
  <c r="P88" i="22"/>
  <c r="X87" i="22"/>
  <c r="D437" i="40" s="1"/>
  <c r="Q87" i="22"/>
  <c r="P87" i="22"/>
  <c r="X86" i="22"/>
  <c r="D436" i="40" s="1"/>
  <c r="Q86" i="22"/>
  <c r="P86" i="22"/>
  <c r="R86" i="22" s="1"/>
  <c r="X85" i="22"/>
  <c r="D435" i="40" s="1"/>
  <c r="Q85" i="22"/>
  <c r="P85" i="22"/>
  <c r="X84" i="22"/>
  <c r="D434" i="40" s="1"/>
  <c r="Q84" i="22"/>
  <c r="P84" i="22"/>
  <c r="X83" i="22"/>
  <c r="D433" i="40" s="1"/>
  <c r="Q83" i="22"/>
  <c r="P83" i="22"/>
  <c r="R83" i="22" s="1"/>
  <c r="X82" i="22"/>
  <c r="D432" i="40" s="1"/>
  <c r="Q82" i="22"/>
  <c r="P82" i="22"/>
  <c r="X81" i="22"/>
  <c r="D431" i="40" s="1"/>
  <c r="Q81" i="22"/>
  <c r="P81" i="22"/>
  <c r="R81" i="22" s="1"/>
  <c r="X80" i="22"/>
  <c r="D430" i="40" s="1"/>
  <c r="Q80" i="22"/>
  <c r="P80" i="22"/>
  <c r="X79" i="22"/>
  <c r="D429" i="40" s="1"/>
  <c r="Q79" i="22"/>
  <c r="X78" i="22"/>
  <c r="D428" i="40" s="1"/>
  <c r="Q78" i="22"/>
  <c r="P78" i="22"/>
  <c r="R78" i="22" s="1"/>
  <c r="X77" i="22"/>
  <c r="D427" i="40" s="1"/>
  <c r="Q77" i="22"/>
  <c r="P77" i="22"/>
  <c r="R77" i="22" s="1"/>
  <c r="X76" i="22"/>
  <c r="D426" i="40" s="1"/>
  <c r="Q76" i="22"/>
  <c r="P76" i="22"/>
  <c r="R76" i="22" s="1"/>
  <c r="X75" i="22"/>
  <c r="D425" i="40" s="1"/>
  <c r="Q75" i="22"/>
  <c r="P75" i="22"/>
  <c r="X74" i="22"/>
  <c r="D424" i="40" s="1"/>
  <c r="Q74" i="22"/>
  <c r="P74" i="22"/>
  <c r="X73" i="22"/>
  <c r="D423" i="40" s="1"/>
  <c r="Q73" i="22"/>
  <c r="P73" i="22"/>
  <c r="X72" i="22"/>
  <c r="D422" i="40" s="1"/>
  <c r="Q72" i="22"/>
  <c r="P72" i="22"/>
  <c r="X71" i="22"/>
  <c r="D421" i="40" s="1"/>
  <c r="Q71" i="22"/>
  <c r="P71" i="22"/>
  <c r="X70" i="22"/>
  <c r="D420" i="40" s="1"/>
  <c r="Q70" i="22"/>
  <c r="P70" i="22"/>
  <c r="X69" i="22"/>
  <c r="D419" i="40" s="1"/>
  <c r="Q69" i="22"/>
  <c r="R69" i="22" s="1"/>
  <c r="P69" i="22"/>
  <c r="X68" i="22"/>
  <c r="D418" i="40" s="1"/>
  <c r="Q68" i="22"/>
  <c r="P68" i="22"/>
  <c r="X67" i="22"/>
  <c r="D417" i="40" s="1"/>
  <c r="Q67" i="22"/>
  <c r="P67" i="22"/>
  <c r="X66" i="22"/>
  <c r="D416" i="40" s="1"/>
  <c r="Q66" i="22"/>
  <c r="P66" i="22"/>
  <c r="R66" i="22" s="1"/>
  <c r="X65" i="22"/>
  <c r="D415" i="40" s="1"/>
  <c r="Q65" i="22"/>
  <c r="X64" i="22"/>
  <c r="D414" i="40" s="1"/>
  <c r="Q64" i="22"/>
  <c r="P64" i="22"/>
  <c r="R64" i="22" s="1"/>
  <c r="X63" i="22"/>
  <c r="D413" i="40" s="1"/>
  <c r="Q63" i="22"/>
  <c r="P63" i="22"/>
  <c r="R63" i="22" s="1"/>
  <c r="X62" i="22"/>
  <c r="D412" i="40" s="1"/>
  <c r="Q62" i="22"/>
  <c r="P62" i="22"/>
  <c r="X61" i="22"/>
  <c r="D411" i="40" s="1"/>
  <c r="Q61" i="22"/>
  <c r="P61" i="22"/>
  <c r="R61" i="22" s="1"/>
  <c r="X60" i="22"/>
  <c r="D410" i="40" s="1"/>
  <c r="Q60" i="22"/>
  <c r="X59" i="22"/>
  <c r="D409" i="40" s="1"/>
  <c r="Q59" i="22"/>
  <c r="P59" i="22"/>
  <c r="X58" i="22"/>
  <c r="D408" i="40" s="1"/>
  <c r="Q58" i="22"/>
  <c r="P58" i="22"/>
  <c r="X57" i="22"/>
  <c r="D407" i="40" s="1"/>
  <c r="Q57" i="22"/>
  <c r="P57" i="22"/>
  <c r="R57" i="22" s="1"/>
  <c r="X56" i="22"/>
  <c r="D406" i="40" s="1"/>
  <c r="Q56" i="22"/>
  <c r="P56" i="22"/>
  <c r="R56" i="22" s="1"/>
  <c r="X55" i="22"/>
  <c r="D405" i="40" s="1"/>
  <c r="Q55" i="22"/>
  <c r="R55" i="22" s="1"/>
  <c r="P55" i="22"/>
  <c r="X54" i="22"/>
  <c r="D404" i="40" s="1"/>
  <c r="Q54" i="22"/>
  <c r="P54" i="22"/>
  <c r="X53" i="22"/>
  <c r="D403" i="40" s="1"/>
  <c r="Q53" i="22"/>
  <c r="P53" i="22"/>
  <c r="X52" i="22"/>
  <c r="D402" i="40" s="1"/>
  <c r="Q52" i="22"/>
  <c r="X51" i="22"/>
  <c r="D401" i="40" s="1"/>
  <c r="Q51" i="22"/>
  <c r="R51" i="22" s="1"/>
  <c r="P51" i="22"/>
  <c r="X50" i="22"/>
  <c r="D400" i="40" s="1"/>
  <c r="Q50" i="22"/>
  <c r="P50" i="22"/>
  <c r="X49" i="22"/>
  <c r="D399" i="40" s="1"/>
  <c r="Q49" i="22"/>
  <c r="P49" i="22"/>
  <c r="R49" i="22" s="1"/>
  <c r="X48" i="22"/>
  <c r="D398" i="40" s="1"/>
  <c r="Q48" i="22"/>
  <c r="P48" i="22"/>
  <c r="X47" i="22"/>
  <c r="D397" i="40" s="1"/>
  <c r="Q47" i="22"/>
  <c r="P47" i="22"/>
  <c r="X46" i="22"/>
  <c r="D396" i="40" s="1"/>
  <c r="Q46" i="22"/>
  <c r="X45" i="22"/>
  <c r="D395" i="40" s="1"/>
  <c r="Q45" i="22"/>
  <c r="P45" i="22"/>
  <c r="R45" i="22" s="1"/>
  <c r="X44" i="22"/>
  <c r="D394" i="40" s="1"/>
  <c r="Q44" i="22"/>
  <c r="P44" i="22"/>
  <c r="R44" i="22" s="1"/>
  <c r="X43" i="22"/>
  <c r="D393" i="40" s="1"/>
  <c r="Q43" i="22"/>
  <c r="P43" i="22"/>
  <c r="X42" i="22"/>
  <c r="D392" i="40" s="1"/>
  <c r="Q42" i="22"/>
  <c r="P42" i="22"/>
  <c r="X41" i="22"/>
  <c r="D391" i="40" s="1"/>
  <c r="Q41" i="22"/>
  <c r="P41" i="22"/>
  <c r="X40" i="22"/>
  <c r="D390" i="40" s="1"/>
  <c r="Q40" i="22"/>
  <c r="P40" i="22"/>
  <c r="R40" i="22" s="1"/>
  <c r="X39" i="22"/>
  <c r="D389" i="40" s="1"/>
  <c r="Q39" i="22"/>
  <c r="P39" i="22"/>
  <c r="R39" i="22" s="1"/>
  <c r="X38" i="22"/>
  <c r="D388" i="40" s="1"/>
  <c r="Q38" i="22"/>
  <c r="P38" i="22"/>
  <c r="R38" i="22" s="1"/>
  <c r="X37" i="22"/>
  <c r="D387" i="40" s="1"/>
  <c r="Q37" i="22"/>
  <c r="P37" i="22"/>
  <c r="X36" i="22"/>
  <c r="D386" i="40" s="1"/>
  <c r="Q36" i="22"/>
  <c r="P36" i="22"/>
  <c r="X35" i="22"/>
  <c r="D385" i="40" s="1"/>
  <c r="Q35" i="22"/>
  <c r="P35" i="22"/>
  <c r="X34" i="22"/>
  <c r="D384" i="40" s="1"/>
  <c r="Q34" i="22"/>
  <c r="P34" i="22"/>
  <c r="X33" i="22"/>
  <c r="D383" i="40" s="1"/>
  <c r="Q33" i="22"/>
  <c r="P33" i="22"/>
  <c r="R33" i="22" s="1"/>
  <c r="X32" i="22"/>
  <c r="D382" i="40" s="1"/>
  <c r="Q32" i="22"/>
  <c r="P32" i="22"/>
  <c r="R32" i="22" s="1"/>
  <c r="X31" i="22"/>
  <c r="D381" i="40" s="1"/>
  <c r="Q31" i="22"/>
  <c r="P31" i="22"/>
  <c r="X30" i="22"/>
  <c r="D380" i="40" s="1"/>
  <c r="Q30" i="22"/>
  <c r="X29" i="22"/>
  <c r="D379" i="40" s="1"/>
  <c r="Q29" i="22"/>
  <c r="P29" i="22"/>
  <c r="R29" i="22" s="1"/>
  <c r="X28" i="22"/>
  <c r="D378" i="40" s="1"/>
  <c r="Q28" i="22"/>
  <c r="P28" i="22"/>
  <c r="X27" i="22"/>
  <c r="D377" i="40" s="1"/>
  <c r="R27" i="22"/>
  <c r="Q27" i="22"/>
  <c r="P27" i="22"/>
  <c r="X26" i="22"/>
  <c r="D376" i="40" s="1"/>
  <c r="Q26" i="22"/>
  <c r="P26" i="22"/>
  <c r="X25" i="22"/>
  <c r="D375" i="40" s="1"/>
  <c r="Q25" i="22"/>
  <c r="X24" i="22"/>
  <c r="D374" i="40" s="1"/>
  <c r="Q24" i="22"/>
  <c r="P24" i="22"/>
  <c r="X23" i="22"/>
  <c r="D373" i="40" s="1"/>
  <c r="Q23" i="22"/>
  <c r="P23" i="22"/>
  <c r="X22" i="22"/>
  <c r="D372" i="40" s="1"/>
  <c r="Q22" i="22"/>
  <c r="P22" i="22"/>
  <c r="X21" i="22"/>
  <c r="D371" i="40" s="1"/>
  <c r="Q21" i="22"/>
  <c r="P21" i="22"/>
  <c r="R21" i="22" s="1"/>
  <c r="X20" i="22"/>
  <c r="D370" i="40" s="1"/>
  <c r="Q20" i="22"/>
  <c r="P20" i="22"/>
  <c r="X19" i="22"/>
  <c r="D369" i="40" s="1"/>
  <c r="Q19" i="22"/>
  <c r="R19" i="22" s="1"/>
  <c r="P19" i="22"/>
  <c r="X18" i="22"/>
  <c r="D368" i="40" s="1"/>
  <c r="Q18" i="22"/>
  <c r="P18" i="22"/>
  <c r="X17" i="22"/>
  <c r="D367" i="40" s="1"/>
  <c r="Q17" i="22"/>
  <c r="P17" i="22"/>
  <c r="X16" i="22"/>
  <c r="D366" i="40" s="1"/>
  <c r="Q16" i="22"/>
  <c r="P16" i="22"/>
  <c r="R16" i="22" s="1"/>
  <c r="X15" i="22"/>
  <c r="D365" i="40" s="1"/>
  <c r="Q15" i="22"/>
  <c r="P15" i="22"/>
  <c r="X14" i="22"/>
  <c r="D364" i="40" s="1"/>
  <c r="Q14" i="22"/>
  <c r="P14" i="22"/>
  <c r="X13" i="22"/>
  <c r="D363" i="40" s="1"/>
  <c r="Q13" i="22"/>
  <c r="R13" i="22" s="1"/>
  <c r="P13" i="22"/>
  <c r="X12" i="22"/>
  <c r="D362" i="40" s="1"/>
  <c r="Q12" i="22"/>
  <c r="P12" i="22"/>
  <c r="X11" i="22"/>
  <c r="D361" i="40" s="1"/>
  <c r="Q11" i="22"/>
  <c r="P11" i="22"/>
  <c r="X10" i="22"/>
  <c r="D360" i="40" s="1"/>
  <c r="Q10" i="22"/>
  <c r="P10" i="22"/>
  <c r="X9" i="22"/>
  <c r="D359" i="40" s="1"/>
  <c r="Q9" i="22"/>
  <c r="P9" i="22"/>
  <c r="X8" i="22"/>
  <c r="D358" i="40" s="1"/>
  <c r="Q8" i="22"/>
  <c r="P8" i="22"/>
  <c r="X7" i="22"/>
  <c r="D357" i="40" s="1"/>
  <c r="Q7" i="22"/>
  <c r="X6" i="22"/>
  <c r="D356" i="40" s="1"/>
  <c r="Q6" i="22"/>
  <c r="P6" i="22"/>
  <c r="X5" i="22"/>
  <c r="D355" i="40" s="1"/>
  <c r="S5" i="22"/>
  <c r="S6" i="22" s="1"/>
  <c r="Q5" i="22"/>
  <c r="O5" i="22"/>
  <c r="N5" i="22"/>
  <c r="M5" i="22"/>
  <c r="L5" i="22"/>
  <c r="K5" i="22"/>
  <c r="K6" i="22" s="1"/>
  <c r="K7" i="22" s="1"/>
  <c r="K8" i="22" s="1"/>
  <c r="A4" i="22"/>
  <c r="I2" i="22"/>
  <c r="P1" i="22"/>
  <c r="H1" i="22"/>
  <c r="X148" i="30"/>
  <c r="D351" i="40" s="1"/>
  <c r="Q148" i="30"/>
  <c r="P148" i="30"/>
  <c r="X147" i="30"/>
  <c r="D350" i="40" s="1"/>
  <c r="Q147" i="30"/>
  <c r="R147" i="30" s="1"/>
  <c r="P147" i="30"/>
  <c r="X146" i="30"/>
  <c r="D349" i="40" s="1"/>
  <c r="Q146" i="30"/>
  <c r="R146" i="30" s="1"/>
  <c r="P146" i="30"/>
  <c r="X145" i="30"/>
  <c r="D348" i="40" s="1"/>
  <c r="Q145" i="30"/>
  <c r="P145" i="30"/>
  <c r="X144" i="30"/>
  <c r="D347" i="40" s="1"/>
  <c r="Q144" i="30"/>
  <c r="P144" i="30"/>
  <c r="R144" i="30" s="1"/>
  <c r="X143" i="30"/>
  <c r="D346" i="40" s="1"/>
  <c r="Q143" i="30"/>
  <c r="P143" i="30"/>
  <c r="X142" i="30"/>
  <c r="D345" i="40" s="1"/>
  <c r="Q142" i="30"/>
  <c r="R142" i="30" s="1"/>
  <c r="P142" i="30"/>
  <c r="X141" i="30"/>
  <c r="D344" i="40" s="1"/>
  <c r="Q141" i="30"/>
  <c r="P141" i="30"/>
  <c r="X140" i="30"/>
  <c r="D343" i="40" s="1"/>
  <c r="Q140" i="30"/>
  <c r="R140" i="30" s="1"/>
  <c r="P140" i="30"/>
  <c r="X139" i="30"/>
  <c r="D342" i="40" s="1"/>
  <c r="Q139" i="30"/>
  <c r="P139" i="30"/>
  <c r="X138" i="30"/>
  <c r="D341" i="40" s="1"/>
  <c r="Q138" i="30"/>
  <c r="P138" i="30"/>
  <c r="X137" i="30"/>
  <c r="D340" i="40" s="1"/>
  <c r="Q137" i="30"/>
  <c r="P137" i="30"/>
  <c r="X136" i="30"/>
  <c r="D339" i="40" s="1"/>
  <c r="R136" i="30"/>
  <c r="Q136" i="30"/>
  <c r="P136" i="30"/>
  <c r="X135" i="30"/>
  <c r="D338" i="40" s="1"/>
  <c r="Q135" i="30"/>
  <c r="R135" i="30" s="1"/>
  <c r="P135" i="30"/>
  <c r="X134" i="30"/>
  <c r="D337" i="40" s="1"/>
  <c r="Q134" i="30"/>
  <c r="P134" i="30"/>
  <c r="X133" i="30"/>
  <c r="D336" i="40" s="1"/>
  <c r="Q133" i="30"/>
  <c r="P133" i="30"/>
  <c r="X132" i="30"/>
  <c r="D335" i="40" s="1"/>
  <c r="Q132" i="30"/>
  <c r="P132" i="30"/>
  <c r="R132" i="30" s="1"/>
  <c r="X131" i="30"/>
  <c r="D334" i="40" s="1"/>
  <c r="Q131" i="30"/>
  <c r="P131" i="30"/>
  <c r="X130" i="30"/>
  <c r="D333" i="40" s="1"/>
  <c r="Q130" i="30"/>
  <c r="R130" i="30" s="1"/>
  <c r="P130" i="30"/>
  <c r="X129" i="30"/>
  <c r="D332" i="40" s="1"/>
  <c r="Q129" i="30"/>
  <c r="P129" i="30"/>
  <c r="X128" i="30"/>
  <c r="D331" i="40" s="1"/>
  <c r="Q128" i="30"/>
  <c r="P128" i="30"/>
  <c r="R128" i="30" s="1"/>
  <c r="X127" i="30"/>
  <c r="D330" i="40" s="1"/>
  <c r="Q127" i="30"/>
  <c r="P127" i="30"/>
  <c r="X126" i="30"/>
  <c r="D329" i="40" s="1"/>
  <c r="Q126" i="30"/>
  <c r="P126" i="30"/>
  <c r="X125" i="30"/>
  <c r="D328" i="40" s="1"/>
  <c r="Q125" i="30"/>
  <c r="P125" i="30"/>
  <c r="X124" i="30"/>
  <c r="D327" i="40" s="1"/>
  <c r="Q124" i="30"/>
  <c r="R124" i="30" s="1"/>
  <c r="P124" i="30"/>
  <c r="X123" i="30"/>
  <c r="D326" i="40" s="1"/>
  <c r="Q123" i="30"/>
  <c r="R123" i="30" s="1"/>
  <c r="P123" i="30"/>
  <c r="X122" i="30"/>
  <c r="D325" i="40" s="1"/>
  <c r="Q122" i="30"/>
  <c r="P122" i="30"/>
  <c r="X121" i="30"/>
  <c r="D324" i="40" s="1"/>
  <c r="Q121" i="30"/>
  <c r="P121" i="30"/>
  <c r="X120" i="30"/>
  <c r="D323" i="40" s="1"/>
  <c r="Q120" i="30"/>
  <c r="P120" i="30"/>
  <c r="R120" i="30" s="1"/>
  <c r="X119" i="30"/>
  <c r="D322" i="40" s="1"/>
  <c r="Q119" i="30"/>
  <c r="P119" i="30"/>
  <c r="R119" i="30" s="1"/>
  <c r="X118" i="30"/>
  <c r="D321" i="40" s="1"/>
  <c r="Q118" i="30"/>
  <c r="P118" i="30"/>
  <c r="X117" i="30"/>
  <c r="D320" i="40" s="1"/>
  <c r="Q117" i="30"/>
  <c r="P117" i="30"/>
  <c r="X116" i="30"/>
  <c r="D319" i="40" s="1"/>
  <c r="Q116" i="30"/>
  <c r="R116" i="30" s="1"/>
  <c r="P116" i="30"/>
  <c r="X115" i="30"/>
  <c r="D318" i="40" s="1"/>
  <c r="Q115" i="30"/>
  <c r="P115" i="30"/>
  <c r="X114" i="30"/>
  <c r="D317" i="40" s="1"/>
  <c r="Q114" i="30"/>
  <c r="P114" i="30"/>
  <c r="X113" i="30"/>
  <c r="D316" i="40" s="1"/>
  <c r="Q113" i="30"/>
  <c r="P113" i="30"/>
  <c r="X112" i="30"/>
  <c r="D315" i="40" s="1"/>
  <c r="R112" i="30"/>
  <c r="Q112" i="30"/>
  <c r="P112" i="30"/>
  <c r="X111" i="30"/>
  <c r="D314" i="40" s="1"/>
  <c r="R111" i="30"/>
  <c r="Q111" i="30"/>
  <c r="P111" i="30"/>
  <c r="X110" i="30"/>
  <c r="D313" i="40" s="1"/>
  <c r="Q110" i="30"/>
  <c r="R110" i="30" s="1"/>
  <c r="P110" i="30"/>
  <c r="X109" i="30"/>
  <c r="D312" i="40" s="1"/>
  <c r="Q109" i="30"/>
  <c r="P109" i="30"/>
  <c r="X108" i="30"/>
  <c r="D311" i="40" s="1"/>
  <c r="Q108" i="30"/>
  <c r="P108" i="30"/>
  <c r="R108" i="30" s="1"/>
  <c r="X107" i="30"/>
  <c r="D310" i="40" s="1"/>
  <c r="Q107" i="30"/>
  <c r="P107" i="30"/>
  <c r="X106" i="30"/>
  <c r="D309" i="40" s="1"/>
  <c r="Q106" i="30"/>
  <c r="P106" i="30"/>
  <c r="X105" i="30"/>
  <c r="D308" i="40" s="1"/>
  <c r="Q105" i="30"/>
  <c r="P105" i="30"/>
  <c r="X104" i="30"/>
  <c r="D307" i="40" s="1"/>
  <c r="Q104" i="30"/>
  <c r="R104" i="30" s="1"/>
  <c r="P104" i="30"/>
  <c r="X103" i="30"/>
  <c r="D306" i="40" s="1"/>
  <c r="Q103" i="30"/>
  <c r="P103" i="30"/>
  <c r="X102" i="30"/>
  <c r="D305" i="40" s="1"/>
  <c r="Q102" i="30"/>
  <c r="P102" i="30"/>
  <c r="X101" i="30"/>
  <c r="D304" i="40" s="1"/>
  <c r="Q101" i="30"/>
  <c r="P101" i="30"/>
  <c r="X100" i="30"/>
  <c r="D303" i="40" s="1"/>
  <c r="R100" i="30"/>
  <c r="Q100" i="30"/>
  <c r="P100" i="30"/>
  <c r="X99" i="30"/>
  <c r="D302" i="40" s="1"/>
  <c r="R99" i="30"/>
  <c r="Q99" i="30"/>
  <c r="P99" i="30"/>
  <c r="X98" i="30"/>
  <c r="D301" i="40" s="1"/>
  <c r="Q98" i="30"/>
  <c r="R98" i="30" s="1"/>
  <c r="P98" i="30"/>
  <c r="X97" i="30"/>
  <c r="D300" i="40" s="1"/>
  <c r="Q97" i="30"/>
  <c r="P97" i="30"/>
  <c r="X96" i="30"/>
  <c r="D299" i="40" s="1"/>
  <c r="Q96" i="30"/>
  <c r="P96" i="30"/>
  <c r="R96" i="30" s="1"/>
  <c r="X95" i="30"/>
  <c r="D298" i="40" s="1"/>
  <c r="Q95" i="30"/>
  <c r="P95" i="30"/>
  <c r="X94" i="30"/>
  <c r="D297" i="40" s="1"/>
  <c r="Q94" i="30"/>
  <c r="P94" i="30"/>
  <c r="R94" i="30" s="1"/>
  <c r="X93" i="30"/>
  <c r="D296" i="40" s="1"/>
  <c r="Q93" i="30"/>
  <c r="P93" i="30"/>
  <c r="R93" i="30" s="1"/>
  <c r="X92" i="30"/>
  <c r="D295" i="40" s="1"/>
  <c r="Q92" i="30"/>
  <c r="R92" i="30" s="1"/>
  <c r="P92" i="30"/>
  <c r="X91" i="30"/>
  <c r="D294" i="40" s="1"/>
  <c r="Q91" i="30"/>
  <c r="P91" i="30"/>
  <c r="X90" i="30"/>
  <c r="D293" i="40" s="1"/>
  <c r="Q90" i="30"/>
  <c r="P90" i="30"/>
  <c r="R90" i="30" s="1"/>
  <c r="X89" i="30"/>
  <c r="D292" i="40" s="1"/>
  <c r="Q89" i="30"/>
  <c r="P89" i="30"/>
  <c r="X88" i="30"/>
  <c r="D291" i="40" s="1"/>
  <c r="Q88" i="30"/>
  <c r="P88" i="30"/>
  <c r="X87" i="30"/>
  <c r="D290" i="40" s="1"/>
  <c r="Q87" i="30"/>
  <c r="R87" i="30" s="1"/>
  <c r="P87" i="30"/>
  <c r="X86" i="30"/>
  <c r="D289" i="40" s="1"/>
  <c r="Q86" i="30"/>
  <c r="R86" i="30" s="1"/>
  <c r="P86" i="30"/>
  <c r="X85" i="30"/>
  <c r="D288" i="40" s="1"/>
  <c r="Q85" i="30"/>
  <c r="P85" i="30"/>
  <c r="X84" i="30"/>
  <c r="D287" i="40" s="1"/>
  <c r="Q84" i="30"/>
  <c r="P84" i="30"/>
  <c r="X83" i="30"/>
  <c r="D286" i="40" s="1"/>
  <c r="Q83" i="30"/>
  <c r="P83" i="30"/>
  <c r="R83" i="30" s="1"/>
  <c r="X82" i="30"/>
  <c r="D285" i="40" s="1"/>
  <c r="Q82" i="30"/>
  <c r="P82" i="30"/>
  <c r="X81" i="30"/>
  <c r="D284" i="40" s="1"/>
  <c r="Q81" i="30"/>
  <c r="P81" i="30"/>
  <c r="R81" i="30" s="1"/>
  <c r="X80" i="30"/>
  <c r="D283" i="40" s="1"/>
  <c r="Q80" i="30"/>
  <c r="P80" i="30"/>
  <c r="X79" i="30"/>
  <c r="D282" i="40" s="1"/>
  <c r="Q79" i="30"/>
  <c r="P79" i="30"/>
  <c r="R79" i="30" s="1"/>
  <c r="X78" i="30"/>
  <c r="D281" i="40" s="1"/>
  <c r="Q78" i="30"/>
  <c r="P78" i="30"/>
  <c r="R78" i="30" s="1"/>
  <c r="X77" i="30"/>
  <c r="D280" i="40" s="1"/>
  <c r="Q77" i="30"/>
  <c r="R77" i="30" s="1"/>
  <c r="P77" i="30"/>
  <c r="X76" i="30"/>
  <c r="D279" i="40" s="1"/>
  <c r="Q76" i="30"/>
  <c r="P76" i="30"/>
  <c r="R76" i="30" s="1"/>
  <c r="X75" i="30"/>
  <c r="D278" i="40" s="1"/>
  <c r="Q75" i="30"/>
  <c r="P75" i="30"/>
  <c r="X74" i="30"/>
  <c r="D277" i="40" s="1"/>
  <c r="Q74" i="30"/>
  <c r="P74" i="30"/>
  <c r="R74" i="30" s="1"/>
  <c r="X73" i="30"/>
  <c r="D276" i="40" s="1"/>
  <c r="Q73" i="30"/>
  <c r="P73" i="30"/>
  <c r="R73" i="30" s="1"/>
  <c r="X72" i="30"/>
  <c r="D275" i="40" s="1"/>
  <c r="Q72" i="30"/>
  <c r="P72" i="30"/>
  <c r="X71" i="30"/>
  <c r="D274" i="40" s="1"/>
  <c r="Q71" i="30"/>
  <c r="P71" i="30"/>
  <c r="X70" i="30"/>
  <c r="D273" i="40" s="1"/>
  <c r="Q70" i="30"/>
  <c r="P70" i="30"/>
  <c r="X69" i="30"/>
  <c r="D272" i="40" s="1"/>
  <c r="Q69" i="30"/>
  <c r="P69" i="30"/>
  <c r="X68" i="30"/>
  <c r="D271" i="40" s="1"/>
  <c r="Q68" i="30"/>
  <c r="P68" i="30"/>
  <c r="X67" i="30"/>
  <c r="D270" i="40" s="1"/>
  <c r="Q67" i="30"/>
  <c r="R67" i="30" s="1"/>
  <c r="P67" i="30"/>
  <c r="X66" i="30"/>
  <c r="D269" i="40" s="1"/>
  <c r="Q66" i="30"/>
  <c r="P66" i="30"/>
  <c r="X65" i="30"/>
  <c r="D268" i="40" s="1"/>
  <c r="Q65" i="30"/>
  <c r="P65" i="30"/>
  <c r="X64" i="30"/>
  <c r="D267" i="40" s="1"/>
  <c r="Q64" i="30"/>
  <c r="P64" i="30"/>
  <c r="X63" i="30"/>
  <c r="D266" i="40" s="1"/>
  <c r="R63" i="30"/>
  <c r="Q63" i="30"/>
  <c r="P63" i="30"/>
  <c r="X62" i="30"/>
  <c r="D265" i="40" s="1"/>
  <c r="R62" i="30"/>
  <c r="Q62" i="30"/>
  <c r="P62" i="30"/>
  <c r="X61" i="30"/>
  <c r="D264" i="40" s="1"/>
  <c r="Q61" i="30"/>
  <c r="P61" i="30"/>
  <c r="X60" i="30"/>
  <c r="D263" i="40" s="1"/>
  <c r="Q60" i="30"/>
  <c r="P60" i="30"/>
  <c r="R60" i="30" s="1"/>
  <c r="X59" i="30"/>
  <c r="D262" i="40" s="1"/>
  <c r="Q59" i="30"/>
  <c r="P59" i="30"/>
  <c r="R59" i="30" s="1"/>
  <c r="X58" i="30"/>
  <c r="D261" i="40" s="1"/>
  <c r="Q58" i="30"/>
  <c r="P58" i="30"/>
  <c r="X57" i="30"/>
  <c r="D260" i="40" s="1"/>
  <c r="Q57" i="30"/>
  <c r="P57" i="30"/>
  <c r="X56" i="30"/>
  <c r="D259" i="40" s="1"/>
  <c r="Q56" i="30"/>
  <c r="P56" i="30"/>
  <c r="R56" i="30" s="1"/>
  <c r="X55" i="30"/>
  <c r="D258" i="40" s="1"/>
  <c r="Q55" i="30"/>
  <c r="P55" i="30"/>
  <c r="X54" i="30"/>
  <c r="D257" i="40" s="1"/>
  <c r="Q54" i="30"/>
  <c r="P54" i="30"/>
  <c r="X53" i="30"/>
  <c r="D256" i="40" s="1"/>
  <c r="R53" i="30"/>
  <c r="Q53" i="30"/>
  <c r="P53" i="30"/>
  <c r="X52" i="30"/>
  <c r="D255" i="40" s="1"/>
  <c r="Q52" i="30"/>
  <c r="P52" i="30"/>
  <c r="X51" i="30"/>
  <c r="D254" i="40" s="1"/>
  <c r="Q51" i="30"/>
  <c r="P51" i="30"/>
  <c r="X50" i="30"/>
  <c r="D253" i="40" s="1"/>
  <c r="Q50" i="30"/>
  <c r="P50" i="30"/>
  <c r="X49" i="30"/>
  <c r="D252" i="40" s="1"/>
  <c r="Q49" i="30"/>
  <c r="P49" i="30"/>
  <c r="X48" i="30"/>
  <c r="D251" i="40" s="1"/>
  <c r="Q48" i="30"/>
  <c r="P48" i="30"/>
  <c r="X47" i="30"/>
  <c r="D250" i="40" s="1"/>
  <c r="Q47" i="30"/>
  <c r="P47" i="30"/>
  <c r="X46" i="30"/>
  <c r="D249" i="40" s="1"/>
  <c r="Q46" i="30"/>
  <c r="P46" i="30"/>
  <c r="X45" i="30"/>
  <c r="D248" i="40" s="1"/>
  <c r="Q45" i="30"/>
  <c r="P45" i="30"/>
  <c r="X44" i="30"/>
  <c r="D247" i="40" s="1"/>
  <c r="Q44" i="30"/>
  <c r="P44" i="30"/>
  <c r="X43" i="30"/>
  <c r="D246" i="40" s="1"/>
  <c r="Q43" i="30"/>
  <c r="R43" i="30" s="1"/>
  <c r="P43" i="30"/>
  <c r="X42" i="30"/>
  <c r="D245" i="40" s="1"/>
  <c r="Q42" i="30"/>
  <c r="P42" i="30"/>
  <c r="X41" i="30"/>
  <c r="D244" i="40" s="1"/>
  <c r="Q41" i="30"/>
  <c r="P41" i="30"/>
  <c r="X40" i="30"/>
  <c r="D243" i="40" s="1"/>
  <c r="Q40" i="30"/>
  <c r="X39" i="30"/>
  <c r="D242" i="40" s="1"/>
  <c r="Q39" i="30"/>
  <c r="R39" i="30" s="1"/>
  <c r="P39" i="30"/>
  <c r="X38" i="30"/>
  <c r="D241" i="40" s="1"/>
  <c r="Q38" i="30"/>
  <c r="P38" i="30"/>
  <c r="X37" i="30"/>
  <c r="D240" i="40" s="1"/>
  <c r="Q37" i="30"/>
  <c r="P37" i="30"/>
  <c r="X36" i="30"/>
  <c r="D239" i="40" s="1"/>
  <c r="Q36" i="30"/>
  <c r="P36" i="30"/>
  <c r="X35" i="30"/>
  <c r="D238" i="40" s="1"/>
  <c r="R35" i="30"/>
  <c r="Q35" i="30"/>
  <c r="P35" i="30"/>
  <c r="X34" i="30"/>
  <c r="D237" i="40" s="1"/>
  <c r="Q34" i="30"/>
  <c r="P34" i="30"/>
  <c r="X33" i="30"/>
  <c r="D236" i="40" s="1"/>
  <c r="Q33" i="30"/>
  <c r="P33" i="30"/>
  <c r="R33" i="30" s="1"/>
  <c r="X32" i="30"/>
  <c r="D235" i="40" s="1"/>
  <c r="Q32" i="30"/>
  <c r="P32" i="30"/>
  <c r="R32" i="30" s="1"/>
  <c r="X31" i="30"/>
  <c r="D234" i="40" s="1"/>
  <c r="Q31" i="30"/>
  <c r="P31" i="30"/>
  <c r="X30" i="30"/>
  <c r="D233" i="40" s="1"/>
  <c r="Q30" i="30"/>
  <c r="P30" i="30"/>
  <c r="X29" i="30"/>
  <c r="D232" i="40" s="1"/>
  <c r="Q29" i="30"/>
  <c r="P29" i="30"/>
  <c r="X28" i="30"/>
  <c r="D231" i="40" s="1"/>
  <c r="Q28" i="30"/>
  <c r="P28" i="30"/>
  <c r="X27" i="30"/>
  <c r="D230" i="40" s="1"/>
  <c r="Q27" i="30"/>
  <c r="P27" i="30"/>
  <c r="X26" i="30"/>
  <c r="D229" i="40" s="1"/>
  <c r="Q26" i="30"/>
  <c r="P26" i="30"/>
  <c r="R26" i="30" s="1"/>
  <c r="X25" i="30"/>
  <c r="D228" i="40" s="1"/>
  <c r="Q25" i="30"/>
  <c r="P25" i="30"/>
  <c r="X24" i="30"/>
  <c r="D227" i="40" s="1"/>
  <c r="Q24" i="30"/>
  <c r="R24" i="30" s="1"/>
  <c r="P24" i="30"/>
  <c r="X23" i="30"/>
  <c r="D226" i="40" s="1"/>
  <c r="Q23" i="30"/>
  <c r="P23" i="30"/>
  <c r="X22" i="30"/>
  <c r="D225" i="40" s="1"/>
  <c r="Q22" i="30"/>
  <c r="P22" i="30"/>
  <c r="X21" i="30"/>
  <c r="D224" i="40" s="1"/>
  <c r="Q21" i="30"/>
  <c r="P21" i="30"/>
  <c r="X20" i="30"/>
  <c r="D223" i="40" s="1"/>
  <c r="Q20" i="30"/>
  <c r="R20" i="30" s="1"/>
  <c r="P20" i="30"/>
  <c r="X19" i="30"/>
  <c r="D222" i="40" s="1"/>
  <c r="Q19" i="30"/>
  <c r="R19" i="30" s="1"/>
  <c r="P19" i="30"/>
  <c r="X18" i="30"/>
  <c r="D221" i="40" s="1"/>
  <c r="Q18" i="30"/>
  <c r="P18" i="30"/>
  <c r="X17" i="30"/>
  <c r="D220" i="40" s="1"/>
  <c r="Q17" i="30"/>
  <c r="P17" i="30"/>
  <c r="X16" i="30"/>
  <c r="D219" i="40" s="1"/>
  <c r="R16" i="30"/>
  <c r="Q16" i="30"/>
  <c r="P16" i="30"/>
  <c r="X15" i="30"/>
  <c r="D218" i="40" s="1"/>
  <c r="Q15" i="30"/>
  <c r="R15" i="30" s="1"/>
  <c r="P15" i="30"/>
  <c r="X14" i="30"/>
  <c r="D217" i="40" s="1"/>
  <c r="Q14" i="30"/>
  <c r="P14" i="30"/>
  <c r="X13" i="30"/>
  <c r="D216" i="40" s="1"/>
  <c r="Q13" i="30"/>
  <c r="P13" i="30"/>
  <c r="X12" i="30"/>
  <c r="D215" i="40" s="1"/>
  <c r="Q12" i="30"/>
  <c r="P12" i="30"/>
  <c r="X11" i="30"/>
  <c r="D214" i="40" s="1"/>
  <c r="R11" i="30"/>
  <c r="Q11" i="30"/>
  <c r="P11" i="30"/>
  <c r="X10" i="30"/>
  <c r="D213" i="40" s="1"/>
  <c r="Q10" i="30"/>
  <c r="P10" i="30"/>
  <c r="X9" i="30"/>
  <c r="D212" i="40" s="1"/>
  <c r="Q9" i="30"/>
  <c r="X8" i="30"/>
  <c r="D211" i="40" s="1"/>
  <c r="Q8" i="30"/>
  <c r="P8" i="30"/>
  <c r="R8" i="30" s="1"/>
  <c r="X7" i="30"/>
  <c r="D210" i="40" s="1"/>
  <c r="S7" i="30"/>
  <c r="S8" i="30" s="1"/>
  <c r="Q7" i="30"/>
  <c r="O7" i="30"/>
  <c r="N7" i="30"/>
  <c r="M7" i="30"/>
  <c r="L7" i="30"/>
  <c r="K7" i="30"/>
  <c r="A6" i="30"/>
  <c r="I2" i="30"/>
  <c r="P1" i="30"/>
  <c r="H1" i="30"/>
  <c r="X43" i="10"/>
  <c r="D206" i="40" s="1"/>
  <c r="Q43" i="10"/>
  <c r="P43" i="10"/>
  <c r="X42" i="10"/>
  <c r="D205" i="40" s="1"/>
  <c r="Q42" i="10"/>
  <c r="P42" i="10"/>
  <c r="X41" i="10"/>
  <c r="D204" i="40" s="1"/>
  <c r="Q41" i="10"/>
  <c r="P41" i="10"/>
  <c r="R41" i="10" s="1"/>
  <c r="X40" i="10"/>
  <c r="D203" i="40" s="1"/>
  <c r="Q40" i="10"/>
  <c r="P40" i="10"/>
  <c r="X39" i="10"/>
  <c r="D202" i="40" s="1"/>
  <c r="Q39" i="10"/>
  <c r="P39" i="10"/>
  <c r="X38" i="10"/>
  <c r="D201" i="40" s="1"/>
  <c r="Q38" i="10"/>
  <c r="P38" i="10"/>
  <c r="X37" i="10"/>
  <c r="D200" i="40" s="1"/>
  <c r="Q37" i="10"/>
  <c r="P37" i="10"/>
  <c r="X36" i="10"/>
  <c r="D199" i="40" s="1"/>
  <c r="Q36" i="10"/>
  <c r="P36" i="10"/>
  <c r="X35" i="10"/>
  <c r="D198" i="40" s="1"/>
  <c r="Q35" i="10"/>
  <c r="P35" i="10"/>
  <c r="X34" i="10"/>
  <c r="D197" i="40" s="1"/>
  <c r="Q34" i="10"/>
  <c r="P34" i="10"/>
  <c r="R34" i="10" s="1"/>
  <c r="X33" i="10"/>
  <c r="D196" i="40" s="1"/>
  <c r="Q33" i="10"/>
  <c r="P33" i="10"/>
  <c r="X32" i="10"/>
  <c r="D195" i="40" s="1"/>
  <c r="Q32" i="10"/>
  <c r="P32" i="10"/>
  <c r="X31" i="10"/>
  <c r="D194" i="40" s="1"/>
  <c r="Q31" i="10"/>
  <c r="X30" i="10"/>
  <c r="D193" i="40" s="1"/>
  <c r="Q30" i="10"/>
  <c r="X29" i="10"/>
  <c r="D192" i="40" s="1"/>
  <c r="Q29" i="10"/>
  <c r="P29" i="10"/>
  <c r="X28" i="10"/>
  <c r="D191" i="40" s="1"/>
  <c r="Q28" i="10"/>
  <c r="P28" i="10"/>
  <c r="X27" i="10"/>
  <c r="D190" i="40" s="1"/>
  <c r="Q27" i="10"/>
  <c r="R27" i="10" s="1"/>
  <c r="P27" i="10"/>
  <c r="X26" i="10"/>
  <c r="D189" i="40" s="1"/>
  <c r="Q26" i="10"/>
  <c r="P26" i="10"/>
  <c r="X25" i="10"/>
  <c r="D188" i="40" s="1"/>
  <c r="Q25" i="10"/>
  <c r="P25" i="10"/>
  <c r="X24" i="10"/>
  <c r="D187" i="40" s="1"/>
  <c r="Q24" i="10"/>
  <c r="P24" i="10"/>
  <c r="X23" i="10"/>
  <c r="D186" i="40" s="1"/>
  <c r="Q23" i="10"/>
  <c r="X22" i="10"/>
  <c r="D185" i="40" s="1"/>
  <c r="Q22" i="10"/>
  <c r="P22" i="10"/>
  <c r="X21" i="10"/>
  <c r="D184" i="40" s="1"/>
  <c r="Q21" i="10"/>
  <c r="P21" i="10"/>
  <c r="X20" i="10"/>
  <c r="D183" i="40" s="1"/>
  <c r="Q20" i="10"/>
  <c r="R20" i="10" s="1"/>
  <c r="P20" i="10"/>
  <c r="X19" i="10"/>
  <c r="D182" i="40" s="1"/>
  <c r="Q19" i="10"/>
  <c r="R19" i="10" s="1"/>
  <c r="P19" i="10"/>
  <c r="X18" i="10"/>
  <c r="D181" i="40" s="1"/>
  <c r="Q18" i="10"/>
  <c r="P18" i="10"/>
  <c r="R18" i="10" s="1"/>
  <c r="X17" i="10"/>
  <c r="D180" i="40" s="1"/>
  <c r="Q17" i="10"/>
  <c r="P17" i="10"/>
  <c r="R17" i="10" s="1"/>
  <c r="X16" i="10"/>
  <c r="D179" i="40" s="1"/>
  <c r="Q16" i="10"/>
  <c r="R16" i="10" s="1"/>
  <c r="P16" i="10"/>
  <c r="X15" i="10"/>
  <c r="D178" i="40" s="1"/>
  <c r="Q15" i="10"/>
  <c r="P15" i="10"/>
  <c r="X14" i="10"/>
  <c r="D177" i="40" s="1"/>
  <c r="Q14" i="10"/>
  <c r="P14" i="10"/>
  <c r="X13" i="10"/>
  <c r="D176" i="40" s="1"/>
  <c r="Q13" i="10"/>
  <c r="X12" i="10"/>
  <c r="D175" i="40" s="1"/>
  <c r="Q12" i="10"/>
  <c r="P12" i="10"/>
  <c r="X11" i="10"/>
  <c r="D174" i="40" s="1"/>
  <c r="Q11" i="10"/>
  <c r="R11" i="10" s="1"/>
  <c r="P11" i="10"/>
  <c r="X10" i="10"/>
  <c r="D173" i="40" s="1"/>
  <c r="Q10" i="10"/>
  <c r="P10" i="10"/>
  <c r="X9" i="10"/>
  <c r="D172" i="40" s="1"/>
  <c r="Q9" i="10"/>
  <c r="P9" i="10"/>
  <c r="R9" i="10" s="1"/>
  <c r="X8" i="10"/>
  <c r="D171" i="40" s="1"/>
  <c r="Q8" i="10"/>
  <c r="R8" i="10" s="1"/>
  <c r="P8" i="10"/>
  <c r="X7" i="10"/>
  <c r="D170" i="40" s="1"/>
  <c r="Q7" i="10"/>
  <c r="R7" i="10" s="1"/>
  <c r="P7" i="10"/>
  <c r="X6" i="10"/>
  <c r="D169" i="40" s="1"/>
  <c r="Q6" i="10"/>
  <c r="X5" i="10"/>
  <c r="D168" i="40" s="1"/>
  <c r="S5" i="10"/>
  <c r="Q5" i="10"/>
  <c r="O5" i="10"/>
  <c r="N5" i="10"/>
  <c r="M5" i="10"/>
  <c r="L5" i="10"/>
  <c r="K5" i="10"/>
  <c r="K6" i="10" s="1"/>
  <c r="K7" i="10" s="1"/>
  <c r="K8" i="10" s="1"/>
  <c r="A4" i="10"/>
  <c r="I2" i="10"/>
  <c r="P1" i="10"/>
  <c r="H1" i="10"/>
  <c r="X39" i="9"/>
  <c r="D164" i="40" s="1"/>
  <c r="Q39" i="9"/>
  <c r="P39" i="9"/>
  <c r="X38" i="9"/>
  <c r="D163" i="40" s="1"/>
  <c r="Q38" i="9"/>
  <c r="R38" i="9" s="1"/>
  <c r="P38" i="9"/>
  <c r="X37" i="9"/>
  <c r="D162" i="40" s="1"/>
  <c r="Q37" i="9"/>
  <c r="X36" i="9"/>
  <c r="D161" i="40" s="1"/>
  <c r="Q36" i="9"/>
  <c r="P36" i="9"/>
  <c r="X35" i="9"/>
  <c r="D160" i="40" s="1"/>
  <c r="Q35" i="9"/>
  <c r="R35" i="9" s="1"/>
  <c r="P35" i="9"/>
  <c r="X34" i="9"/>
  <c r="D159" i="40" s="1"/>
  <c r="Q34" i="9"/>
  <c r="R34" i="9" s="1"/>
  <c r="P34" i="9"/>
  <c r="X33" i="9"/>
  <c r="D158" i="40" s="1"/>
  <c r="Q33" i="9"/>
  <c r="P33" i="9"/>
  <c r="X32" i="9"/>
  <c r="D157" i="40" s="1"/>
  <c r="Q32" i="9"/>
  <c r="P32" i="9"/>
  <c r="X31" i="9"/>
  <c r="D156" i="40" s="1"/>
  <c r="Q31" i="9"/>
  <c r="P31" i="9"/>
  <c r="R31" i="9" s="1"/>
  <c r="X30" i="9"/>
  <c r="D155" i="40" s="1"/>
  <c r="Q30" i="9"/>
  <c r="P30" i="9"/>
  <c r="X29" i="9"/>
  <c r="D154" i="40" s="1"/>
  <c r="Q29" i="9"/>
  <c r="P29" i="9"/>
  <c r="X28" i="9"/>
  <c r="D153" i="40" s="1"/>
  <c r="Q28" i="9"/>
  <c r="P28" i="9"/>
  <c r="X27" i="9"/>
  <c r="D152" i="40" s="1"/>
  <c r="Q27" i="9"/>
  <c r="P27" i="9"/>
  <c r="X26" i="9"/>
  <c r="D151" i="40" s="1"/>
  <c r="Q26" i="9"/>
  <c r="P26" i="9"/>
  <c r="X25" i="9"/>
  <c r="D150" i="40" s="1"/>
  <c r="Q25" i="9"/>
  <c r="P25" i="9"/>
  <c r="X24" i="9"/>
  <c r="D149" i="40" s="1"/>
  <c r="Q24" i="9"/>
  <c r="P24" i="9"/>
  <c r="R24" i="9" s="1"/>
  <c r="X23" i="9"/>
  <c r="D148" i="40" s="1"/>
  <c r="Q23" i="9"/>
  <c r="P23" i="9"/>
  <c r="R23" i="9" s="1"/>
  <c r="X22" i="9"/>
  <c r="D147" i="40" s="1"/>
  <c r="Q22" i="9"/>
  <c r="P22" i="9"/>
  <c r="X21" i="9"/>
  <c r="D146" i="40" s="1"/>
  <c r="Q21" i="9"/>
  <c r="P21" i="9"/>
  <c r="X20" i="9"/>
  <c r="D145" i="40" s="1"/>
  <c r="Q20" i="9"/>
  <c r="P20" i="9"/>
  <c r="X19" i="9"/>
  <c r="D144" i="40" s="1"/>
  <c r="Q19" i="9"/>
  <c r="X18" i="9"/>
  <c r="D143" i="40" s="1"/>
  <c r="Q18" i="9"/>
  <c r="R18" i="9" s="1"/>
  <c r="P18" i="9"/>
  <c r="X17" i="9"/>
  <c r="D142" i="40" s="1"/>
  <c r="Q17" i="9"/>
  <c r="P17" i="9"/>
  <c r="X16" i="9"/>
  <c r="D141" i="40" s="1"/>
  <c r="Q16" i="9"/>
  <c r="P16" i="9"/>
  <c r="R16" i="9" s="1"/>
  <c r="X15" i="9"/>
  <c r="D140" i="40" s="1"/>
  <c r="Q15" i="9"/>
  <c r="P15" i="9"/>
  <c r="X14" i="9"/>
  <c r="D139" i="40" s="1"/>
  <c r="Q14" i="9"/>
  <c r="P14" i="9"/>
  <c r="X13" i="9"/>
  <c r="D138" i="40" s="1"/>
  <c r="Q13" i="9"/>
  <c r="P13" i="9"/>
  <c r="X12" i="9"/>
  <c r="D137" i="40" s="1"/>
  <c r="Q12" i="9"/>
  <c r="P12" i="9"/>
  <c r="X11" i="9"/>
  <c r="D136" i="40" s="1"/>
  <c r="Q11" i="9"/>
  <c r="P11" i="9"/>
  <c r="R11" i="9" s="1"/>
  <c r="X10" i="9"/>
  <c r="D135" i="40" s="1"/>
  <c r="Q10" i="9"/>
  <c r="P10" i="9"/>
  <c r="X9" i="9"/>
  <c r="D134" i="40" s="1"/>
  <c r="Q9" i="9"/>
  <c r="R9" i="9" s="1"/>
  <c r="P9" i="9"/>
  <c r="X8" i="9"/>
  <c r="D133" i="40" s="1"/>
  <c r="Q8" i="9"/>
  <c r="P8" i="9"/>
  <c r="X7" i="9"/>
  <c r="D132" i="40" s="1"/>
  <c r="Q7" i="9"/>
  <c r="P7" i="9"/>
  <c r="R7" i="9" s="1"/>
  <c r="X6" i="9"/>
  <c r="D131" i="40" s="1"/>
  <c r="Q6" i="9"/>
  <c r="P6" i="9"/>
  <c r="X5" i="9"/>
  <c r="D130" i="40" s="1"/>
  <c r="S5" i="9"/>
  <c r="S6" i="9" s="1"/>
  <c r="S7" i="9" s="1"/>
  <c r="Q5" i="9"/>
  <c r="O5" i="9"/>
  <c r="N5" i="9"/>
  <c r="M5" i="9"/>
  <c r="L5" i="9"/>
  <c r="K5" i="9"/>
  <c r="A4" i="9"/>
  <c r="I2" i="9"/>
  <c r="P1" i="9"/>
  <c r="H1" i="9"/>
  <c r="X60" i="7"/>
  <c r="D126" i="40" s="1"/>
  <c r="Q60" i="7"/>
  <c r="P60" i="7"/>
  <c r="X59" i="7"/>
  <c r="D125" i="40" s="1"/>
  <c r="Q59" i="7"/>
  <c r="P59" i="7"/>
  <c r="R59" i="7" s="1"/>
  <c r="X58" i="7"/>
  <c r="D124" i="40" s="1"/>
  <c r="Q58" i="7"/>
  <c r="P58" i="7"/>
  <c r="R58" i="7" s="1"/>
  <c r="X57" i="7"/>
  <c r="D123" i="40" s="1"/>
  <c r="Q57" i="7"/>
  <c r="P57" i="7"/>
  <c r="X56" i="7"/>
  <c r="D122" i="40" s="1"/>
  <c r="Q56" i="7"/>
  <c r="R56" i="7" s="1"/>
  <c r="P56" i="7"/>
  <c r="X55" i="7"/>
  <c r="D121" i="40" s="1"/>
  <c r="Q55" i="7"/>
  <c r="P55" i="7"/>
  <c r="X54" i="7"/>
  <c r="D120" i="40" s="1"/>
  <c r="Q54" i="7"/>
  <c r="P54" i="7"/>
  <c r="X53" i="7"/>
  <c r="D119" i="40" s="1"/>
  <c r="Q53" i="7"/>
  <c r="P53" i="7"/>
  <c r="X52" i="7"/>
  <c r="D118" i="40" s="1"/>
  <c r="Q52" i="7"/>
  <c r="R52" i="7" s="1"/>
  <c r="P52" i="7"/>
  <c r="X51" i="7"/>
  <c r="D117" i="40" s="1"/>
  <c r="Q51" i="7"/>
  <c r="R51" i="7" s="1"/>
  <c r="P51" i="7"/>
  <c r="X50" i="7"/>
  <c r="D116" i="40" s="1"/>
  <c r="Q50" i="7"/>
  <c r="P50" i="7"/>
  <c r="X49" i="7"/>
  <c r="D115" i="40" s="1"/>
  <c r="Q49" i="7"/>
  <c r="P49" i="7"/>
  <c r="X48" i="7"/>
  <c r="D114" i="40" s="1"/>
  <c r="Q48" i="7"/>
  <c r="R48" i="7" s="1"/>
  <c r="P48" i="7"/>
  <c r="X47" i="7"/>
  <c r="D113" i="40" s="1"/>
  <c r="R47" i="7"/>
  <c r="Q47" i="7"/>
  <c r="P47" i="7"/>
  <c r="X46" i="7"/>
  <c r="D112" i="40" s="1"/>
  <c r="Q46" i="7"/>
  <c r="P46" i="7"/>
  <c r="X45" i="7"/>
  <c r="D111" i="40" s="1"/>
  <c r="Q45" i="7"/>
  <c r="P45" i="7"/>
  <c r="R45" i="7" s="1"/>
  <c r="X44" i="7"/>
  <c r="D110" i="40" s="1"/>
  <c r="Q44" i="7"/>
  <c r="P44" i="7"/>
  <c r="X43" i="7"/>
  <c r="D109" i="40" s="1"/>
  <c r="Q43" i="7"/>
  <c r="R43" i="7" s="1"/>
  <c r="P43" i="7"/>
  <c r="X42" i="7"/>
  <c r="D108" i="40" s="1"/>
  <c r="Q42" i="7"/>
  <c r="P42" i="7"/>
  <c r="X41" i="7"/>
  <c r="D107" i="40" s="1"/>
  <c r="Q41" i="7"/>
  <c r="P41" i="7"/>
  <c r="X40" i="7"/>
  <c r="D106" i="40" s="1"/>
  <c r="Q40" i="7"/>
  <c r="P40" i="7"/>
  <c r="X39" i="7"/>
  <c r="D105" i="40" s="1"/>
  <c r="Q39" i="7"/>
  <c r="P39" i="7"/>
  <c r="R39" i="7" s="1"/>
  <c r="X38" i="7"/>
  <c r="D104" i="40" s="1"/>
  <c r="Q38" i="7"/>
  <c r="P38" i="7"/>
  <c r="X37" i="7"/>
  <c r="D103" i="40" s="1"/>
  <c r="Q37" i="7"/>
  <c r="P37" i="7"/>
  <c r="X36" i="7"/>
  <c r="D102" i="40" s="1"/>
  <c r="Q36" i="7"/>
  <c r="P36" i="7"/>
  <c r="X35" i="7"/>
  <c r="D101" i="40" s="1"/>
  <c r="Q35" i="7"/>
  <c r="P35" i="7"/>
  <c r="R35" i="7" s="1"/>
  <c r="X34" i="7"/>
  <c r="D100" i="40" s="1"/>
  <c r="Q34" i="7"/>
  <c r="P34" i="7"/>
  <c r="R34" i="7" s="1"/>
  <c r="X33" i="7"/>
  <c r="D99" i="40" s="1"/>
  <c r="Q33" i="7"/>
  <c r="P33" i="7"/>
  <c r="X32" i="7"/>
  <c r="D98" i="40" s="1"/>
  <c r="Q32" i="7"/>
  <c r="R32" i="7" s="1"/>
  <c r="P32" i="7"/>
  <c r="X31" i="7"/>
  <c r="D97" i="40" s="1"/>
  <c r="Q31" i="7"/>
  <c r="P31" i="7"/>
  <c r="X30" i="7"/>
  <c r="D96" i="40" s="1"/>
  <c r="Q30" i="7"/>
  <c r="P30" i="7"/>
  <c r="X29" i="7"/>
  <c r="D95" i="40" s="1"/>
  <c r="Q29" i="7"/>
  <c r="P29" i="7"/>
  <c r="X28" i="7"/>
  <c r="D94" i="40" s="1"/>
  <c r="Q28" i="7"/>
  <c r="R28" i="7" s="1"/>
  <c r="P28" i="7"/>
  <c r="X27" i="7"/>
  <c r="D93" i="40" s="1"/>
  <c r="Q27" i="7"/>
  <c r="R27" i="7" s="1"/>
  <c r="P27" i="7"/>
  <c r="X26" i="7"/>
  <c r="D92" i="40" s="1"/>
  <c r="Q26" i="7"/>
  <c r="P26" i="7"/>
  <c r="X25" i="7"/>
  <c r="D91" i="40" s="1"/>
  <c r="Q25" i="7"/>
  <c r="P25" i="7"/>
  <c r="X24" i="7"/>
  <c r="D90" i="40" s="1"/>
  <c r="Q24" i="7"/>
  <c r="P24" i="7"/>
  <c r="X23" i="7"/>
  <c r="D89" i="40" s="1"/>
  <c r="Q23" i="7"/>
  <c r="R23" i="7" s="1"/>
  <c r="P23" i="7"/>
  <c r="X22" i="7"/>
  <c r="D88" i="40" s="1"/>
  <c r="Q22" i="7"/>
  <c r="P22" i="7"/>
  <c r="R22" i="7" s="1"/>
  <c r="X21" i="7"/>
  <c r="D87" i="40" s="1"/>
  <c r="Q21" i="7"/>
  <c r="P21" i="7"/>
  <c r="R21" i="7" s="1"/>
  <c r="X20" i="7"/>
  <c r="D86" i="40" s="1"/>
  <c r="Q20" i="7"/>
  <c r="P20" i="7"/>
  <c r="X19" i="7"/>
  <c r="D85" i="40" s="1"/>
  <c r="Q19" i="7"/>
  <c r="R19" i="7" s="1"/>
  <c r="P19" i="7"/>
  <c r="X18" i="7"/>
  <c r="D84" i="40" s="1"/>
  <c r="Q18" i="7"/>
  <c r="P18" i="7"/>
  <c r="X17" i="7"/>
  <c r="D83" i="40" s="1"/>
  <c r="Q17" i="7"/>
  <c r="P17" i="7"/>
  <c r="X16" i="7"/>
  <c r="D82" i="40" s="1"/>
  <c r="Q16" i="7"/>
  <c r="X15" i="7"/>
  <c r="D81" i="40" s="1"/>
  <c r="Q15" i="7"/>
  <c r="P15" i="7"/>
  <c r="X14" i="7"/>
  <c r="D80" i="40" s="1"/>
  <c r="Q14" i="7"/>
  <c r="P14" i="7"/>
  <c r="X13" i="7"/>
  <c r="D79" i="40" s="1"/>
  <c r="Q13" i="7"/>
  <c r="P13" i="7"/>
  <c r="X12" i="7"/>
  <c r="D78" i="40" s="1"/>
  <c r="Q12" i="7"/>
  <c r="R12" i="7" s="1"/>
  <c r="P12" i="7"/>
  <c r="X11" i="7"/>
  <c r="D77" i="40" s="1"/>
  <c r="Q11" i="7"/>
  <c r="R11" i="7" s="1"/>
  <c r="P11" i="7"/>
  <c r="X10" i="7"/>
  <c r="D76" i="40" s="1"/>
  <c r="Q10" i="7"/>
  <c r="P10" i="7"/>
  <c r="X9" i="7"/>
  <c r="D75" i="40" s="1"/>
  <c r="Q9" i="7"/>
  <c r="P9" i="7"/>
  <c r="X8" i="7"/>
  <c r="D74" i="40" s="1"/>
  <c r="Q8" i="7"/>
  <c r="P8" i="7"/>
  <c r="X7" i="7"/>
  <c r="D73" i="40" s="1"/>
  <c r="R7" i="7"/>
  <c r="Q7" i="7"/>
  <c r="P7" i="7"/>
  <c r="X6" i="7"/>
  <c r="D72" i="40" s="1"/>
  <c r="Q6" i="7"/>
  <c r="P6" i="7"/>
  <c r="X5" i="7"/>
  <c r="D71" i="40" s="1"/>
  <c r="S5" i="7"/>
  <c r="Q5" i="7"/>
  <c r="O5" i="7"/>
  <c r="N5" i="7"/>
  <c r="M5" i="7"/>
  <c r="L5" i="7"/>
  <c r="K5" i="7"/>
  <c r="K6" i="7" s="1"/>
  <c r="K7" i="7" s="1"/>
  <c r="K8" i="7" s="1"/>
  <c r="B5" i="7"/>
  <c r="E71" i="40" s="1"/>
  <c r="A4" i="7"/>
  <c r="I2" i="7"/>
  <c r="P1" i="7"/>
  <c r="H1" i="7"/>
  <c r="X52" i="6"/>
  <c r="D67" i="40" s="1"/>
  <c r="Q52" i="6"/>
  <c r="P52" i="6"/>
  <c r="X51" i="6"/>
  <c r="D66" i="40" s="1"/>
  <c r="Q51" i="6"/>
  <c r="P51" i="6"/>
  <c r="X50" i="6"/>
  <c r="D65" i="40" s="1"/>
  <c r="Q50" i="6"/>
  <c r="P50" i="6"/>
  <c r="X49" i="6"/>
  <c r="D64" i="40" s="1"/>
  <c r="Q49" i="6"/>
  <c r="P49" i="6"/>
  <c r="X48" i="6"/>
  <c r="D63" i="40" s="1"/>
  <c r="Q48" i="6"/>
  <c r="P48" i="6"/>
  <c r="X47" i="6"/>
  <c r="D62" i="40" s="1"/>
  <c r="R47" i="6"/>
  <c r="Q47" i="6"/>
  <c r="P47" i="6"/>
  <c r="X46" i="6"/>
  <c r="D61" i="40" s="1"/>
  <c r="Q46" i="6"/>
  <c r="R46" i="6" s="1"/>
  <c r="P46" i="6"/>
  <c r="X45" i="6"/>
  <c r="D60" i="40" s="1"/>
  <c r="Q45" i="6"/>
  <c r="R45" i="6" s="1"/>
  <c r="P45" i="6"/>
  <c r="X44" i="6"/>
  <c r="D59" i="40" s="1"/>
  <c r="Q44" i="6"/>
  <c r="P44" i="6"/>
  <c r="X43" i="6"/>
  <c r="D58" i="40" s="1"/>
  <c r="Q43" i="6"/>
  <c r="P43" i="6"/>
  <c r="R43" i="6" s="1"/>
  <c r="X42" i="6"/>
  <c r="D57" i="40" s="1"/>
  <c r="Q42" i="6"/>
  <c r="P42" i="6"/>
  <c r="X41" i="6"/>
  <c r="D56" i="40" s="1"/>
  <c r="Q41" i="6"/>
  <c r="R41" i="6" s="1"/>
  <c r="P41" i="6"/>
  <c r="X40" i="6"/>
  <c r="D55" i="40" s="1"/>
  <c r="Q40" i="6"/>
  <c r="R40" i="6" s="1"/>
  <c r="P40" i="6"/>
  <c r="X39" i="6"/>
  <c r="D54" i="40" s="1"/>
  <c r="Q39" i="6"/>
  <c r="P39" i="6"/>
  <c r="R39" i="6" s="1"/>
  <c r="X38" i="6"/>
  <c r="D53" i="40" s="1"/>
  <c r="Q38" i="6"/>
  <c r="X37" i="6"/>
  <c r="D52" i="40" s="1"/>
  <c r="Q37" i="6"/>
  <c r="R37" i="6" s="1"/>
  <c r="P37" i="6"/>
  <c r="X36" i="6"/>
  <c r="D51" i="40" s="1"/>
  <c r="Q36" i="6"/>
  <c r="P36" i="6"/>
  <c r="X35" i="6"/>
  <c r="D50" i="40" s="1"/>
  <c r="Q35" i="6"/>
  <c r="P35" i="6"/>
  <c r="R35" i="6" s="1"/>
  <c r="X34" i="6"/>
  <c r="D49" i="40" s="1"/>
  <c r="Q34" i="6"/>
  <c r="P34" i="6"/>
  <c r="X33" i="6"/>
  <c r="D48" i="40" s="1"/>
  <c r="Q33" i="6"/>
  <c r="P33" i="6"/>
  <c r="R33" i="6" s="1"/>
  <c r="X32" i="6"/>
  <c r="D47" i="40" s="1"/>
  <c r="Q32" i="6"/>
  <c r="P32" i="6"/>
  <c r="X31" i="6"/>
  <c r="D46" i="40" s="1"/>
  <c r="Q31" i="6"/>
  <c r="R31" i="6" s="1"/>
  <c r="P31" i="6"/>
  <c r="X30" i="6"/>
  <c r="D45" i="40" s="1"/>
  <c r="Q30" i="6"/>
  <c r="P30" i="6"/>
  <c r="X29" i="6"/>
  <c r="D44" i="40" s="1"/>
  <c r="Q29" i="6"/>
  <c r="P29" i="6"/>
  <c r="X28" i="6"/>
  <c r="D43" i="40" s="1"/>
  <c r="Q28" i="6"/>
  <c r="P28" i="6"/>
  <c r="X27" i="6"/>
  <c r="D42" i="40" s="1"/>
  <c r="Q27" i="6"/>
  <c r="R27" i="6" s="1"/>
  <c r="P27" i="6"/>
  <c r="X26" i="6"/>
  <c r="D41" i="40" s="1"/>
  <c r="Q26" i="6"/>
  <c r="P26" i="6"/>
  <c r="X25" i="6"/>
  <c r="D40" i="40" s="1"/>
  <c r="Q25" i="6"/>
  <c r="P25" i="6"/>
  <c r="X24" i="6"/>
  <c r="D39" i="40" s="1"/>
  <c r="Q24" i="6"/>
  <c r="P24" i="6"/>
  <c r="X23" i="6"/>
  <c r="D38" i="40" s="1"/>
  <c r="Q23" i="6"/>
  <c r="P23" i="6"/>
  <c r="X22" i="6"/>
  <c r="D37" i="40" s="1"/>
  <c r="Q22" i="6"/>
  <c r="P22" i="6"/>
  <c r="X21" i="6"/>
  <c r="D36" i="40" s="1"/>
  <c r="Q21" i="6"/>
  <c r="P21" i="6"/>
  <c r="R21" i="6" s="1"/>
  <c r="X20" i="6"/>
  <c r="D35" i="40" s="1"/>
  <c r="Q20" i="6"/>
  <c r="P20" i="6"/>
  <c r="X19" i="6"/>
  <c r="D34" i="40" s="1"/>
  <c r="Q19" i="6"/>
  <c r="P19" i="6"/>
  <c r="X18" i="6"/>
  <c r="D33" i="40" s="1"/>
  <c r="Q18" i="6"/>
  <c r="R18" i="6" s="1"/>
  <c r="P18" i="6"/>
  <c r="X17" i="6"/>
  <c r="D32" i="40" s="1"/>
  <c r="Q17" i="6"/>
  <c r="R17" i="6" s="1"/>
  <c r="P17" i="6"/>
  <c r="X16" i="6"/>
  <c r="D31" i="40" s="1"/>
  <c r="Q16" i="6"/>
  <c r="P16" i="6"/>
  <c r="X15" i="6"/>
  <c r="D30" i="40" s="1"/>
  <c r="Q15" i="6"/>
  <c r="P15" i="6"/>
  <c r="R15" i="6" s="1"/>
  <c r="X14" i="6"/>
  <c r="D29" i="40" s="1"/>
  <c r="Q14" i="6"/>
  <c r="P14" i="6"/>
  <c r="R14" i="6" s="1"/>
  <c r="X13" i="6"/>
  <c r="D28" i="40" s="1"/>
  <c r="Q13" i="6"/>
  <c r="P13" i="6"/>
  <c r="X12" i="6"/>
  <c r="D27" i="40" s="1"/>
  <c r="Q12" i="6"/>
  <c r="P12" i="6"/>
  <c r="X11" i="6"/>
  <c r="D26" i="40" s="1"/>
  <c r="Q11" i="6"/>
  <c r="P11" i="6"/>
  <c r="X10" i="6"/>
  <c r="D25" i="40" s="1"/>
  <c r="Q10" i="6"/>
  <c r="P10" i="6"/>
  <c r="X9" i="6"/>
  <c r="D24" i="40" s="1"/>
  <c r="Q9" i="6"/>
  <c r="P9" i="6"/>
  <c r="R9" i="6" s="1"/>
  <c r="X8" i="6"/>
  <c r="D23" i="40" s="1"/>
  <c r="Q8" i="6"/>
  <c r="P8" i="6"/>
  <c r="X7" i="6"/>
  <c r="D22" i="40" s="1"/>
  <c r="Q7" i="6"/>
  <c r="R7" i="6" s="1"/>
  <c r="P7" i="6"/>
  <c r="X6" i="6"/>
  <c r="D21" i="40" s="1"/>
  <c r="Q6" i="6"/>
  <c r="R6" i="6" s="1"/>
  <c r="P6" i="6"/>
  <c r="X5" i="6"/>
  <c r="D20" i="40" s="1"/>
  <c r="S5" i="6"/>
  <c r="S6" i="6" s="1"/>
  <c r="S7" i="6" s="1"/>
  <c r="Q5" i="6"/>
  <c r="O5" i="6"/>
  <c r="N5" i="6"/>
  <c r="M5" i="6"/>
  <c r="L5" i="6"/>
  <c r="K5" i="6"/>
  <c r="K6" i="6" s="1"/>
  <c r="K7" i="6" s="1"/>
  <c r="K8" i="6" s="1"/>
  <c r="K9" i="6" s="1"/>
  <c r="K10" i="6" s="1"/>
  <c r="K11" i="6" s="1"/>
  <c r="K12" i="6" s="1"/>
  <c r="K13" i="6" s="1"/>
  <c r="B5" i="6"/>
  <c r="E20" i="40" s="1"/>
  <c r="A4" i="6"/>
  <c r="I2" i="6"/>
  <c r="P1" i="6"/>
  <c r="H1" i="6"/>
  <c r="X18" i="27"/>
  <c r="D16" i="40" s="1"/>
  <c r="Q18" i="27"/>
  <c r="P18" i="27"/>
  <c r="R18" i="27" s="1"/>
  <c r="X17" i="27"/>
  <c r="D15" i="40" s="1"/>
  <c r="Q17" i="27"/>
  <c r="P17" i="27"/>
  <c r="X16" i="27"/>
  <c r="D14" i="40" s="1"/>
  <c r="Q16" i="27"/>
  <c r="P16" i="27"/>
  <c r="X15" i="27"/>
  <c r="D13" i="40" s="1"/>
  <c r="Q15" i="27"/>
  <c r="P15" i="27"/>
  <c r="R15" i="27" s="1"/>
  <c r="X14" i="27"/>
  <c r="D12" i="40" s="1"/>
  <c r="Q14" i="27"/>
  <c r="P14" i="27"/>
  <c r="X13" i="27"/>
  <c r="D11" i="40" s="1"/>
  <c r="Q13" i="27"/>
  <c r="P13" i="27"/>
  <c r="X12" i="27"/>
  <c r="D10" i="40" s="1"/>
  <c r="Q12" i="27"/>
  <c r="P12" i="27"/>
  <c r="X11" i="27"/>
  <c r="D9" i="40" s="1"/>
  <c r="Q11" i="27"/>
  <c r="P11" i="27"/>
  <c r="R11" i="27" s="1"/>
  <c r="X10" i="27"/>
  <c r="D8" i="40" s="1"/>
  <c r="Q10" i="27"/>
  <c r="P10" i="27"/>
  <c r="R10" i="27" s="1"/>
  <c r="X9" i="27"/>
  <c r="D7" i="40" s="1"/>
  <c r="Q9" i="27"/>
  <c r="P9" i="27"/>
  <c r="R9" i="27" s="1"/>
  <c r="X8" i="27"/>
  <c r="D6" i="40" s="1"/>
  <c r="Q8" i="27"/>
  <c r="P8" i="27"/>
  <c r="X7" i="27"/>
  <c r="D5" i="40" s="1"/>
  <c r="Q7" i="27"/>
  <c r="P7" i="27"/>
  <c r="X6" i="27"/>
  <c r="D4" i="40" s="1"/>
  <c r="Q6" i="27"/>
  <c r="P6" i="27"/>
  <c r="X5" i="27"/>
  <c r="D3" i="40" s="1"/>
  <c r="S5" i="27"/>
  <c r="S6" i="27" s="1"/>
  <c r="Q5" i="27"/>
  <c r="O5" i="27"/>
  <c r="N5" i="27"/>
  <c r="M5" i="27"/>
  <c r="L5" i="27"/>
  <c r="K5" i="27"/>
  <c r="K6" i="27" s="1"/>
  <c r="K7" i="27" s="1"/>
  <c r="B5" i="27"/>
  <c r="E3" i="40" s="1"/>
  <c r="A4" i="27"/>
  <c r="I2" i="27"/>
  <c r="P1" i="27"/>
  <c r="H1" i="27"/>
  <c r="Q139" i="26"/>
  <c r="R139" i="26" s="1"/>
  <c r="Q138" i="26"/>
  <c r="R138" i="26" s="1"/>
  <c r="Q137" i="26"/>
  <c r="R137" i="26" s="1"/>
  <c r="Q136" i="26"/>
  <c r="R136" i="26" s="1"/>
  <c r="Q135" i="26"/>
  <c r="R135" i="26" s="1"/>
  <c r="Q134" i="26"/>
  <c r="R134" i="26" s="1"/>
  <c r="Q133" i="26"/>
  <c r="R133" i="26" s="1"/>
  <c r="Q132" i="26"/>
  <c r="R132" i="26" s="1"/>
  <c r="Q131" i="26"/>
  <c r="R131" i="26" s="1"/>
  <c r="Q130" i="26"/>
  <c r="R130" i="26" s="1"/>
  <c r="Q129" i="26"/>
  <c r="R129" i="26" s="1"/>
  <c r="Q128" i="26"/>
  <c r="R128" i="26" s="1"/>
  <c r="Q127" i="26"/>
  <c r="R127" i="26" s="1"/>
  <c r="Q126" i="26"/>
  <c r="R126" i="26" s="1"/>
  <c r="Q125" i="26"/>
  <c r="R125" i="26" s="1"/>
  <c r="Q124" i="26"/>
  <c r="R124" i="26" s="1"/>
  <c r="Q123" i="26"/>
  <c r="R123" i="26" s="1"/>
  <c r="Q122" i="26"/>
  <c r="R122" i="26" s="1"/>
  <c r="Q121" i="26"/>
  <c r="R121" i="26" s="1"/>
  <c r="Q120" i="26"/>
  <c r="R120" i="26" s="1"/>
  <c r="Q119" i="26"/>
  <c r="R119" i="26" s="1"/>
  <c r="Q118" i="26"/>
  <c r="R118" i="26" s="1"/>
  <c r="Q117" i="26"/>
  <c r="R117" i="26" s="1"/>
  <c r="Q116" i="26"/>
  <c r="R116" i="26" s="1"/>
  <c r="Q115" i="26"/>
  <c r="R115" i="26" s="1"/>
  <c r="Q114" i="26"/>
  <c r="R114" i="26" s="1"/>
  <c r="Q113" i="26"/>
  <c r="R113" i="26" s="1"/>
  <c r="Q112" i="26"/>
  <c r="R112" i="26" s="1"/>
  <c r="Q111" i="26"/>
  <c r="R111" i="26" s="1"/>
  <c r="Q110" i="26"/>
  <c r="R110" i="26" s="1"/>
  <c r="Q109" i="26"/>
  <c r="R109" i="26" s="1"/>
  <c r="Q108" i="26"/>
  <c r="R108" i="26" s="1"/>
  <c r="Q107" i="26"/>
  <c r="R107" i="26" s="1"/>
  <c r="Q106" i="26"/>
  <c r="R106" i="26" s="1"/>
  <c r="Q105" i="26"/>
  <c r="R105" i="26" s="1"/>
  <c r="Q104" i="26"/>
  <c r="R104" i="26" s="1"/>
  <c r="Q103" i="26"/>
  <c r="R103" i="26" s="1"/>
  <c r="Q102" i="26"/>
  <c r="R102" i="26" s="1"/>
  <c r="Q101" i="26"/>
  <c r="R101" i="26" s="1"/>
  <c r="Q100" i="26"/>
  <c r="R100" i="26" s="1"/>
  <c r="Q99" i="26"/>
  <c r="R99" i="26" s="1"/>
  <c r="Q98" i="26"/>
  <c r="R98" i="26" s="1"/>
  <c r="Q97" i="26"/>
  <c r="R97" i="26" s="1"/>
  <c r="Q96" i="26"/>
  <c r="R96" i="26" s="1"/>
  <c r="Q95" i="26"/>
  <c r="R95" i="26" s="1"/>
  <c r="Q94" i="26"/>
  <c r="R94" i="26" s="1"/>
  <c r="Q93" i="26"/>
  <c r="R93" i="26" s="1"/>
  <c r="Q92" i="26"/>
  <c r="R92" i="26" s="1"/>
  <c r="Q91" i="26"/>
  <c r="R91" i="26" s="1"/>
  <c r="Q90" i="26"/>
  <c r="R90" i="26" s="1"/>
  <c r="R89" i="26"/>
  <c r="Q89" i="26"/>
  <c r="C89" i="26"/>
  <c r="F1424" i="40" s="1"/>
  <c r="B89" i="26"/>
  <c r="E1424" i="40" s="1"/>
  <c r="Q88" i="26"/>
  <c r="R88" i="26" s="1"/>
  <c r="Q87" i="26"/>
  <c r="R87" i="26" s="1"/>
  <c r="Q86" i="26"/>
  <c r="R86" i="26" s="1"/>
  <c r="Q85" i="26"/>
  <c r="R85" i="26" s="1"/>
  <c r="Q84" i="26"/>
  <c r="R84" i="26" s="1"/>
  <c r="Q83" i="26"/>
  <c r="R83" i="26" s="1"/>
  <c r="Q82" i="26"/>
  <c r="R82" i="26" s="1"/>
  <c r="Q81" i="26"/>
  <c r="R81" i="26" s="1"/>
  <c r="Q80" i="26"/>
  <c r="R80" i="26" s="1"/>
  <c r="Q79" i="26"/>
  <c r="R79" i="26" s="1"/>
  <c r="Q78" i="26"/>
  <c r="R78" i="26" s="1"/>
  <c r="Q77" i="26"/>
  <c r="R77" i="26" s="1"/>
  <c r="Q76" i="26"/>
  <c r="R76" i="26" s="1"/>
  <c r="Q75" i="26"/>
  <c r="R75" i="26" s="1"/>
  <c r="Q74" i="26"/>
  <c r="R74" i="26" s="1"/>
  <c r="Q73" i="26"/>
  <c r="R73" i="26" s="1"/>
  <c r="Q72" i="26"/>
  <c r="R72" i="26" s="1"/>
  <c r="Q71" i="26"/>
  <c r="R71" i="26" s="1"/>
  <c r="Q70" i="26"/>
  <c r="R70" i="26" s="1"/>
  <c r="Q69" i="26"/>
  <c r="R69" i="26" s="1"/>
  <c r="Q68" i="26"/>
  <c r="R68" i="26" s="1"/>
  <c r="R67" i="26"/>
  <c r="Q67" i="26"/>
  <c r="C67" i="26"/>
  <c r="F1402" i="40" s="1"/>
  <c r="B67" i="26"/>
  <c r="E1402" i="40" s="1"/>
  <c r="Q66" i="26"/>
  <c r="R66" i="26" s="1"/>
  <c r="Q65" i="26"/>
  <c r="R65" i="26" s="1"/>
  <c r="R64" i="26"/>
  <c r="Q64" i="26"/>
  <c r="C64" i="26"/>
  <c r="F1399" i="40" s="1"/>
  <c r="B64" i="26"/>
  <c r="E1399" i="40" s="1"/>
  <c r="R63" i="26"/>
  <c r="Q63" i="26"/>
  <c r="R62" i="26"/>
  <c r="Q62" i="26"/>
  <c r="R61" i="26"/>
  <c r="Q61" i="26"/>
  <c r="R60" i="26"/>
  <c r="Q60" i="26"/>
  <c r="R59" i="26"/>
  <c r="Q59" i="26"/>
  <c r="R58" i="26"/>
  <c r="Q58" i="26"/>
  <c r="C58" i="26"/>
  <c r="F1393" i="40" s="1"/>
  <c r="B58" i="26"/>
  <c r="E1393" i="40" s="1"/>
  <c r="Q57" i="26"/>
  <c r="R57" i="26" s="1"/>
  <c r="R56" i="26"/>
  <c r="Q56" i="26"/>
  <c r="C56" i="26"/>
  <c r="F1391" i="40" s="1"/>
  <c r="B56" i="26"/>
  <c r="E1391" i="40" s="1"/>
  <c r="Q55" i="26"/>
  <c r="R55" i="26" s="1"/>
  <c r="Q54" i="26"/>
  <c r="R54" i="26" s="1"/>
  <c r="Q53" i="26"/>
  <c r="R53" i="26" s="1"/>
  <c r="Q52" i="26"/>
  <c r="R52" i="26" s="1"/>
  <c r="Q51" i="26"/>
  <c r="R51" i="26" s="1"/>
  <c r="Q50" i="26"/>
  <c r="R50" i="26" s="1"/>
  <c r="Q49" i="26"/>
  <c r="R49" i="26" s="1"/>
  <c r="R48" i="26"/>
  <c r="Q48" i="26"/>
  <c r="C48" i="26"/>
  <c r="F1383" i="40" s="1"/>
  <c r="B48" i="26"/>
  <c r="E1383" i="40" s="1"/>
  <c r="Q47" i="26"/>
  <c r="R47" i="26" s="1"/>
  <c r="Q46" i="26"/>
  <c r="R46" i="26" s="1"/>
  <c r="Q45" i="26"/>
  <c r="R45" i="26" s="1"/>
  <c r="Q44" i="26"/>
  <c r="R44" i="26" s="1"/>
  <c r="Q43" i="26"/>
  <c r="R43" i="26" s="1"/>
  <c r="R42" i="26"/>
  <c r="Q42" i="26"/>
  <c r="C42" i="26"/>
  <c r="F1377" i="40" s="1"/>
  <c r="B42" i="26"/>
  <c r="E1377" i="40" s="1"/>
  <c r="Q41" i="26"/>
  <c r="R41" i="26" s="1"/>
  <c r="Q40" i="26"/>
  <c r="R40" i="26" s="1"/>
  <c r="Q39" i="26"/>
  <c r="R39" i="26" s="1"/>
  <c r="Q38" i="26"/>
  <c r="R38" i="26" s="1"/>
  <c r="Q37" i="26"/>
  <c r="R37" i="26" s="1"/>
  <c r="Q36" i="26"/>
  <c r="R36" i="26" s="1"/>
  <c r="Q35" i="26"/>
  <c r="R35" i="26" s="1"/>
  <c r="Q34" i="26"/>
  <c r="R34" i="26" s="1"/>
  <c r="Q33" i="26"/>
  <c r="R33" i="26" s="1"/>
  <c r="Q32" i="26"/>
  <c r="R32" i="26" s="1"/>
  <c r="Q31" i="26"/>
  <c r="R31" i="26" s="1"/>
  <c r="Q30" i="26"/>
  <c r="R30" i="26" s="1"/>
  <c r="Q29" i="26"/>
  <c r="R29" i="26" s="1"/>
  <c r="R28" i="26"/>
  <c r="Q28" i="26"/>
  <c r="C28" i="26"/>
  <c r="F1363" i="40" s="1"/>
  <c r="B28" i="26"/>
  <c r="E1363" i="40" s="1"/>
  <c r="Q27" i="26"/>
  <c r="R27" i="26" s="1"/>
  <c r="Q26" i="26"/>
  <c r="R26" i="26" s="1"/>
  <c r="Q25" i="26"/>
  <c r="R25" i="26" s="1"/>
  <c r="R24" i="26"/>
  <c r="Q24" i="26"/>
  <c r="C24" i="26"/>
  <c r="F1359" i="40" s="1"/>
  <c r="B24" i="26"/>
  <c r="E1359" i="40" s="1"/>
  <c r="Q23" i="26"/>
  <c r="R23" i="26" s="1"/>
  <c r="Q22" i="26"/>
  <c r="R22" i="26" s="1"/>
  <c r="Q21" i="26"/>
  <c r="R21" i="26" s="1"/>
  <c r="Q20" i="26"/>
  <c r="R20" i="26" s="1"/>
  <c r="Q19" i="26"/>
  <c r="R19" i="26" s="1"/>
  <c r="AG18" i="26"/>
  <c r="AF18" i="26"/>
  <c r="AE18" i="26"/>
  <c r="AC18" i="26"/>
  <c r="R18" i="26"/>
  <c r="Q18" i="26"/>
  <c r="AG17" i="26"/>
  <c r="AC17" i="26"/>
  <c r="R17" i="26"/>
  <c r="Q17" i="26"/>
  <c r="C17" i="26"/>
  <c r="F1352" i="40" s="1"/>
  <c r="B17" i="26"/>
  <c r="E1352" i="40" s="1"/>
  <c r="AG16" i="26"/>
  <c r="AC16" i="26"/>
  <c r="Q16" i="26"/>
  <c r="R16" i="26" s="1"/>
  <c r="AG15" i="26"/>
  <c r="AC15" i="26"/>
  <c r="Q15" i="26"/>
  <c r="R15" i="26" s="1"/>
  <c r="AG14" i="26"/>
  <c r="AC14" i="26"/>
  <c r="R14" i="26"/>
  <c r="Q14" i="26"/>
  <c r="AG13" i="26"/>
  <c r="AC13" i="26"/>
  <c r="R13" i="26"/>
  <c r="Q13" i="26"/>
  <c r="C13" i="26"/>
  <c r="F1348" i="40" s="1"/>
  <c r="B13" i="26"/>
  <c r="E1348" i="40" s="1"/>
  <c r="AG12" i="26"/>
  <c r="AC12" i="26"/>
  <c r="Q12" i="26"/>
  <c r="R12" i="26" s="1"/>
  <c r="AG11" i="26"/>
  <c r="AC11" i="26"/>
  <c r="Q11" i="26"/>
  <c r="R11" i="26" s="1"/>
  <c r="AG10" i="26"/>
  <c r="AC10" i="26"/>
  <c r="R10" i="26"/>
  <c r="Q10" i="26"/>
  <c r="C10" i="26"/>
  <c r="F1345" i="40" s="1"/>
  <c r="B10" i="26"/>
  <c r="E1345" i="40" s="1"/>
  <c r="AG9" i="26"/>
  <c r="AC9" i="26"/>
  <c r="R9" i="26"/>
  <c r="Q9" i="26"/>
  <c r="AG8" i="26"/>
  <c r="AC8" i="26"/>
  <c r="R8" i="26"/>
  <c r="Q8" i="26"/>
  <c r="AG7" i="26"/>
  <c r="AC7" i="26"/>
  <c r="R7" i="26"/>
  <c r="Q7" i="26"/>
  <c r="C7" i="26"/>
  <c r="F1342" i="40" s="1"/>
  <c r="B7" i="26"/>
  <c r="E1342" i="40" s="1"/>
  <c r="AG6" i="26"/>
  <c r="AC6" i="26"/>
  <c r="Q6" i="26"/>
  <c r="R6" i="26" s="1"/>
  <c r="K6" i="26"/>
  <c r="K7" i="26" s="1"/>
  <c r="K8" i="26" s="1"/>
  <c r="AG5" i="26"/>
  <c r="AG19" i="26" s="1"/>
  <c r="AC5" i="26"/>
  <c r="T5" i="26"/>
  <c r="R5" i="26"/>
  <c r="U5" i="26" s="1"/>
  <c r="Q5" i="26"/>
  <c r="P5" i="26"/>
  <c r="C5" i="26"/>
  <c r="F1340" i="40" s="1"/>
  <c r="H1" i="26"/>
  <c r="A2" i="5"/>
  <c r="D1" i="5"/>
  <c r="F33" i="4"/>
  <c r="F32" i="4"/>
  <c r="F31" i="4"/>
  <c r="F29" i="4"/>
  <c r="E29" i="4"/>
  <c r="F28" i="4"/>
  <c r="F27" i="4"/>
  <c r="F26" i="4"/>
  <c r="F25" i="4"/>
  <c r="F24" i="4"/>
  <c r="E23" i="4" s="1"/>
  <c r="E22" i="4"/>
  <c r="E21" i="4"/>
  <c r="E20" i="4"/>
  <c r="E19" i="4"/>
  <c r="E17" i="4"/>
  <c r="E16" i="4"/>
  <c r="E15" i="4"/>
  <c r="E14" i="4"/>
  <c r="E13" i="4"/>
  <c r="E12" i="4"/>
  <c r="E11" i="4"/>
  <c r="E10" i="4"/>
  <c r="E9" i="4"/>
  <c r="E7" i="4"/>
  <c r="E6" i="4"/>
  <c r="E5" i="4"/>
  <c r="E4" i="4"/>
  <c r="A3" i="4"/>
  <c r="D1" i="4"/>
  <c r="E20" i="25"/>
  <c r="G2" i="25"/>
  <c r="R7" i="27" l="1"/>
  <c r="L6" i="27"/>
  <c r="L7" i="27" s="1"/>
  <c r="E30" i="4"/>
  <c r="E3" i="4" s="1"/>
  <c r="C2" i="4" s="1"/>
  <c r="E4" i="25" s="1"/>
  <c r="M6" i="27"/>
  <c r="M7" i="27" s="1"/>
  <c r="R12" i="27"/>
  <c r="R16" i="27"/>
  <c r="R22" i="6"/>
  <c r="R26" i="6"/>
  <c r="R30" i="6"/>
  <c r="R36" i="6"/>
  <c r="R44" i="6"/>
  <c r="R50" i="6"/>
  <c r="R15" i="7"/>
  <c r="R31" i="7"/>
  <c r="R36" i="7"/>
  <c r="R55" i="7"/>
  <c r="R60" i="7"/>
  <c r="R6" i="9"/>
  <c r="L6" i="10"/>
  <c r="L7" i="10" s="1"/>
  <c r="L8" i="10" s="1"/>
  <c r="B8" i="13"/>
  <c r="E645" i="40" s="1"/>
  <c r="B6" i="27"/>
  <c r="E4" i="40" s="1"/>
  <c r="R10" i="6"/>
  <c r="R20" i="6"/>
  <c r="R25" i="6"/>
  <c r="R29" i="6"/>
  <c r="R34" i="6"/>
  <c r="R49" i="6"/>
  <c r="R33" i="7"/>
  <c r="R40" i="7"/>
  <c r="R44" i="7"/>
  <c r="R57" i="7"/>
  <c r="R10" i="9"/>
  <c r="R15" i="9"/>
  <c r="R22" i="9"/>
  <c r="R26" i="9"/>
  <c r="R27" i="9"/>
  <c r="R30" i="9"/>
  <c r="R39" i="9"/>
  <c r="R22" i="10"/>
  <c r="R29" i="10"/>
  <c r="R32" i="10"/>
  <c r="R35" i="10"/>
  <c r="R36" i="10"/>
  <c r="R28" i="30"/>
  <c r="B7" i="22"/>
  <c r="E357" i="40" s="1"/>
  <c r="E2" i="4"/>
  <c r="R8" i="27"/>
  <c r="R13" i="27"/>
  <c r="R17" i="27"/>
  <c r="L6" i="6"/>
  <c r="L7" i="6" s="1"/>
  <c r="L8" i="6" s="1"/>
  <c r="L9" i="6" s="1"/>
  <c r="L10" i="6" s="1"/>
  <c r="L11" i="6" s="1"/>
  <c r="L12" i="6" s="1"/>
  <c r="L13" i="6" s="1"/>
  <c r="R8" i="6"/>
  <c r="R13" i="6"/>
  <c r="R19" i="6"/>
  <c r="R24" i="6"/>
  <c r="R28" i="6"/>
  <c r="R32" i="6"/>
  <c r="R42" i="6"/>
  <c r="R48" i="6"/>
  <c r="R51" i="6"/>
  <c r="R52" i="6"/>
  <c r="L6" i="7"/>
  <c r="L7" i="7" s="1"/>
  <c r="L8" i="7" s="1"/>
  <c r="R6" i="7"/>
  <c r="R8" i="7"/>
  <c r="R20" i="7"/>
  <c r="R24" i="7"/>
  <c r="R46" i="7"/>
  <c r="B5" i="9"/>
  <c r="E130" i="40" s="1"/>
  <c r="K6" i="9"/>
  <c r="K7" i="9" s="1"/>
  <c r="R8" i="9"/>
  <c r="R29" i="9"/>
  <c r="R14" i="30"/>
  <c r="R23" i="30"/>
  <c r="B5" i="22"/>
  <c r="E355" i="40" s="1"/>
  <c r="R74" i="22"/>
  <c r="R84" i="22"/>
  <c r="R85" i="22"/>
  <c r="R90" i="22"/>
  <c r="R108" i="22"/>
  <c r="R137" i="22"/>
  <c r="R149" i="22"/>
  <c r="R154" i="22"/>
  <c r="R159" i="22"/>
  <c r="R172" i="22"/>
  <c r="R180" i="22"/>
  <c r="R194" i="22"/>
  <c r="R196" i="22"/>
  <c r="R201" i="22"/>
  <c r="R227" i="22"/>
  <c r="R252" i="22"/>
  <c r="R256" i="22"/>
  <c r="R260" i="22"/>
  <c r="R264" i="22"/>
  <c r="R269" i="22"/>
  <c r="R282" i="22"/>
  <c r="R288" i="22"/>
  <c r="L6" i="13"/>
  <c r="L7" i="13" s="1"/>
  <c r="L8" i="13" s="1"/>
  <c r="R16" i="13"/>
  <c r="R18" i="13"/>
  <c r="R23" i="13"/>
  <c r="R29" i="13"/>
  <c r="R48" i="13"/>
  <c r="R52" i="13"/>
  <c r="R11" i="14"/>
  <c r="R30" i="14"/>
  <c r="R58" i="14"/>
  <c r="R59" i="14"/>
  <c r="R76" i="14"/>
  <c r="R80" i="14"/>
  <c r="R8" i="16"/>
  <c r="R12" i="16"/>
  <c r="R17" i="16"/>
  <c r="R20" i="16"/>
  <c r="R10" i="17"/>
  <c r="R14" i="17"/>
  <c r="R19" i="17"/>
  <c r="R23" i="17"/>
  <c r="R31" i="35"/>
  <c r="R42" i="30"/>
  <c r="R51" i="30"/>
  <c r="R66" i="30"/>
  <c r="R103" i="30"/>
  <c r="R115" i="30"/>
  <c r="R122" i="30"/>
  <c r="R134" i="30"/>
  <c r="R139" i="30"/>
  <c r="M6" i="13"/>
  <c r="M7" i="13" s="1"/>
  <c r="M8" i="13" s="1"/>
  <c r="R40" i="10"/>
  <c r="R27" i="30"/>
  <c r="R46" i="30"/>
  <c r="R50" i="30"/>
  <c r="R55" i="30"/>
  <c r="R65" i="30"/>
  <c r="R70" i="30"/>
  <c r="R75" i="30"/>
  <c r="R80" i="30"/>
  <c r="R84" i="30"/>
  <c r="R102" i="30"/>
  <c r="R107" i="30"/>
  <c r="R114" i="30"/>
  <c r="R127" i="30"/>
  <c r="R138" i="30"/>
  <c r="R143" i="30"/>
  <c r="R148" i="30"/>
  <c r="R14" i="22"/>
  <c r="R15" i="22"/>
  <c r="R20" i="22"/>
  <c r="R73" i="22"/>
  <c r="R97" i="22"/>
  <c r="R102" i="22"/>
  <c r="R169" i="22"/>
  <c r="R176" i="22"/>
  <c r="R188" i="22"/>
  <c r="R193" i="22"/>
  <c r="R199" i="22"/>
  <c r="R204" i="22"/>
  <c r="R213" i="22"/>
  <c r="R220" i="22"/>
  <c r="R224" i="22"/>
  <c r="R226" i="22"/>
  <c r="R240" i="22"/>
  <c r="R276" i="22"/>
  <c r="R281" i="22"/>
  <c r="B5" i="13"/>
  <c r="E642" i="40" s="1"/>
  <c r="R11" i="13"/>
  <c r="R14" i="13"/>
  <c r="R26" i="13"/>
  <c r="R38" i="13"/>
  <c r="R49" i="13"/>
  <c r="R7" i="14"/>
  <c r="R17" i="14"/>
  <c r="R29" i="14"/>
  <c r="R45" i="14"/>
  <c r="R49" i="14"/>
  <c r="R53" i="14"/>
  <c r="R33" i="16"/>
  <c r="R8" i="18"/>
  <c r="R12" i="10"/>
  <c r="R15" i="10"/>
  <c r="R21" i="10"/>
  <c r="R24" i="10"/>
  <c r="R28" i="10"/>
  <c r="R33" i="10"/>
  <c r="R39" i="10"/>
  <c r="R43" i="10"/>
  <c r="R12" i="30"/>
  <c r="R31" i="30"/>
  <c r="R34" i="30"/>
  <c r="R52" i="30"/>
  <c r="R54" i="30"/>
  <c r="R57" i="30"/>
  <c r="R58" i="30"/>
  <c r="R61" i="30"/>
  <c r="R82" i="30"/>
  <c r="R88" i="30"/>
  <c r="R106" i="30"/>
  <c r="R118" i="30"/>
  <c r="R126" i="30"/>
  <c r="R131" i="30"/>
  <c r="R28" i="22"/>
  <c r="R31" i="22"/>
  <c r="R37" i="22"/>
  <c r="R43" i="22"/>
  <c r="R62" i="22"/>
  <c r="R75" i="22"/>
  <c r="R82" i="22"/>
  <c r="R101" i="22"/>
  <c r="R106" i="22"/>
  <c r="B6" i="13"/>
  <c r="E643" i="40" s="1"/>
  <c r="R22" i="16"/>
  <c r="R36" i="16"/>
  <c r="R41" i="16"/>
  <c r="R45" i="16"/>
  <c r="R20" i="17"/>
  <c r="R28" i="17"/>
  <c r="R13" i="18"/>
  <c r="R17" i="35"/>
  <c r="T168" i="45"/>
  <c r="T230" i="45"/>
  <c r="T238" i="45"/>
  <c r="T276" i="45"/>
  <c r="T299" i="45"/>
  <c r="T303" i="45"/>
  <c r="T386" i="45"/>
  <c r="R31" i="14"/>
  <c r="R36" i="14"/>
  <c r="R39" i="14"/>
  <c r="R43" i="14"/>
  <c r="R47" i="14"/>
  <c r="R60" i="14"/>
  <c r="R78" i="14"/>
  <c r="R6" i="16"/>
  <c r="R10" i="16"/>
  <c r="R14" i="16"/>
  <c r="R29" i="16"/>
  <c r="R40" i="16"/>
  <c r="R43" i="16"/>
  <c r="R12" i="17"/>
  <c r="R18" i="17"/>
  <c r="R22" i="17"/>
  <c r="R27" i="17"/>
  <c r="R30" i="17"/>
  <c r="R42" i="17"/>
  <c r="R54" i="17"/>
  <c r="R12" i="18"/>
  <c r="R7" i="35"/>
  <c r="R37" i="35"/>
  <c r="R39" i="35"/>
  <c r="T10" i="45"/>
  <c r="T14" i="45"/>
  <c r="T17" i="45"/>
  <c r="T21" i="45"/>
  <c r="T26" i="45"/>
  <c r="T51" i="45"/>
  <c r="T55" i="45"/>
  <c r="T60" i="45"/>
  <c r="T66" i="45"/>
  <c r="T74" i="45"/>
  <c r="T78" i="45"/>
  <c r="T88" i="45"/>
  <c r="T101" i="45"/>
  <c r="T105" i="45"/>
  <c r="T114" i="45"/>
  <c r="T115" i="45"/>
  <c r="T120" i="45"/>
  <c r="T122" i="45"/>
  <c r="T129" i="45"/>
  <c r="T133" i="45"/>
  <c r="T138" i="45"/>
  <c r="T147" i="45"/>
  <c r="T159" i="45"/>
  <c r="T185" i="45"/>
  <c r="T189" i="45"/>
  <c r="T193" i="45"/>
  <c r="T197" i="45"/>
  <c r="T201" i="45"/>
  <c r="T205" i="45"/>
  <c r="T210" i="45"/>
  <c r="T219" i="45"/>
  <c r="T223" i="45"/>
  <c r="T228" i="45"/>
  <c r="T253" i="45"/>
  <c r="T262" i="45"/>
  <c r="T266" i="45"/>
  <c r="T274" i="45"/>
  <c r="T308" i="45"/>
  <c r="T313" i="45"/>
  <c r="T318" i="45"/>
  <c r="T322" i="45"/>
  <c r="T326" i="45"/>
  <c r="T330" i="45"/>
  <c r="T340" i="45"/>
  <c r="T350" i="45"/>
  <c r="T365" i="45"/>
  <c r="T371" i="45"/>
  <c r="T375" i="45"/>
  <c r="O6" i="45"/>
  <c r="T15" i="45"/>
  <c r="T20" i="45"/>
  <c r="T33" i="45"/>
  <c r="T37" i="45"/>
  <c r="T54" i="45"/>
  <c r="T67" i="45"/>
  <c r="T72" i="45"/>
  <c r="T76" i="45"/>
  <c r="T86" i="45"/>
  <c r="T89" i="45"/>
  <c r="T91" i="45"/>
  <c r="T94" i="45"/>
  <c r="T111" i="45"/>
  <c r="T112" i="45"/>
  <c r="T117" i="45"/>
  <c r="T119" i="45"/>
  <c r="T124" i="45"/>
  <c r="T127" i="45"/>
  <c r="T131" i="45"/>
  <c r="T135" i="45"/>
  <c r="T140" i="45"/>
  <c r="T145" i="45"/>
  <c r="T150" i="45"/>
  <c r="T170" i="45"/>
  <c r="T174" i="45"/>
  <c r="T175" i="45"/>
  <c r="T179" i="45"/>
  <c r="T183" i="45"/>
  <c r="T187" i="45"/>
  <c r="T191" i="45"/>
  <c r="T195" i="45"/>
  <c r="T199" i="45"/>
  <c r="T203" i="45"/>
  <c r="T207" i="45"/>
  <c r="T208" i="45"/>
  <c r="T212" i="45"/>
  <c r="T226" i="45"/>
  <c r="T232" i="45"/>
  <c r="T235" i="45"/>
  <c r="T241" i="45"/>
  <c r="T259" i="45"/>
  <c r="T272" i="45"/>
  <c r="T283" i="45"/>
  <c r="T295" i="45"/>
  <c r="T301" i="45"/>
  <c r="T311" i="45"/>
  <c r="T315" i="45"/>
  <c r="T316" i="45"/>
  <c r="T324" i="45"/>
  <c r="T328" i="45"/>
  <c r="T334" i="45"/>
  <c r="T338" i="45"/>
  <c r="T348" i="45"/>
  <c r="T354" i="45"/>
  <c r="T361" i="45"/>
  <c r="T368" i="45"/>
  <c r="T374" i="45"/>
  <c r="T377" i="45"/>
  <c r="T379" i="45"/>
  <c r="T16" i="45"/>
  <c r="T18" i="45"/>
  <c r="T56" i="45"/>
  <c r="T61" i="45"/>
  <c r="T149" i="45"/>
  <c r="T165" i="45"/>
  <c r="T167" i="45"/>
  <c r="T216" i="45"/>
  <c r="T234" i="45"/>
  <c r="T236" i="45"/>
  <c r="T254" i="45"/>
  <c r="T268" i="45"/>
  <c r="T273" i="45"/>
  <c r="T280" i="45"/>
  <c r="T285" i="45"/>
  <c r="T294" i="45"/>
  <c r="T376" i="45"/>
  <c r="T387" i="45"/>
  <c r="T7" i="45"/>
  <c r="T9" i="45"/>
  <c r="T22" i="45"/>
  <c r="T27" i="45"/>
  <c r="T29" i="45"/>
  <c r="T36" i="45"/>
  <c r="T58" i="45"/>
  <c r="T70" i="45"/>
  <c r="T81" i="45"/>
  <c r="T83" i="45"/>
  <c r="T104" i="45"/>
  <c r="T106" i="45"/>
  <c r="T126" i="45"/>
  <c r="T128" i="45"/>
  <c r="T130" i="45"/>
  <c r="T132" i="45"/>
  <c r="T134" i="45"/>
  <c r="T136" i="45"/>
  <c r="T141" i="45"/>
  <c r="T151" i="45"/>
  <c r="T158" i="45"/>
  <c r="T160" i="45"/>
  <c r="T162" i="45"/>
  <c r="T171" i="45"/>
  <c r="T178" i="45"/>
  <c r="T180" i="45"/>
  <c r="T211" i="45"/>
  <c r="T218" i="45"/>
  <c r="T220" i="45"/>
  <c r="T231" i="45"/>
  <c r="T247" i="45"/>
  <c r="T249" i="45"/>
  <c r="T263" i="45"/>
  <c r="T282" i="45"/>
  <c r="T298" i="45"/>
  <c r="T300" i="45"/>
  <c r="T319" i="45"/>
  <c r="T321" i="45"/>
  <c r="T323" i="45"/>
  <c r="T325" i="45"/>
  <c r="T327" i="45"/>
  <c r="T329" i="45"/>
  <c r="T331" i="45"/>
  <c r="T336" i="45"/>
  <c r="T346" i="45"/>
  <c r="T353" i="45"/>
  <c r="T360" i="45"/>
  <c r="T11" i="45"/>
  <c r="T13" i="45"/>
  <c r="T24" i="45"/>
  <c r="T38" i="45"/>
  <c r="T40" i="45"/>
  <c r="T42" i="45"/>
  <c r="T44" i="45"/>
  <c r="T46" i="45"/>
  <c r="T48" i="45"/>
  <c r="T50" i="45"/>
  <c r="T87" i="45"/>
  <c r="T108" i="45"/>
  <c r="T123" i="45"/>
  <c r="T143" i="45"/>
  <c r="T155" i="45"/>
  <c r="T182" i="45"/>
  <c r="T184" i="45"/>
  <c r="T186" i="45"/>
  <c r="T188" i="45"/>
  <c r="T190" i="45"/>
  <c r="T192" i="45"/>
  <c r="T194" i="45"/>
  <c r="T196" i="45"/>
  <c r="T198" i="45"/>
  <c r="T200" i="45"/>
  <c r="T202" i="45"/>
  <c r="T204" i="45"/>
  <c r="T206" i="45"/>
  <c r="T222" i="45"/>
  <c r="T224" i="45"/>
  <c r="T242" i="45"/>
  <c r="T258" i="45"/>
  <c r="T260" i="45"/>
  <c r="T291" i="45"/>
  <c r="T309" i="45"/>
  <c r="T355" i="45"/>
  <c r="T364" i="45"/>
  <c r="T380" i="45"/>
  <c r="T382" i="45"/>
  <c r="T384" i="45"/>
  <c r="R15" i="35"/>
  <c r="R28" i="35"/>
  <c r="R36" i="35"/>
  <c r="R43" i="35"/>
  <c r="R8" i="35"/>
  <c r="R16" i="35"/>
  <c r="R44" i="35"/>
  <c r="R48" i="35"/>
  <c r="R20" i="35"/>
  <c r="R24" i="35"/>
  <c r="R11" i="18"/>
  <c r="R11" i="17"/>
  <c r="R13" i="17"/>
  <c r="R36" i="17"/>
  <c r="R48" i="17"/>
  <c r="R58" i="17"/>
  <c r="R60" i="17"/>
  <c r="R62" i="17"/>
  <c r="R17" i="17"/>
  <c r="R24" i="17"/>
  <c r="R40" i="17"/>
  <c r="R52" i="17"/>
  <c r="R7" i="17"/>
  <c r="R16" i="17"/>
  <c r="R25" i="17"/>
  <c r="R41" i="17"/>
  <c r="R43" i="17"/>
  <c r="R53" i="17"/>
  <c r="R55" i="17"/>
  <c r="R26" i="16"/>
  <c r="R30" i="16"/>
  <c r="R35" i="16"/>
  <c r="R7" i="16"/>
  <c r="R9" i="16"/>
  <c r="R11" i="16"/>
  <c r="R13" i="16"/>
  <c r="R15" i="16"/>
  <c r="R23" i="16"/>
  <c r="R42" i="16"/>
  <c r="R44" i="16"/>
  <c r="R25" i="16"/>
  <c r="R39" i="16"/>
  <c r="R10" i="14"/>
  <c r="R12" i="14"/>
  <c r="R23" i="14"/>
  <c r="R40" i="14"/>
  <c r="R63" i="14"/>
  <c r="R18" i="14"/>
  <c r="R20" i="14"/>
  <c r="R32" i="14"/>
  <c r="R52" i="14"/>
  <c r="R56" i="14"/>
  <c r="R68" i="14"/>
  <c r="R72" i="14"/>
  <c r="R74" i="14"/>
  <c r="R9" i="13"/>
  <c r="R45" i="13"/>
  <c r="R47" i="13"/>
  <c r="R54" i="13"/>
  <c r="R51" i="13"/>
  <c r="R13" i="13"/>
  <c r="R15" i="13"/>
  <c r="R33" i="13"/>
  <c r="R35" i="13"/>
  <c r="R39" i="13"/>
  <c r="R62" i="13"/>
  <c r="R55" i="13"/>
  <c r="R26" i="22"/>
  <c r="R47" i="22"/>
  <c r="R67" i="22"/>
  <c r="R80" i="22"/>
  <c r="R92" i="22"/>
  <c r="R104" i="22"/>
  <c r="R127" i="22"/>
  <c r="R129" i="22"/>
  <c r="R131" i="22"/>
  <c r="R139" i="22"/>
  <c r="R144" i="22"/>
  <c r="R146" i="22"/>
  <c r="R161" i="22"/>
  <c r="R166" i="22"/>
  <c r="R174" i="22"/>
  <c r="R215" i="22"/>
  <c r="R236" i="22"/>
  <c r="R251" i="22"/>
  <c r="R253" i="22"/>
  <c r="R255" i="22"/>
  <c r="R257" i="22"/>
  <c r="R259" i="22"/>
  <c r="R261" i="22"/>
  <c r="R263" i="22"/>
  <c r="R287" i="22"/>
  <c r="R8" i="22"/>
  <c r="R12" i="22"/>
  <c r="R17" i="22"/>
  <c r="R22" i="22"/>
  <c r="R24" i="22"/>
  <c r="R35" i="22"/>
  <c r="R42" i="22"/>
  <c r="R53" i="22"/>
  <c r="R58" i="22"/>
  <c r="R71" i="22"/>
  <c r="R87" i="22"/>
  <c r="R99" i="22"/>
  <c r="R115" i="22"/>
  <c r="R117" i="22"/>
  <c r="R121" i="22"/>
  <c r="R123" i="22"/>
  <c r="R151" i="22"/>
  <c r="R156" i="22"/>
  <c r="R158" i="22"/>
  <c r="R186" i="22"/>
  <c r="R198" i="22"/>
  <c r="R210" i="22"/>
  <c r="R219" i="22"/>
  <c r="R245" i="22"/>
  <c r="R247" i="22"/>
  <c r="R249" i="22"/>
  <c r="R267" i="22"/>
  <c r="R278" i="22"/>
  <c r="R48" i="22"/>
  <c r="R68" i="22"/>
  <c r="R91" i="22"/>
  <c r="R103" i="22"/>
  <c r="R112" i="22"/>
  <c r="R126" i="22"/>
  <c r="R128" i="22"/>
  <c r="R130" i="22"/>
  <c r="R132" i="22"/>
  <c r="R140" i="22"/>
  <c r="R145" i="22"/>
  <c r="R162" i="22"/>
  <c r="R170" i="22"/>
  <c r="R178" i="22"/>
  <c r="R190" i="22"/>
  <c r="R202" i="22"/>
  <c r="R216" i="22"/>
  <c r="R223" i="22"/>
  <c r="R230" i="22"/>
  <c r="R235" i="22"/>
  <c r="R242" i="22"/>
  <c r="R254" i="22"/>
  <c r="R262" i="22"/>
  <c r="R275" i="22"/>
  <c r="R9" i="22"/>
  <c r="R11" i="22"/>
  <c r="R18" i="22"/>
  <c r="R23" i="22"/>
  <c r="R34" i="22"/>
  <c r="R36" i="22"/>
  <c r="R41" i="22"/>
  <c r="R50" i="22"/>
  <c r="R54" i="22"/>
  <c r="R59" i="22"/>
  <c r="R70" i="22"/>
  <c r="R72" i="22"/>
  <c r="R88" i="22"/>
  <c r="R100" i="22"/>
  <c r="R116" i="22"/>
  <c r="R120" i="22"/>
  <c r="R122" i="22"/>
  <c r="R124" i="22"/>
  <c r="R152" i="22"/>
  <c r="R157" i="22"/>
  <c r="R218" i="22"/>
  <c r="R246" i="22"/>
  <c r="R279" i="22"/>
  <c r="R41" i="30"/>
  <c r="R68" i="30"/>
  <c r="R72" i="30"/>
  <c r="R89" i="30"/>
  <c r="R18" i="30"/>
  <c r="R30" i="30"/>
  <c r="R45" i="30"/>
  <c r="R47" i="30"/>
  <c r="R49" i="30"/>
  <c r="R91" i="30"/>
  <c r="R101" i="30"/>
  <c r="R109" i="30"/>
  <c r="R117" i="30"/>
  <c r="R125" i="30"/>
  <c r="R133" i="30"/>
  <c r="R141" i="30"/>
  <c r="R10" i="30"/>
  <c r="R22" i="30"/>
  <c r="R36" i="30"/>
  <c r="R38" i="30"/>
  <c r="R69" i="30"/>
  <c r="R71" i="30"/>
  <c r="R85" i="30"/>
  <c r="R95" i="30"/>
  <c r="R48" i="30"/>
  <c r="R64" i="30"/>
  <c r="R97" i="30"/>
  <c r="R105" i="30"/>
  <c r="R113" i="30"/>
  <c r="R121" i="30"/>
  <c r="R129" i="30"/>
  <c r="R137" i="30"/>
  <c r="R145" i="30"/>
  <c r="R26" i="10"/>
  <c r="R38" i="10"/>
  <c r="R42" i="10"/>
  <c r="R10" i="10"/>
  <c r="R14" i="10"/>
  <c r="R25" i="10"/>
  <c r="R37" i="10"/>
  <c r="R21" i="9"/>
  <c r="R32" i="9"/>
  <c r="R12" i="9"/>
  <c r="R14" i="9"/>
  <c r="R20" i="9"/>
  <c r="R33" i="9"/>
  <c r="R9" i="7"/>
  <c r="R26" i="7"/>
  <c r="R37" i="7"/>
  <c r="R50" i="7"/>
  <c r="R13" i="7"/>
  <c r="R17" i="7"/>
  <c r="R30" i="7"/>
  <c r="R41" i="7"/>
  <c r="R54" i="7"/>
  <c r="R10" i="7"/>
  <c r="R25" i="7"/>
  <c r="R38" i="7"/>
  <c r="R49" i="7"/>
  <c r="R14" i="7"/>
  <c r="R18" i="7"/>
  <c r="R29" i="7"/>
  <c r="R42" i="7"/>
  <c r="R53" i="7"/>
  <c r="R12" i="6"/>
  <c r="R16" i="6"/>
  <c r="R11" i="6"/>
  <c r="R23" i="6"/>
  <c r="N6" i="27"/>
  <c r="N7" i="27" s="1"/>
  <c r="K14" i="6"/>
  <c r="B13" i="6"/>
  <c r="E28" i="40" s="1"/>
  <c r="S8" i="6"/>
  <c r="B8" i="26"/>
  <c r="E1343" i="40" s="1"/>
  <c r="K9" i="26"/>
  <c r="K8" i="27"/>
  <c r="L8" i="27" s="1"/>
  <c r="B7" i="27"/>
  <c r="E5" i="40" s="1"/>
  <c r="U6" i="26"/>
  <c r="T6" i="26"/>
  <c r="T7" i="26" s="1"/>
  <c r="T8" i="26" s="1"/>
  <c r="T9" i="26" s="1"/>
  <c r="T10" i="26" s="1"/>
  <c r="T11" i="26" s="1"/>
  <c r="T12" i="26" s="1"/>
  <c r="T13" i="26" s="1"/>
  <c r="T14" i="26" s="1"/>
  <c r="T15" i="26" s="1"/>
  <c r="T16" i="26" s="1"/>
  <c r="T17" i="26" s="1"/>
  <c r="T18" i="26" s="1"/>
  <c r="T19" i="26" s="1"/>
  <c r="T20" i="26" s="1"/>
  <c r="T21" i="26" s="1"/>
  <c r="T22" i="26" s="1"/>
  <c r="T23" i="26" s="1"/>
  <c r="T24" i="26" s="1"/>
  <c r="T25" i="26" s="1"/>
  <c r="T26" i="26" s="1"/>
  <c r="T27" i="26" s="1"/>
  <c r="T28" i="26" s="1"/>
  <c r="T29" i="26" s="1"/>
  <c r="T30" i="26" s="1"/>
  <c r="T31" i="26" s="1"/>
  <c r="T32" i="26" s="1"/>
  <c r="T33" i="26" s="1"/>
  <c r="T34" i="26" s="1"/>
  <c r="T35" i="26" s="1"/>
  <c r="T36" i="26" s="1"/>
  <c r="T37" i="26" s="1"/>
  <c r="T38" i="26" s="1"/>
  <c r="T39" i="26" s="1"/>
  <c r="T40" i="26" s="1"/>
  <c r="T41" i="26" s="1"/>
  <c r="T42" i="26" s="1"/>
  <c r="T43" i="26" s="1"/>
  <c r="T44" i="26" s="1"/>
  <c r="T45" i="26" s="1"/>
  <c r="T46" i="26" s="1"/>
  <c r="T47" i="26" s="1"/>
  <c r="T48" i="26" s="1"/>
  <c r="T49" i="26" s="1"/>
  <c r="T50" i="26" s="1"/>
  <c r="T51" i="26" s="1"/>
  <c r="T52" i="26" s="1"/>
  <c r="T53" i="26" s="1"/>
  <c r="T54" i="26" s="1"/>
  <c r="T55" i="26" s="1"/>
  <c r="T56" i="26" s="1"/>
  <c r="T57" i="26" s="1"/>
  <c r="T58" i="26" s="1"/>
  <c r="T59" i="26" s="1"/>
  <c r="T60" i="26" s="1"/>
  <c r="T61" i="26" s="1"/>
  <c r="T62" i="26" s="1"/>
  <c r="T63" i="26" s="1"/>
  <c r="T64" i="26" s="1"/>
  <c r="T65" i="26" s="1"/>
  <c r="T66" i="26" s="1"/>
  <c r="T67" i="26" s="1"/>
  <c r="T68" i="26" s="1"/>
  <c r="T69" i="26" s="1"/>
  <c r="T70" i="26" s="1"/>
  <c r="T71" i="26" s="1"/>
  <c r="T72" i="26" s="1"/>
  <c r="T73" i="26" s="1"/>
  <c r="T74" i="26" s="1"/>
  <c r="T75" i="26" s="1"/>
  <c r="T76" i="26" s="1"/>
  <c r="T77" i="26" s="1"/>
  <c r="T78" i="26" s="1"/>
  <c r="T79" i="26" s="1"/>
  <c r="T80" i="26" s="1"/>
  <c r="T81" i="26" s="1"/>
  <c r="T82" i="26" s="1"/>
  <c r="T83" i="26" s="1"/>
  <c r="T84" i="26" s="1"/>
  <c r="T85" i="26" s="1"/>
  <c r="T86" i="26" s="1"/>
  <c r="T87" i="26" s="1"/>
  <c r="T88" i="26" s="1"/>
  <c r="T89" i="26" s="1"/>
  <c r="T90" i="26" s="1"/>
  <c r="T91" i="26" s="1"/>
  <c r="T92" i="26" s="1"/>
  <c r="T93" i="26" s="1"/>
  <c r="T94" i="26" s="1"/>
  <c r="T95" i="26" s="1"/>
  <c r="T96" i="26" s="1"/>
  <c r="T97" i="26" s="1"/>
  <c r="T98" i="26" s="1"/>
  <c r="T99" i="26" s="1"/>
  <c r="T100" i="26" s="1"/>
  <c r="T101" i="26" s="1"/>
  <c r="T102" i="26" s="1"/>
  <c r="T103" i="26" s="1"/>
  <c r="T104" i="26" s="1"/>
  <c r="T105" i="26" s="1"/>
  <c r="T106" i="26" s="1"/>
  <c r="T107" i="26" s="1"/>
  <c r="T108" i="26" s="1"/>
  <c r="T109" i="26" s="1"/>
  <c r="T110" i="26" s="1"/>
  <c r="T111" i="26" s="1"/>
  <c r="T112" i="26" s="1"/>
  <c r="T113" i="26" s="1"/>
  <c r="T114" i="26" s="1"/>
  <c r="T115" i="26" s="1"/>
  <c r="T116" i="26" s="1"/>
  <c r="T117" i="26" s="1"/>
  <c r="T118" i="26" s="1"/>
  <c r="T119" i="26" s="1"/>
  <c r="T120" i="26" s="1"/>
  <c r="T121" i="26" s="1"/>
  <c r="T122" i="26" s="1"/>
  <c r="T123" i="26" s="1"/>
  <c r="T124" i="26" s="1"/>
  <c r="T125" i="26" s="1"/>
  <c r="T126" i="26" s="1"/>
  <c r="T127" i="26" s="1"/>
  <c r="T128" i="26" s="1"/>
  <c r="T129" i="26" s="1"/>
  <c r="T130" i="26" s="1"/>
  <c r="T131" i="26" s="1"/>
  <c r="T132" i="26" s="1"/>
  <c r="T133" i="26" s="1"/>
  <c r="T134" i="26" s="1"/>
  <c r="T135" i="26" s="1"/>
  <c r="T136" i="26" s="1"/>
  <c r="T137" i="26" s="1"/>
  <c r="T138" i="26" s="1"/>
  <c r="T139" i="26" s="1"/>
  <c r="L14" i="6"/>
  <c r="B6" i="6"/>
  <c r="E21" i="40" s="1"/>
  <c r="S7" i="27"/>
  <c r="K9" i="7"/>
  <c r="B8" i="7"/>
  <c r="E74" i="40" s="1"/>
  <c r="M6" i="6"/>
  <c r="M7" i="6" s="1"/>
  <c r="M8" i="6" s="1"/>
  <c r="M9" i="6" s="1"/>
  <c r="M10" i="6" s="1"/>
  <c r="M11" i="6" s="1"/>
  <c r="M12" i="6" s="1"/>
  <c r="M13" i="6" s="1"/>
  <c r="M14" i="6" s="1"/>
  <c r="M6" i="7"/>
  <c r="R14" i="27"/>
  <c r="K8" i="9"/>
  <c r="B12" i="6"/>
  <c r="E27" i="40" s="1"/>
  <c r="B8" i="6"/>
  <c r="E23" i="40" s="1"/>
  <c r="B7" i="6"/>
  <c r="E22" i="40" s="1"/>
  <c r="B7" i="7"/>
  <c r="E73" i="40" s="1"/>
  <c r="S8" i="9"/>
  <c r="B10" i="6"/>
  <c r="E25" i="40" s="1"/>
  <c r="B6" i="26"/>
  <c r="E1341" i="40" s="1"/>
  <c r="R6" i="27"/>
  <c r="S9" i="30"/>
  <c r="L9" i="7"/>
  <c r="R17" i="9"/>
  <c r="R28" i="9"/>
  <c r="R13" i="30"/>
  <c r="R21" i="30"/>
  <c r="R29" i="30"/>
  <c r="K9" i="10"/>
  <c r="B8" i="10"/>
  <c r="E171" i="40" s="1"/>
  <c r="M6" i="10"/>
  <c r="M7" i="10" s="1"/>
  <c r="M8" i="10" s="1"/>
  <c r="R44" i="30"/>
  <c r="R13" i="9"/>
  <c r="R25" i="9"/>
  <c r="K8" i="30"/>
  <c r="R36" i="9"/>
  <c r="R17" i="30"/>
  <c r="R25" i="30"/>
  <c r="S6" i="7"/>
  <c r="B7" i="10"/>
  <c r="E170" i="40" s="1"/>
  <c r="B6" i="7"/>
  <c r="E72" i="40" s="1"/>
  <c r="R37" i="30"/>
  <c r="S7" i="22"/>
  <c r="K9" i="22"/>
  <c r="K10" i="22" s="1"/>
  <c r="K11" i="22" s="1"/>
  <c r="B5" i="10"/>
  <c r="E168" i="40" s="1"/>
  <c r="S6" i="10"/>
  <c r="R6" i="22"/>
  <c r="R10" i="22"/>
  <c r="B6" i="10"/>
  <c r="E169" i="40" s="1"/>
  <c r="B7" i="30"/>
  <c r="E210" i="40" s="1"/>
  <c r="L6" i="22"/>
  <c r="M6" i="22" s="1"/>
  <c r="R222" i="22"/>
  <c r="R234" i="22"/>
  <c r="K26" i="14"/>
  <c r="L6" i="14"/>
  <c r="S7" i="16"/>
  <c r="R286" i="22"/>
  <c r="L9" i="13"/>
  <c r="B7" i="13"/>
  <c r="E644" i="40" s="1"/>
  <c r="R258" i="22"/>
  <c r="M9" i="13"/>
  <c r="B5" i="14"/>
  <c r="E705" i="40" s="1"/>
  <c r="S9" i="17"/>
  <c r="S6" i="13"/>
  <c r="K10" i="13"/>
  <c r="B9" i="13"/>
  <c r="E646" i="40" s="1"/>
  <c r="R34" i="13"/>
  <c r="R266" i="22"/>
  <c r="R27" i="14"/>
  <c r="K35" i="17"/>
  <c r="K36" i="17" s="1"/>
  <c r="K37" i="17" s="1"/>
  <c r="K38" i="17" s="1"/>
  <c r="K39" i="17" s="1"/>
  <c r="K40" i="17" s="1"/>
  <c r="K41" i="17" s="1"/>
  <c r="K42" i="17" s="1"/>
  <c r="K43" i="17" s="1"/>
  <c r="K44" i="17" s="1"/>
  <c r="K45" i="17" s="1"/>
  <c r="K46" i="17" s="1"/>
  <c r="R270" i="22"/>
  <c r="R274" i="22"/>
  <c r="R46" i="13"/>
  <c r="W5" i="45"/>
  <c r="V5" i="45"/>
  <c r="V6" i="45" s="1"/>
  <c r="V7" i="45" s="1"/>
  <c r="N6" i="13"/>
  <c r="R6" i="14"/>
  <c r="R50" i="14"/>
  <c r="S6" i="14"/>
  <c r="B8" i="14"/>
  <c r="E708" i="40" s="1"/>
  <c r="R38" i="14"/>
  <c r="R46" i="14"/>
  <c r="R62" i="14"/>
  <c r="K6" i="16"/>
  <c r="B5" i="16"/>
  <c r="E784" i="40" s="1"/>
  <c r="R31" i="16"/>
  <c r="R43" i="13"/>
  <c r="R59" i="13"/>
  <c r="R66" i="14"/>
  <c r="R27" i="16"/>
  <c r="K10" i="18"/>
  <c r="B9" i="18"/>
  <c r="E893" i="40" s="1"/>
  <c r="K6" i="35"/>
  <c r="B5" i="35"/>
  <c r="E905" i="40" s="1"/>
  <c r="M6" i="17"/>
  <c r="M7" i="17" s="1"/>
  <c r="M8" i="17" s="1"/>
  <c r="M9" i="17" s="1"/>
  <c r="L6" i="17"/>
  <c r="L7" i="17" s="1"/>
  <c r="L8" i="17" s="1"/>
  <c r="L9" i="17" s="1"/>
  <c r="L10" i="17" s="1"/>
  <c r="L11" i="17" s="1"/>
  <c r="L12" i="17" s="1"/>
  <c r="L13" i="17" s="1"/>
  <c r="B5" i="18"/>
  <c r="E889" i="40" s="1"/>
  <c r="R15" i="18"/>
  <c r="L6" i="35"/>
  <c r="M6" i="35" s="1"/>
  <c r="B44" i="17"/>
  <c r="E867" i="40" s="1"/>
  <c r="B8" i="17"/>
  <c r="E831" i="40" s="1"/>
  <c r="L6" i="18"/>
  <c r="L7" i="18" s="1"/>
  <c r="L8" i="18" s="1"/>
  <c r="L9" i="18" s="1"/>
  <c r="M10" i="45"/>
  <c r="B9" i="45"/>
  <c r="S7" i="18"/>
  <c r="B5" i="17"/>
  <c r="E828" i="40" s="1"/>
  <c r="R32" i="17"/>
  <c r="R56" i="17"/>
  <c r="R27" i="35"/>
  <c r="N7" i="45"/>
  <c r="N8" i="45" s="1"/>
  <c r="N9" i="45" s="1"/>
  <c r="B6" i="45"/>
  <c r="R23" i="35"/>
  <c r="P6" i="45"/>
  <c r="Q6" i="45" s="1"/>
  <c r="S7" i="35"/>
  <c r="T64" i="45"/>
  <c r="B6" i="18"/>
  <c r="E890" i="40" s="1"/>
  <c r="U7" i="45"/>
  <c r="B7" i="18"/>
  <c r="E891" i="40" s="1"/>
  <c r="B7" i="45"/>
  <c r="B8" i="18"/>
  <c r="E892" i="40" s="1"/>
  <c r="B8" i="45"/>
  <c r="T177" i="45"/>
  <c r="T153" i="45"/>
  <c r="T227" i="45"/>
  <c r="T286" i="45"/>
  <c r="T332" i="45"/>
  <c r="T320" i="45"/>
  <c r="T314" i="45"/>
  <c r="T302" i="45"/>
  <c r="T306" i="45"/>
  <c r="T344" i="45"/>
  <c r="L6" i="9" l="1"/>
  <c r="N6" i="17"/>
  <c r="N6" i="10"/>
  <c r="B2" i="4"/>
  <c r="B6" i="17"/>
  <c r="E829" i="40" s="1"/>
  <c r="N10" i="45"/>
  <c r="B9" i="17"/>
  <c r="E832" i="40" s="1"/>
  <c r="B7" i="17"/>
  <c r="E830" i="40" s="1"/>
  <c r="B9" i="6"/>
  <c r="E24" i="40" s="1"/>
  <c r="B11" i="6"/>
  <c r="E26" i="40" s="1"/>
  <c r="N6" i="6"/>
  <c r="N7" i="13"/>
  <c r="N8" i="13" s="1"/>
  <c r="N9" i="13" s="1"/>
  <c r="O6" i="13"/>
  <c r="S8" i="16"/>
  <c r="N6" i="35"/>
  <c r="K10" i="10"/>
  <c r="L9" i="10"/>
  <c r="B9" i="10"/>
  <c r="E172" i="40" s="1"/>
  <c r="N7" i="17"/>
  <c r="N8" i="17" s="1"/>
  <c r="N9" i="17" s="1"/>
  <c r="O6" i="17"/>
  <c r="O7" i="17" s="1"/>
  <c r="O8" i="17" s="1"/>
  <c r="O9" i="17" s="1"/>
  <c r="S9" i="6"/>
  <c r="N6" i="22"/>
  <c r="M7" i="7"/>
  <c r="M8" i="7" s="1"/>
  <c r="M9" i="7" s="1"/>
  <c r="N6" i="7"/>
  <c r="K11" i="13"/>
  <c r="K7" i="16"/>
  <c r="L6" i="16"/>
  <c r="B6" i="16" s="1"/>
  <c r="E785" i="40" s="1"/>
  <c r="V8" i="45"/>
  <c r="K11" i="18"/>
  <c r="B10" i="18"/>
  <c r="E894" i="40" s="1"/>
  <c r="N7" i="10"/>
  <c r="N8" i="10" s="1"/>
  <c r="O6" i="10"/>
  <c r="S10" i="30"/>
  <c r="S8" i="35"/>
  <c r="O7" i="45"/>
  <c r="O8" i="45" s="1"/>
  <c r="O9" i="45" s="1"/>
  <c r="O10" i="45" s="1"/>
  <c r="O11" i="45" s="1"/>
  <c r="M11" i="45"/>
  <c r="M10" i="17"/>
  <c r="S7" i="14"/>
  <c r="S7" i="13"/>
  <c r="S10" i="17"/>
  <c r="N11" i="45"/>
  <c r="W6" i="45"/>
  <c r="W7" i="45" s="1"/>
  <c r="W8" i="45" s="1"/>
  <c r="K47" i="17"/>
  <c r="B9" i="7"/>
  <c r="E75" i="40" s="1"/>
  <c r="K10" i="7"/>
  <c r="K15" i="6"/>
  <c r="B14" i="6"/>
  <c r="E29" i="40" s="1"/>
  <c r="U8" i="45"/>
  <c r="L14" i="17"/>
  <c r="S8" i="27"/>
  <c r="K10" i="26"/>
  <c r="K11" i="26" s="1"/>
  <c r="B9" i="26"/>
  <c r="E1344" i="40" s="1"/>
  <c r="L7" i="14"/>
  <c r="B6" i="14"/>
  <c r="E706" i="40" s="1"/>
  <c r="S7" i="7"/>
  <c r="K9" i="9"/>
  <c r="O6" i="27"/>
  <c r="O7" i="27" s="1"/>
  <c r="S8" i="18"/>
  <c r="K12" i="22"/>
  <c r="M6" i="18"/>
  <c r="M6" i="14"/>
  <c r="M9" i="10"/>
  <c r="L10" i="18"/>
  <c r="L11" i="18" s="1"/>
  <c r="K27" i="14"/>
  <c r="S8" i="22"/>
  <c r="K9" i="30"/>
  <c r="L10" i="7"/>
  <c r="S9" i="9"/>
  <c r="P5" i="27"/>
  <c r="R5" i="27" s="1"/>
  <c r="AD5" i="26"/>
  <c r="U7" i="26"/>
  <c r="U8" i="26" s="1"/>
  <c r="K7" i="35"/>
  <c r="B6" i="35"/>
  <c r="E906" i="40" s="1"/>
  <c r="L10" i="13"/>
  <c r="L7" i="22"/>
  <c r="L8" i="22" s="1"/>
  <c r="B6" i="22"/>
  <c r="E356" i="40" s="1"/>
  <c r="S7" i="10"/>
  <c r="L8" i="30"/>
  <c r="B8" i="30" s="1"/>
  <c r="E211" i="40" s="1"/>
  <c r="K9" i="27"/>
  <c r="L9" i="27" s="1"/>
  <c r="B8" i="27"/>
  <c r="E6" i="40" s="1"/>
  <c r="M8" i="27"/>
  <c r="N8" i="27" s="1"/>
  <c r="N7" i="6" l="1"/>
  <c r="N8" i="6" s="1"/>
  <c r="N9" i="6" s="1"/>
  <c r="N10" i="6" s="1"/>
  <c r="N11" i="6" s="1"/>
  <c r="N12" i="6" s="1"/>
  <c r="N13" i="6" s="1"/>
  <c r="N14" i="6" s="1"/>
  <c r="O6" i="6"/>
  <c r="O7" i="6" s="1"/>
  <c r="O8" i="6" s="1"/>
  <c r="O9" i="6" s="1"/>
  <c r="O10" i="6" s="1"/>
  <c r="O11" i="6" s="1"/>
  <c r="O12" i="6" s="1"/>
  <c r="O13" i="6" s="1"/>
  <c r="O14" i="6" s="1"/>
  <c r="O7" i="10"/>
  <c r="O8" i="10" s="1"/>
  <c r="L10" i="10"/>
  <c r="M10" i="10" s="1"/>
  <c r="O7" i="13"/>
  <c r="O8" i="13" s="1"/>
  <c r="O9" i="13" s="1"/>
  <c r="M6" i="9"/>
  <c r="B6" i="9"/>
  <c r="E131" i="40" s="1"/>
  <c r="L7" i="9"/>
  <c r="S8" i="10"/>
  <c r="S9" i="35"/>
  <c r="N9" i="10"/>
  <c r="O6" i="22"/>
  <c r="L15" i="17"/>
  <c r="M7" i="22"/>
  <c r="M8" i="22" s="1"/>
  <c r="L9" i="22"/>
  <c r="B8" i="22"/>
  <c r="E358" i="40" s="1"/>
  <c r="P7" i="45"/>
  <c r="U9" i="45"/>
  <c r="K48" i="17"/>
  <c r="S8" i="13"/>
  <c r="S11" i="30"/>
  <c r="K12" i="18"/>
  <c r="B11" i="18"/>
  <c r="E895" i="40" s="1"/>
  <c r="K11" i="10"/>
  <c r="B10" i="10"/>
  <c r="E173" i="40" s="1"/>
  <c r="L11" i="13"/>
  <c r="B11" i="13" s="1"/>
  <c r="E648" i="40" s="1"/>
  <c r="V9" i="45"/>
  <c r="N7" i="7"/>
  <c r="N8" i="7" s="1"/>
  <c r="N9" i="7" s="1"/>
  <c r="N10" i="7" s="1"/>
  <c r="O6" i="7"/>
  <c r="O7" i="7" s="1"/>
  <c r="O8" i="7" s="1"/>
  <c r="O9" i="7" s="1"/>
  <c r="O10" i="7" s="1"/>
  <c r="O6" i="35"/>
  <c r="M7" i="14"/>
  <c r="N6" i="14"/>
  <c r="M9" i="27"/>
  <c r="K10" i="30"/>
  <c r="M10" i="7"/>
  <c r="S10" i="6"/>
  <c r="S10" i="9"/>
  <c r="M7" i="18"/>
  <c r="M8" i="18" s="1"/>
  <c r="M9" i="18" s="1"/>
  <c r="M10" i="18" s="1"/>
  <c r="M11" i="18" s="1"/>
  <c r="M12" i="18" s="1"/>
  <c r="N6" i="18"/>
  <c r="S8" i="7"/>
  <c r="K16" i="6"/>
  <c r="K8" i="35"/>
  <c r="S9" i="27"/>
  <c r="S8" i="14"/>
  <c r="S9" i="16"/>
  <c r="L12" i="18"/>
  <c r="K12" i="13"/>
  <c r="S9" i="22"/>
  <c r="S9" i="18"/>
  <c r="K12" i="26"/>
  <c r="B11" i="26"/>
  <c r="E1346" i="40" s="1"/>
  <c r="K10" i="27"/>
  <c r="B9" i="27"/>
  <c r="E7" i="40" s="1"/>
  <c r="L15" i="6"/>
  <c r="L7" i="16"/>
  <c r="M6" i="16"/>
  <c r="P5" i="6"/>
  <c r="R5" i="6" s="1"/>
  <c r="U9" i="26"/>
  <c r="K28" i="14"/>
  <c r="O8" i="27"/>
  <c r="K11" i="7"/>
  <c r="B10" i="7"/>
  <c r="E76" i="40" s="1"/>
  <c r="M11" i="17"/>
  <c r="B10" i="17"/>
  <c r="E833" i="40" s="1"/>
  <c r="L8" i="14"/>
  <c r="L9" i="14" s="1"/>
  <c r="B7" i="14"/>
  <c r="E707" i="40" s="1"/>
  <c r="B10" i="45"/>
  <c r="K8" i="16"/>
  <c r="B7" i="16"/>
  <c r="E786" i="40" s="1"/>
  <c r="N10" i="17"/>
  <c r="N11" i="17" s="1"/>
  <c r="K13" i="22"/>
  <c r="L9" i="30"/>
  <c r="M8" i="30"/>
  <c r="U5" i="27"/>
  <c r="T5" i="27"/>
  <c r="L7" i="35"/>
  <c r="K10" i="9"/>
  <c r="S11" i="17"/>
  <c r="M12" i="45"/>
  <c r="B11" i="45"/>
  <c r="B10" i="13"/>
  <c r="E647" i="40" s="1"/>
  <c r="M10" i="13"/>
  <c r="N10" i="10" l="1"/>
  <c r="M11" i="13"/>
  <c r="N6" i="9"/>
  <c r="M7" i="9"/>
  <c r="M8" i="9" s="1"/>
  <c r="M8" i="14"/>
  <c r="M9" i="14" s="1"/>
  <c r="N7" i="22"/>
  <c r="N8" i="22" s="1"/>
  <c r="L8" i="9"/>
  <c r="K9" i="16"/>
  <c r="K12" i="7"/>
  <c r="S10" i="16"/>
  <c r="O6" i="18"/>
  <c r="N7" i="18"/>
  <c r="N8" i="18" s="1"/>
  <c r="N9" i="18" s="1"/>
  <c r="N10" i="18" s="1"/>
  <c r="N11" i="18" s="1"/>
  <c r="N12" i="18" s="1"/>
  <c r="N7" i="14"/>
  <c r="N8" i="14" s="1"/>
  <c r="N9" i="14" s="1"/>
  <c r="O6" i="14"/>
  <c r="O7" i="14" s="1"/>
  <c r="O8" i="14" s="1"/>
  <c r="O9" i="14" s="1"/>
  <c r="K12" i="10"/>
  <c r="K13" i="13"/>
  <c r="K11" i="27"/>
  <c r="U10" i="45"/>
  <c r="S9" i="7"/>
  <c r="L10" i="14"/>
  <c r="B9" i="14"/>
  <c r="E709" i="40" s="1"/>
  <c r="K29" i="14"/>
  <c r="O9" i="10"/>
  <c r="O10" i="10" s="1"/>
  <c r="K13" i="18"/>
  <c r="L13" i="18" s="1"/>
  <c r="B12" i="18"/>
  <c r="E896" i="40" s="1"/>
  <c r="P8" i="45"/>
  <c r="P9" i="45" s="1"/>
  <c r="P10" i="45" s="1"/>
  <c r="P11" i="45" s="1"/>
  <c r="Q7" i="45"/>
  <c r="Q8" i="45" s="1"/>
  <c r="Q9" i="45" s="1"/>
  <c r="Q10" i="45" s="1"/>
  <c r="Q11" i="45" s="1"/>
  <c r="T6" i="27"/>
  <c r="P38" i="6"/>
  <c r="R38" i="6" s="1"/>
  <c r="U10" i="26"/>
  <c r="B12" i="26"/>
  <c r="E1347" i="40" s="1"/>
  <c r="K13" i="26"/>
  <c r="K14" i="26" s="1"/>
  <c r="S9" i="14"/>
  <c r="S10" i="35"/>
  <c r="K11" i="9"/>
  <c r="L8" i="35"/>
  <c r="M7" i="35"/>
  <c r="S10" i="27"/>
  <c r="S12" i="30"/>
  <c r="L10" i="22"/>
  <c r="B9" i="22"/>
  <c r="E359" i="40" s="1"/>
  <c r="S9" i="10"/>
  <c r="U5" i="6"/>
  <c r="T5" i="6"/>
  <c r="S11" i="9"/>
  <c r="L11" i="10"/>
  <c r="B11" i="10" s="1"/>
  <c r="E174" i="40" s="1"/>
  <c r="K11" i="30"/>
  <c r="K14" i="22"/>
  <c r="S10" i="18"/>
  <c r="B7" i="35"/>
  <c r="E907" i="40" s="1"/>
  <c r="S11" i="6"/>
  <c r="V10" i="45"/>
  <c r="M9" i="22"/>
  <c r="M10" i="22" s="1"/>
  <c r="L10" i="27"/>
  <c r="L11" i="27" s="1"/>
  <c r="L16" i="6"/>
  <c r="M15" i="6"/>
  <c r="M13" i="45"/>
  <c r="S12" i="17"/>
  <c r="O10" i="17"/>
  <c r="O11" i="17" s="1"/>
  <c r="M7" i="16"/>
  <c r="N6" i="16"/>
  <c r="S10" i="22"/>
  <c r="K9" i="35"/>
  <c r="B8" i="35"/>
  <c r="E908" i="40" s="1"/>
  <c r="S9" i="13"/>
  <c r="N9" i="27"/>
  <c r="M10" i="14"/>
  <c r="M9" i="30"/>
  <c r="N8" i="30"/>
  <c r="L10" i="30"/>
  <c r="L11" i="30" s="1"/>
  <c r="N10" i="13"/>
  <c r="L8" i="16"/>
  <c r="L9" i="16" s="1"/>
  <c r="B15" i="6"/>
  <c r="E30" i="40" s="1"/>
  <c r="W9" i="45"/>
  <c r="W10" i="45" s="1"/>
  <c r="L16" i="17"/>
  <c r="M12" i="17"/>
  <c r="B11" i="17"/>
  <c r="E834" i="40" s="1"/>
  <c r="N12" i="45"/>
  <c r="K17" i="6"/>
  <c r="B16" i="6"/>
  <c r="E31" i="40" s="1"/>
  <c r="B9" i="30"/>
  <c r="E212" i="40" s="1"/>
  <c r="L12" i="13"/>
  <c r="L13" i="13" s="1"/>
  <c r="K49" i="17"/>
  <c r="L11" i="7"/>
  <c r="L12" i="7" s="1"/>
  <c r="O6" i="9" l="1"/>
  <c r="O7" i="9" s="1"/>
  <c r="O8" i="9" s="1"/>
  <c r="N7" i="9"/>
  <c r="N8" i="9" s="1"/>
  <c r="M11" i="7"/>
  <c r="B10" i="27"/>
  <c r="E8" i="40" s="1"/>
  <c r="B7" i="9"/>
  <c r="E132" i="40" s="1"/>
  <c r="O7" i="22"/>
  <c r="O8" i="22" s="1"/>
  <c r="L9" i="9"/>
  <c r="B8" i="9"/>
  <c r="E133" i="40" s="1"/>
  <c r="M13" i="18"/>
  <c r="S12" i="9"/>
  <c r="K15" i="26"/>
  <c r="B14" i="26"/>
  <c r="E1349" i="40" s="1"/>
  <c r="K12" i="27"/>
  <c r="B11" i="27"/>
  <c r="E9" i="40" s="1"/>
  <c r="N9" i="22"/>
  <c r="S12" i="6"/>
  <c r="T6" i="6"/>
  <c r="U6" i="6" s="1"/>
  <c r="S11" i="27"/>
  <c r="B12" i="13"/>
  <c r="E649" i="40" s="1"/>
  <c r="M10" i="27"/>
  <c r="M11" i="27" s="1"/>
  <c r="S13" i="17"/>
  <c r="M14" i="45"/>
  <c r="S11" i="18"/>
  <c r="U11" i="26"/>
  <c r="AD6" i="26"/>
  <c r="K30" i="14"/>
  <c r="K14" i="13"/>
  <c r="L14" i="13" s="1"/>
  <c r="N10" i="27"/>
  <c r="N11" i="27" s="1"/>
  <c r="L17" i="17"/>
  <c r="S10" i="13"/>
  <c r="K18" i="6"/>
  <c r="B17" i="6"/>
  <c r="E32" i="40" s="1"/>
  <c r="M12" i="13"/>
  <c r="M13" i="13" s="1"/>
  <c r="B13" i="13" s="1"/>
  <c r="E650" i="40" s="1"/>
  <c r="M8" i="35"/>
  <c r="N7" i="35"/>
  <c r="T7" i="27"/>
  <c r="L11" i="14"/>
  <c r="M11" i="14" s="1"/>
  <c r="B10" i="14"/>
  <c r="E710" i="40" s="1"/>
  <c r="B11" i="7"/>
  <c r="E77" i="40" s="1"/>
  <c r="L9" i="35"/>
  <c r="N11" i="13"/>
  <c r="O10" i="13"/>
  <c r="L17" i="6"/>
  <c r="K15" i="22"/>
  <c r="S10" i="10"/>
  <c r="U6" i="27"/>
  <c r="K13" i="10"/>
  <c r="B12" i="10"/>
  <c r="E175" i="40" s="1"/>
  <c r="K13" i="7"/>
  <c r="B12" i="7"/>
  <c r="E78" i="40" s="1"/>
  <c r="N13" i="45"/>
  <c r="O12" i="45"/>
  <c r="P12" i="45" s="1"/>
  <c r="Q12" i="45" s="1"/>
  <c r="M13" i="17"/>
  <c r="B12" i="17"/>
  <c r="E835" i="40" s="1"/>
  <c r="S11" i="22"/>
  <c r="L12" i="27"/>
  <c r="O9" i="27"/>
  <c r="O10" i="27" s="1"/>
  <c r="O11" i="27" s="1"/>
  <c r="K12" i="9"/>
  <c r="S10" i="7"/>
  <c r="M16" i="6"/>
  <c r="M17" i="6" s="1"/>
  <c r="N15" i="6"/>
  <c r="N9" i="30"/>
  <c r="N10" i="30" s="1"/>
  <c r="N11" i="30" s="1"/>
  <c r="O8" i="30"/>
  <c r="M11" i="22"/>
  <c r="S11" i="35"/>
  <c r="N10" i="14"/>
  <c r="K10" i="16"/>
  <c r="L10" i="16" s="1"/>
  <c r="K50" i="17"/>
  <c r="N7" i="16"/>
  <c r="O6" i="16"/>
  <c r="O7" i="16" s="1"/>
  <c r="V11" i="45"/>
  <c r="W11" i="45" s="1"/>
  <c r="K12" i="30"/>
  <c r="L12" i="30" s="1"/>
  <c r="L11" i="22"/>
  <c r="B10" i="22"/>
  <c r="E360" i="40" s="1"/>
  <c r="N13" i="18"/>
  <c r="S13" i="30"/>
  <c r="K10" i="35"/>
  <c r="N12" i="17"/>
  <c r="N13" i="17" s="1"/>
  <c r="M10" i="30"/>
  <c r="M11" i="30" s="1"/>
  <c r="M8" i="16"/>
  <c r="M9" i="16" s="1"/>
  <c r="L12" i="10"/>
  <c r="M11" i="10"/>
  <c r="U11" i="45"/>
  <c r="O7" i="18"/>
  <c r="O8" i="18" s="1"/>
  <c r="O9" i="18" s="1"/>
  <c r="O10" i="18" s="1"/>
  <c r="O11" i="18" s="1"/>
  <c r="O12" i="18" s="1"/>
  <c r="O13" i="18" s="1"/>
  <c r="S10" i="14"/>
  <c r="K14" i="18"/>
  <c r="B13" i="18"/>
  <c r="E897" i="40" s="1"/>
  <c r="S11" i="16"/>
  <c r="U7" i="27" l="1"/>
  <c r="M10" i="16"/>
  <c r="L10" i="35"/>
  <c r="L10" i="9"/>
  <c r="B9" i="9"/>
  <c r="E134" i="40" s="1"/>
  <c r="M12" i="7"/>
  <c r="N11" i="7"/>
  <c r="B10" i="30"/>
  <c r="E213" i="40" s="1"/>
  <c r="N9" i="9"/>
  <c r="N10" i="9" s="1"/>
  <c r="M12" i="30"/>
  <c r="N12" i="30"/>
  <c r="O8" i="16"/>
  <c r="O9" i="16" s="1"/>
  <c r="O10" i="16" s="1"/>
  <c r="N8" i="16"/>
  <c r="N9" i="16" s="1"/>
  <c r="N10" i="16" s="1"/>
  <c r="O9" i="30"/>
  <c r="O10" i="30" s="1"/>
  <c r="O11" i="30" s="1"/>
  <c r="M9" i="9"/>
  <c r="M10" i="9" s="1"/>
  <c r="K31" i="14"/>
  <c r="K14" i="7"/>
  <c r="M12" i="27"/>
  <c r="B12" i="27"/>
  <c r="E10" i="40" s="1"/>
  <c r="K13" i="27"/>
  <c r="L13" i="27" s="1"/>
  <c r="K19" i="6"/>
  <c r="U12" i="26"/>
  <c r="P5" i="7"/>
  <c r="R5" i="7" s="1"/>
  <c r="S11" i="13"/>
  <c r="S12" i="27"/>
  <c r="U12" i="45"/>
  <c r="L13" i="10"/>
  <c r="K51" i="17"/>
  <c r="N16" i="6"/>
  <c r="N17" i="6" s="1"/>
  <c r="O15" i="6"/>
  <c r="O16" i="6" s="1"/>
  <c r="O17" i="6" s="1"/>
  <c r="L12" i="14"/>
  <c r="B11" i="14"/>
  <c r="E711" i="40" s="1"/>
  <c r="K16" i="26"/>
  <c r="B15" i="26"/>
  <c r="E1350" i="40" s="1"/>
  <c r="B9" i="16"/>
  <c r="E788" i="40" s="1"/>
  <c r="S12" i="22"/>
  <c r="S11" i="10"/>
  <c r="S12" i="18"/>
  <c r="T7" i="6"/>
  <c r="U7" i="6" s="1"/>
  <c r="S14" i="17"/>
  <c r="M12" i="14"/>
  <c r="K11" i="16"/>
  <c r="L11" i="16" s="1"/>
  <c r="B10" i="16"/>
  <c r="E789" i="40" s="1"/>
  <c r="T8" i="27"/>
  <c r="U8" i="27" s="1"/>
  <c r="L18" i="17"/>
  <c r="K13" i="9"/>
  <c r="S12" i="16"/>
  <c r="N11" i="14"/>
  <c r="N12" i="14" s="1"/>
  <c r="S13" i="9"/>
  <c r="K16" i="22"/>
  <c r="N12" i="27"/>
  <c r="M15" i="45"/>
  <c r="S13" i="6"/>
  <c r="M12" i="10"/>
  <c r="M13" i="10" s="1"/>
  <c r="N11" i="10"/>
  <c r="K15" i="18"/>
  <c r="B14" i="18"/>
  <c r="E898" i="40" s="1"/>
  <c r="L13" i="7"/>
  <c r="B11" i="30"/>
  <c r="E214" i="40" s="1"/>
  <c r="B8" i="16"/>
  <c r="E787" i="40" s="1"/>
  <c r="M14" i="17"/>
  <c r="B13" i="17"/>
  <c r="E836" i="40" s="1"/>
  <c r="L18" i="6"/>
  <c r="L19" i="6" s="1"/>
  <c r="M14" i="13"/>
  <c r="B14" i="13" s="1"/>
  <c r="E651" i="40" s="1"/>
  <c r="S14" i="30"/>
  <c r="L12" i="22"/>
  <c r="B11" i="22"/>
  <c r="E361" i="40" s="1"/>
  <c r="S11" i="14"/>
  <c r="N14" i="17"/>
  <c r="B9" i="35"/>
  <c r="E909" i="40" s="1"/>
  <c r="K13" i="30"/>
  <c r="B12" i="30"/>
  <c r="E215" i="40" s="1"/>
  <c r="S12" i="35"/>
  <c r="O10" i="14"/>
  <c r="O13" i="45"/>
  <c r="O14" i="45" s="1"/>
  <c r="B12" i="45"/>
  <c r="O11" i="13"/>
  <c r="N8" i="35"/>
  <c r="O7" i="35"/>
  <c r="K15" i="13"/>
  <c r="L15" i="13" s="1"/>
  <c r="O12" i="17"/>
  <c r="O13" i="17" s="1"/>
  <c r="L14" i="18"/>
  <c r="L15" i="18" s="1"/>
  <c r="K14" i="10"/>
  <c r="B13" i="10"/>
  <c r="E176" i="40" s="1"/>
  <c r="K11" i="35"/>
  <c r="B10" i="35"/>
  <c r="E910" i="40" s="1"/>
  <c r="V12" i="45"/>
  <c r="W12" i="45" s="1"/>
  <c r="S11" i="7"/>
  <c r="N14" i="45"/>
  <c r="B14" i="45" s="1"/>
  <c r="N12" i="13"/>
  <c r="N13" i="13" s="1"/>
  <c r="N14" i="13" s="1"/>
  <c r="M9" i="35"/>
  <c r="M10" i="35" s="1"/>
  <c r="N10" i="22"/>
  <c r="N11" i="22" s="1"/>
  <c r="O9" i="22"/>
  <c r="O10" i="22" s="1"/>
  <c r="O11" i="22" s="1"/>
  <c r="B10" i="9" l="1"/>
  <c r="E135" i="40" s="1"/>
  <c r="L11" i="9"/>
  <c r="M11" i="9" s="1"/>
  <c r="O14" i="17"/>
  <c r="M14" i="18"/>
  <c r="M15" i="18" s="1"/>
  <c r="M18" i="6"/>
  <c r="M19" i="6" s="1"/>
  <c r="O12" i="30"/>
  <c r="O9" i="9"/>
  <c r="O10" i="9" s="1"/>
  <c r="N12" i="7"/>
  <c r="O11" i="7"/>
  <c r="O12" i="7" s="1"/>
  <c r="N9" i="35"/>
  <c r="N10" i="35" s="1"/>
  <c r="O12" i="13"/>
  <c r="O13" i="13" s="1"/>
  <c r="O14" i="13" s="1"/>
  <c r="M11" i="16"/>
  <c r="M16" i="45"/>
  <c r="S13" i="16"/>
  <c r="P13" i="45"/>
  <c r="S13" i="22"/>
  <c r="K12" i="35"/>
  <c r="M13" i="27"/>
  <c r="S12" i="14"/>
  <c r="L13" i="22"/>
  <c r="B12" i="22"/>
  <c r="E362" i="40" s="1"/>
  <c r="L14" i="7"/>
  <c r="M13" i="7"/>
  <c r="N18" i="6"/>
  <c r="N19" i="6" s="1"/>
  <c r="S15" i="17"/>
  <c r="S12" i="13"/>
  <c r="K14" i="9"/>
  <c r="N15" i="45"/>
  <c r="O15" i="45" s="1"/>
  <c r="S13" i="35"/>
  <c r="S15" i="30"/>
  <c r="K16" i="18"/>
  <c r="B15" i="18"/>
  <c r="E899" i="40" s="1"/>
  <c r="K17" i="22"/>
  <c r="T8" i="6"/>
  <c r="U8" i="6" s="1"/>
  <c r="N14" i="18"/>
  <c r="K52" i="17"/>
  <c r="S12" i="10"/>
  <c r="N12" i="10"/>
  <c r="N13" i="10" s="1"/>
  <c r="O11" i="10"/>
  <c r="O12" i="10" s="1"/>
  <c r="O13" i="10" s="1"/>
  <c r="M12" i="22"/>
  <c r="L19" i="17"/>
  <c r="K15" i="7"/>
  <c r="B14" i="7"/>
  <c r="E80" i="40" s="1"/>
  <c r="M15" i="13"/>
  <c r="N15" i="13" s="1"/>
  <c r="M14" i="10"/>
  <c r="L11" i="35"/>
  <c r="L12" i="35" s="1"/>
  <c r="O12" i="27"/>
  <c r="L14" i="10"/>
  <c r="B13" i="7"/>
  <c r="E79" i="40" s="1"/>
  <c r="S13" i="27"/>
  <c r="S14" i="9"/>
  <c r="T9" i="27"/>
  <c r="S13" i="18"/>
  <c r="U5" i="7"/>
  <c r="T5" i="7"/>
  <c r="K14" i="27"/>
  <c r="B13" i="27"/>
  <c r="E11" i="40" s="1"/>
  <c r="M11" i="35"/>
  <c r="M12" i="35" s="1"/>
  <c r="K17" i="26"/>
  <c r="K18" i="26" s="1"/>
  <c r="B16" i="26"/>
  <c r="E1351" i="40" s="1"/>
  <c r="P16" i="7"/>
  <c r="R16" i="7" s="1"/>
  <c r="U13" i="26"/>
  <c r="K32" i="14"/>
  <c r="K12" i="16"/>
  <c r="B11" i="16"/>
  <c r="E790" i="40" s="1"/>
  <c r="N12" i="22"/>
  <c r="K15" i="10"/>
  <c r="B14" i="10"/>
  <c r="E177" i="40" s="1"/>
  <c r="S12" i="7"/>
  <c r="K14" i="30"/>
  <c r="K16" i="13"/>
  <c r="L16" i="13" s="1"/>
  <c r="B15" i="13"/>
  <c r="E652" i="40" s="1"/>
  <c r="U13" i="45"/>
  <c r="B18" i="6"/>
  <c r="E33" i="40" s="1"/>
  <c r="O11" i="14"/>
  <c r="O12" i="14" s="1"/>
  <c r="V13" i="45"/>
  <c r="O8" i="35"/>
  <c r="O9" i="35" s="1"/>
  <c r="O10" i="35" s="1"/>
  <c r="M15" i="17"/>
  <c r="N15" i="17" s="1"/>
  <c r="O15" i="17" s="1"/>
  <c r="B14" i="17"/>
  <c r="E837" i="40" s="1"/>
  <c r="S14" i="6"/>
  <c r="L13" i="30"/>
  <c r="L13" i="14"/>
  <c r="B12" i="14"/>
  <c r="E712" i="40" s="1"/>
  <c r="K20" i="6"/>
  <c r="L20" i="6" s="1"/>
  <c r="B19" i="6"/>
  <c r="E34" i="40" s="1"/>
  <c r="B13" i="45"/>
  <c r="N11" i="9" l="1"/>
  <c r="O12" i="22"/>
  <c r="B11" i="9"/>
  <c r="E136" i="40" s="1"/>
  <c r="L12" i="9"/>
  <c r="M13" i="22"/>
  <c r="N13" i="22" s="1"/>
  <c r="O11" i="9"/>
  <c r="M20" i="6"/>
  <c r="O15" i="13"/>
  <c r="P14" i="45"/>
  <c r="P15" i="45" s="1"/>
  <c r="Q13" i="45"/>
  <c r="L14" i="14"/>
  <c r="B13" i="14"/>
  <c r="E713" i="40" s="1"/>
  <c r="S16" i="30"/>
  <c r="S14" i="16"/>
  <c r="K19" i="26"/>
  <c r="B18" i="26"/>
  <c r="E1353" i="40" s="1"/>
  <c r="K16" i="10"/>
  <c r="S15" i="9"/>
  <c r="K53" i="17"/>
  <c r="B15" i="45"/>
  <c r="S16" i="17"/>
  <c r="S13" i="7"/>
  <c r="U14" i="45"/>
  <c r="K15" i="27"/>
  <c r="K16" i="7"/>
  <c r="N15" i="18"/>
  <c r="O14" i="18"/>
  <c r="O15" i="18" s="1"/>
  <c r="M17" i="45"/>
  <c r="K17" i="18"/>
  <c r="B17" i="18" s="1"/>
  <c r="E901" i="40" s="1"/>
  <c r="B16" i="18"/>
  <c r="E900" i="40" s="1"/>
  <c r="M16" i="13"/>
  <c r="N16" i="13" s="1"/>
  <c r="S13" i="14"/>
  <c r="T6" i="7"/>
  <c r="T9" i="6"/>
  <c r="S14" i="35"/>
  <c r="O18" i="6"/>
  <c r="O19" i="6" s="1"/>
  <c r="T10" i="27"/>
  <c r="S14" i="27"/>
  <c r="M16" i="17"/>
  <c r="N16" i="17" s="1"/>
  <c r="B15" i="17"/>
  <c r="E838" i="40" s="1"/>
  <c r="K13" i="16"/>
  <c r="N11" i="35"/>
  <c r="N12" i="35" s="1"/>
  <c r="N16" i="45"/>
  <c r="O16" i="45" s="1"/>
  <c r="M13" i="14"/>
  <c r="M15" i="10"/>
  <c r="S13" i="10"/>
  <c r="U9" i="27"/>
  <c r="U10" i="27" s="1"/>
  <c r="L20" i="17"/>
  <c r="M14" i="7"/>
  <c r="N13" i="7"/>
  <c r="N13" i="27"/>
  <c r="N11" i="16"/>
  <c r="L14" i="30"/>
  <c r="M13" i="30"/>
  <c r="S15" i="6"/>
  <c r="O11" i="35"/>
  <c r="O12" i="35" s="1"/>
  <c r="K33" i="14"/>
  <c r="L15" i="10"/>
  <c r="K15" i="9"/>
  <c r="L15" i="7"/>
  <c r="L16" i="7" s="1"/>
  <c r="B11" i="35"/>
  <c r="E911" i="40" s="1"/>
  <c r="L12" i="16"/>
  <c r="V14" i="45"/>
  <c r="K17" i="13"/>
  <c r="L17" i="13" s="1"/>
  <c r="B16" i="13"/>
  <c r="E653" i="40" s="1"/>
  <c r="U14" i="26"/>
  <c r="AD7" i="26"/>
  <c r="S14" i="18"/>
  <c r="O13" i="27"/>
  <c r="K18" i="22"/>
  <c r="S13" i="13"/>
  <c r="K13" i="35"/>
  <c r="B12" i="35"/>
  <c r="E912" i="40" s="1"/>
  <c r="L14" i="27"/>
  <c r="L15" i="27" s="1"/>
  <c r="K15" i="30"/>
  <c r="L16" i="18"/>
  <c r="K21" i="6"/>
  <c r="B20" i="6"/>
  <c r="E35" i="40" s="1"/>
  <c r="B13" i="30"/>
  <c r="E216" i="40" s="1"/>
  <c r="L13" i="35"/>
  <c r="M13" i="35" s="1"/>
  <c r="N14" i="10"/>
  <c r="O14" i="10" s="1"/>
  <c r="L14" i="22"/>
  <c r="M14" i="22" s="1"/>
  <c r="B13" i="22"/>
  <c r="E363" i="40" s="1"/>
  <c r="S14" i="22"/>
  <c r="W13" i="45"/>
  <c r="L16" i="10" l="1"/>
  <c r="M16" i="10" s="1"/>
  <c r="M17" i="10" s="1"/>
  <c r="L13" i="9"/>
  <c r="L14" i="9" s="1"/>
  <c r="O13" i="22"/>
  <c r="L15" i="30"/>
  <c r="B15" i="10"/>
  <c r="E178" i="40" s="1"/>
  <c r="Q14" i="45"/>
  <c r="Q15" i="45" s="1"/>
  <c r="M12" i="9"/>
  <c r="N14" i="22"/>
  <c r="B16" i="45"/>
  <c r="P16" i="45"/>
  <c r="L13" i="16"/>
  <c r="S14" i="7"/>
  <c r="K17" i="10"/>
  <c r="B16" i="10"/>
  <c r="E179" i="40" s="1"/>
  <c r="V15" i="45"/>
  <c r="S16" i="6"/>
  <c r="T10" i="6"/>
  <c r="M18" i="45"/>
  <c r="O16" i="13"/>
  <c r="S15" i="35"/>
  <c r="K14" i="16"/>
  <c r="K22" i="6"/>
  <c r="S14" i="10"/>
  <c r="M17" i="17"/>
  <c r="B16" i="17"/>
  <c r="E839" i="40" s="1"/>
  <c r="S17" i="17"/>
  <c r="K20" i="26"/>
  <c r="B19" i="26"/>
  <c r="E1354" i="40" s="1"/>
  <c r="Q16" i="45"/>
  <c r="M14" i="30"/>
  <c r="N13" i="30"/>
  <c r="L17" i="18"/>
  <c r="M16" i="18"/>
  <c r="N16" i="18" s="1"/>
  <c r="O11" i="16"/>
  <c r="S15" i="27"/>
  <c r="U9" i="6"/>
  <c r="U10" i="6" s="1"/>
  <c r="W14" i="45"/>
  <c r="K16" i="9"/>
  <c r="M12" i="16"/>
  <c r="N12" i="16" s="1"/>
  <c r="B15" i="7"/>
  <c r="E81" i="40" s="1"/>
  <c r="S15" i="16"/>
  <c r="S15" i="18"/>
  <c r="T7" i="7"/>
  <c r="S15" i="22"/>
  <c r="K16" i="30"/>
  <c r="L16" i="30" s="1"/>
  <c r="M14" i="14"/>
  <c r="N13" i="14"/>
  <c r="K17" i="7"/>
  <c r="L17" i="7" s="1"/>
  <c r="B16" i="7"/>
  <c r="E82" i="40" s="1"/>
  <c r="M14" i="27"/>
  <c r="M15" i="27" s="1"/>
  <c r="B15" i="27" s="1"/>
  <c r="E13" i="40" s="1"/>
  <c r="L21" i="6"/>
  <c r="L22" i="6" s="1"/>
  <c r="L17" i="10"/>
  <c r="N14" i="7"/>
  <c r="O13" i="7"/>
  <c r="B14" i="27"/>
  <c r="E12" i="40" s="1"/>
  <c r="N20" i="6"/>
  <c r="O16" i="17"/>
  <c r="S14" i="13"/>
  <c r="L21" i="17"/>
  <c r="K19" i="22"/>
  <c r="M15" i="7"/>
  <c r="M16" i="7" s="1"/>
  <c r="N17" i="45"/>
  <c r="T11" i="27"/>
  <c r="S14" i="14"/>
  <c r="K16" i="27"/>
  <c r="S17" i="30"/>
  <c r="L15" i="22"/>
  <c r="B14" i="22"/>
  <c r="E364" i="40" s="1"/>
  <c r="K14" i="35"/>
  <c r="L14" i="35" s="1"/>
  <c r="B13" i="35"/>
  <c r="E913" i="40" s="1"/>
  <c r="K34" i="14"/>
  <c r="N13" i="35"/>
  <c r="K54" i="17"/>
  <c r="P5" i="9"/>
  <c r="R5" i="9" s="1"/>
  <c r="U15" i="26"/>
  <c r="N15" i="10"/>
  <c r="K18" i="13"/>
  <c r="B17" i="13"/>
  <c r="E654" i="40" s="1"/>
  <c r="O13" i="35"/>
  <c r="U6" i="7"/>
  <c r="M17" i="13"/>
  <c r="N17" i="13" s="1"/>
  <c r="U15" i="45"/>
  <c r="S16" i="9"/>
  <c r="L15" i="14"/>
  <c r="B14" i="14"/>
  <c r="E714" i="40" s="1"/>
  <c r="B14" i="9" l="1"/>
  <c r="E139" i="40" s="1"/>
  <c r="L15" i="9"/>
  <c r="B15" i="9" s="1"/>
  <c r="E140" i="40" s="1"/>
  <c r="L14" i="16"/>
  <c r="M13" i="9"/>
  <c r="W15" i="45"/>
  <c r="N12" i="9"/>
  <c r="N16" i="10"/>
  <c r="N17" i="10" s="1"/>
  <c r="O14" i="7"/>
  <c r="B12" i="9"/>
  <c r="E137" i="40" s="1"/>
  <c r="M14" i="35"/>
  <c r="M18" i="17"/>
  <c r="B17" i="17"/>
  <c r="E840" i="40" s="1"/>
  <c r="S15" i="7"/>
  <c r="S15" i="13"/>
  <c r="M15" i="30"/>
  <c r="B14" i="30"/>
  <c r="E217" i="40" s="1"/>
  <c r="T11" i="6"/>
  <c r="N17" i="17"/>
  <c r="K17" i="27"/>
  <c r="S15" i="14"/>
  <c r="N14" i="30"/>
  <c r="O13" i="30"/>
  <c r="O14" i="30" s="1"/>
  <c r="K18" i="7"/>
  <c r="B17" i="7"/>
  <c r="E83" i="40" s="1"/>
  <c r="B21" i="6"/>
  <c r="E36" i="40" s="1"/>
  <c r="K19" i="13"/>
  <c r="K17" i="9"/>
  <c r="L16" i="14"/>
  <c r="B15" i="14"/>
  <c r="E715" i="40" s="1"/>
  <c r="S17" i="9"/>
  <c r="T12" i="27"/>
  <c r="N14" i="14"/>
  <c r="O13" i="14"/>
  <c r="S16" i="18"/>
  <c r="K23" i="6"/>
  <c r="B22" i="6"/>
  <c r="E37" i="40" s="1"/>
  <c r="U11" i="27"/>
  <c r="L23" i="6"/>
  <c r="O17" i="17"/>
  <c r="S17" i="6"/>
  <c r="L16" i="27"/>
  <c r="M16" i="27" s="1"/>
  <c r="N18" i="45"/>
  <c r="N14" i="27"/>
  <c r="M21" i="6"/>
  <c r="M22" i="6" s="1"/>
  <c r="S16" i="27"/>
  <c r="B20" i="26"/>
  <c r="E1355" i="40" s="1"/>
  <c r="K21" i="26"/>
  <c r="K15" i="16"/>
  <c r="O17" i="45"/>
  <c r="P17" i="45" s="1"/>
  <c r="Q17" i="45" s="1"/>
  <c r="L18" i="7"/>
  <c r="K35" i="14"/>
  <c r="L16" i="22"/>
  <c r="B15" i="22"/>
  <c r="E365" i="40" s="1"/>
  <c r="O15" i="10"/>
  <c r="O16" i="10" s="1"/>
  <c r="O17" i="10" s="1"/>
  <c r="M17" i="7"/>
  <c r="M18" i="7" s="1"/>
  <c r="S16" i="16"/>
  <c r="O12" i="16"/>
  <c r="V16" i="45"/>
  <c r="W16" i="45" s="1"/>
  <c r="S15" i="10"/>
  <c r="U5" i="9"/>
  <c r="T5" i="9"/>
  <c r="M15" i="14"/>
  <c r="M16" i="14" s="1"/>
  <c r="O20" i="6"/>
  <c r="N15" i="7"/>
  <c r="N16" i="7" s="1"/>
  <c r="K17" i="30"/>
  <c r="S18" i="17"/>
  <c r="S16" i="35"/>
  <c r="L18" i="13"/>
  <c r="M18" i="13" s="1"/>
  <c r="L22" i="17"/>
  <c r="M19" i="45"/>
  <c r="K15" i="35"/>
  <c r="B14" i="35"/>
  <c r="E914" i="40" s="1"/>
  <c r="U16" i="45"/>
  <c r="K55" i="17"/>
  <c r="K20" i="22"/>
  <c r="O16" i="18"/>
  <c r="O14" i="22"/>
  <c r="T8" i="7"/>
  <c r="P19" i="9"/>
  <c r="R19" i="9" s="1"/>
  <c r="U16" i="26"/>
  <c r="U7" i="7"/>
  <c r="S18" i="30"/>
  <c r="N14" i="35"/>
  <c r="L16" i="9"/>
  <c r="L17" i="9" s="1"/>
  <c r="S16" i="22"/>
  <c r="M13" i="16"/>
  <c r="B12" i="16"/>
  <c r="E791" i="40" s="1"/>
  <c r="M17" i="18"/>
  <c r="N17" i="18" s="1"/>
  <c r="O17" i="13"/>
  <c r="K18" i="10"/>
  <c r="L18" i="10" s="1"/>
  <c r="M18" i="10" s="1"/>
  <c r="B17" i="10"/>
  <c r="E180" i="40" s="1"/>
  <c r="M15" i="22"/>
  <c r="M16" i="22" s="1"/>
  <c r="U12" i="27" l="1"/>
  <c r="N18" i="17"/>
  <c r="O18" i="17" s="1"/>
  <c r="O17" i="18"/>
  <c r="N15" i="14"/>
  <c r="N16" i="14" s="1"/>
  <c r="B17" i="45"/>
  <c r="N15" i="22"/>
  <c r="N16" i="22" s="1"/>
  <c r="O12" i="9"/>
  <c r="N13" i="9"/>
  <c r="N14" i="9" s="1"/>
  <c r="N15" i="9" s="1"/>
  <c r="M14" i="9"/>
  <c r="M15" i="9" s="1"/>
  <c r="B13" i="9"/>
  <c r="E138" i="40" s="1"/>
  <c r="M23" i="6"/>
  <c r="N18" i="10"/>
  <c r="K16" i="16"/>
  <c r="K20" i="13"/>
  <c r="K18" i="27"/>
  <c r="B18" i="27" s="1"/>
  <c r="E16" i="40" s="1"/>
  <c r="K18" i="30"/>
  <c r="S18" i="6"/>
  <c r="K16" i="35"/>
  <c r="N17" i="7"/>
  <c r="N18" i="7" s="1"/>
  <c r="O15" i="7"/>
  <c r="O16" i="7" s="1"/>
  <c r="O17" i="7" s="1"/>
  <c r="O18" i="7" s="1"/>
  <c r="K22" i="26"/>
  <c r="B21" i="26"/>
  <c r="E1356" i="40" s="1"/>
  <c r="N21" i="6"/>
  <c r="N22" i="6" s="1"/>
  <c r="L15" i="16"/>
  <c r="L16" i="16" s="1"/>
  <c r="M14" i="16"/>
  <c r="B13" i="16"/>
  <c r="E792" i="40" s="1"/>
  <c r="M20" i="45"/>
  <c r="O18" i="10"/>
  <c r="S17" i="27"/>
  <c r="T13" i="27"/>
  <c r="U13" i="27" s="1"/>
  <c r="T12" i="6"/>
  <c r="S16" i="7"/>
  <c r="T6" i="9"/>
  <c r="S18" i="9"/>
  <c r="L17" i="30"/>
  <c r="L18" i="30" s="1"/>
  <c r="M19" i="17"/>
  <c r="B18" i="17"/>
  <c r="E841" i="40" s="1"/>
  <c r="O14" i="35"/>
  <c r="L23" i="17"/>
  <c r="S19" i="30"/>
  <c r="L19" i="13"/>
  <c r="L20" i="13" s="1"/>
  <c r="L17" i="22"/>
  <c r="B16" i="22"/>
  <c r="E366" i="40" s="1"/>
  <c r="N15" i="27"/>
  <c r="N16" i="27" s="1"/>
  <c r="O14" i="27"/>
  <c r="O15" i="27" s="1"/>
  <c r="O16" i="27" s="1"/>
  <c r="K19" i="7"/>
  <c r="B18" i="7"/>
  <c r="E84" i="40" s="1"/>
  <c r="N13" i="16"/>
  <c r="N14" i="16" s="1"/>
  <c r="K21" i="22"/>
  <c r="S16" i="10"/>
  <c r="M16" i="9"/>
  <c r="K24" i="6"/>
  <c r="L24" i="6" s="1"/>
  <c r="B23" i="6"/>
  <c r="E38" i="40" s="1"/>
  <c r="M16" i="30"/>
  <c r="T9" i="7"/>
  <c r="U8" i="7"/>
  <c r="V17" i="45"/>
  <c r="W17" i="45" s="1"/>
  <c r="K36" i="14"/>
  <c r="N19" i="45"/>
  <c r="N20" i="45" s="1"/>
  <c r="L17" i="14"/>
  <c r="B16" i="14"/>
  <c r="E716" i="40" s="1"/>
  <c r="N15" i="30"/>
  <c r="O15" i="30" s="1"/>
  <c r="U11" i="6"/>
  <c r="N18" i="13"/>
  <c r="P37" i="9"/>
  <c r="R37" i="9" s="1"/>
  <c r="U17" i="26"/>
  <c r="U18" i="26" s="1"/>
  <c r="AD8" i="26"/>
  <c r="S19" i="17"/>
  <c r="L17" i="27"/>
  <c r="S17" i="18"/>
  <c r="S2" i="18" s="1"/>
  <c r="K18" i="9"/>
  <c r="L18" i="9" s="1"/>
  <c r="S16" i="14"/>
  <c r="S17" i="35"/>
  <c r="K19" i="10"/>
  <c r="L19" i="10" s="1"/>
  <c r="B18" i="10"/>
  <c r="E181" i="40" s="1"/>
  <c r="O18" i="13"/>
  <c r="K56" i="17"/>
  <c r="U17" i="45"/>
  <c r="O13" i="16"/>
  <c r="O14" i="16" s="1"/>
  <c r="O18" i="45"/>
  <c r="B16" i="9"/>
  <c r="E141" i="40" s="1"/>
  <c r="L15" i="35"/>
  <c r="L16" i="35" s="1"/>
  <c r="S17" i="22"/>
  <c r="S17" i="16"/>
  <c r="O14" i="14"/>
  <c r="B18" i="13"/>
  <c r="E655" i="40" s="1"/>
  <c r="B16" i="27"/>
  <c r="E14" i="40" s="1"/>
  <c r="S16" i="13"/>
  <c r="O15" i="14" l="1"/>
  <c r="O16" i="14" s="1"/>
  <c r="B15" i="30"/>
  <c r="E218" i="40" s="1"/>
  <c r="O15" i="22"/>
  <c r="O16" i="22" s="1"/>
  <c r="O13" i="9"/>
  <c r="O14" i="9" s="1"/>
  <c r="O15" i="9" s="1"/>
  <c r="L18" i="27"/>
  <c r="N23" i="6"/>
  <c r="U9" i="7"/>
  <c r="M19" i="10"/>
  <c r="B19" i="10" s="1"/>
  <c r="E182" i="40" s="1"/>
  <c r="M24" i="6"/>
  <c r="AE16" i="26"/>
  <c r="L18" i="14"/>
  <c r="B17" i="14"/>
  <c r="E717" i="40" s="1"/>
  <c r="S18" i="22"/>
  <c r="N16" i="30"/>
  <c r="B16" i="30" s="1"/>
  <c r="E219" i="40" s="1"/>
  <c r="T7" i="9"/>
  <c r="K19" i="30"/>
  <c r="K20" i="7"/>
  <c r="M17" i="30"/>
  <c r="M18" i="30" s="1"/>
  <c r="B18" i="30" s="1"/>
  <c r="E221" i="40" s="1"/>
  <c r="M20" i="17"/>
  <c r="B19" i="17"/>
  <c r="E842" i="40" s="1"/>
  <c r="O21" i="6"/>
  <c r="O22" i="6" s="1"/>
  <c r="O23" i="6" s="1"/>
  <c r="S18" i="27"/>
  <c r="S2" i="27" s="1"/>
  <c r="O19" i="45"/>
  <c r="O20" i="45" s="1"/>
  <c r="B18" i="45"/>
  <c r="S17" i="7"/>
  <c r="M17" i="14"/>
  <c r="B22" i="26"/>
  <c r="E1357" i="40" s="1"/>
  <c r="K23" i="26"/>
  <c r="B19" i="13"/>
  <c r="E656" i="40" s="1"/>
  <c r="K37" i="14"/>
  <c r="K25" i="6"/>
  <c r="B24" i="6"/>
  <c r="E39" i="40" s="1"/>
  <c r="K21" i="13"/>
  <c r="B20" i="13"/>
  <c r="E657" i="40" s="1"/>
  <c r="B17" i="27"/>
  <c r="E15" i="40" s="1"/>
  <c r="L19" i="7"/>
  <c r="B19" i="7" s="1"/>
  <c r="E85" i="40" s="1"/>
  <c r="V18" i="45"/>
  <c r="M17" i="9"/>
  <c r="N16" i="9"/>
  <c r="L18" i="22"/>
  <c r="B17" i="22"/>
  <c r="E367" i="40" s="1"/>
  <c r="S19" i="9"/>
  <c r="M21" i="45"/>
  <c r="N21" i="45" s="1"/>
  <c r="B20" i="45"/>
  <c r="S17" i="13"/>
  <c r="U18" i="45"/>
  <c r="S17" i="10"/>
  <c r="T13" i="6"/>
  <c r="B15" i="35"/>
  <c r="E915" i="40" s="1"/>
  <c r="S18" i="35"/>
  <c r="P5" i="10"/>
  <c r="R5" i="10" s="1"/>
  <c r="U19" i="26"/>
  <c r="S20" i="30"/>
  <c r="K17" i="35"/>
  <c r="B16" i="35"/>
  <c r="E916" i="40" s="1"/>
  <c r="K17" i="16"/>
  <c r="O16" i="30"/>
  <c r="S17" i="14"/>
  <c r="M17" i="22"/>
  <c r="M15" i="16"/>
  <c r="M16" i="16" s="1"/>
  <c r="B16" i="16" s="1"/>
  <c r="E795" i="40" s="1"/>
  <c r="B14" i="16"/>
  <c r="E793" i="40" s="1"/>
  <c r="S19" i="6"/>
  <c r="N19" i="10"/>
  <c r="O19" i="10" s="1"/>
  <c r="K20" i="10"/>
  <c r="K22" i="22"/>
  <c r="P18" i="45"/>
  <c r="T14" i="27"/>
  <c r="U14" i="27" s="1"/>
  <c r="M17" i="27"/>
  <c r="M18" i="27" s="1"/>
  <c r="N24" i="6"/>
  <c r="S20" i="17"/>
  <c r="M15" i="35"/>
  <c r="S18" i="16"/>
  <c r="K57" i="17"/>
  <c r="K19" i="9"/>
  <c r="L19" i="9" s="1"/>
  <c r="U12" i="6"/>
  <c r="T10" i="7"/>
  <c r="U10" i="7" s="1"/>
  <c r="U6" i="9"/>
  <c r="L24" i="17"/>
  <c r="M19" i="13"/>
  <c r="M20" i="13" s="1"/>
  <c r="N19" i="17"/>
  <c r="B17" i="30"/>
  <c r="E220" i="40" s="1"/>
  <c r="U7" i="9" l="1"/>
  <c r="U13" i="6"/>
  <c r="N19" i="13"/>
  <c r="N20" i="13" s="1"/>
  <c r="B15" i="16"/>
  <c r="E794" i="40" s="1"/>
  <c r="M16" i="35"/>
  <c r="N15" i="35"/>
  <c r="S19" i="35"/>
  <c r="M18" i="9"/>
  <c r="B17" i="9"/>
  <c r="E142" i="40" s="1"/>
  <c r="O21" i="45"/>
  <c r="B21" i="45" s="1"/>
  <c r="K21" i="7"/>
  <c r="U5" i="10"/>
  <c r="T5" i="10"/>
  <c r="V19" i="45"/>
  <c r="K38" i="14"/>
  <c r="AE5" i="26"/>
  <c r="K18" i="16"/>
  <c r="S18" i="13"/>
  <c r="K20" i="30"/>
  <c r="N17" i="9"/>
  <c r="N18" i="9" s="1"/>
  <c r="O16" i="9"/>
  <c r="L17" i="16"/>
  <c r="L18" i="16" s="1"/>
  <c r="L19" i="14"/>
  <c r="B18" i="14"/>
  <c r="E718" i="40" s="1"/>
  <c r="S20" i="6"/>
  <c r="K18" i="35"/>
  <c r="L20" i="7"/>
  <c r="L21" i="7" s="1"/>
  <c r="M19" i="7"/>
  <c r="B23" i="26"/>
  <c r="E1358" i="40" s="1"/>
  <c r="K24" i="26"/>
  <c r="K25" i="26" s="1"/>
  <c r="O24" i="6"/>
  <c r="T8" i="9"/>
  <c r="L17" i="35"/>
  <c r="B17" i="35" s="1"/>
  <c r="E917" i="40" s="1"/>
  <c r="L25" i="17"/>
  <c r="U19" i="45"/>
  <c r="K20" i="9"/>
  <c r="B19" i="9"/>
  <c r="E144" i="40" s="1"/>
  <c r="T14" i="6"/>
  <c r="K26" i="6"/>
  <c r="S21" i="30"/>
  <c r="M22" i="45"/>
  <c r="M18" i="14"/>
  <c r="M19" i="14" s="1"/>
  <c r="N17" i="14"/>
  <c r="M21" i="17"/>
  <c r="B20" i="17"/>
  <c r="E843" i="40" s="1"/>
  <c r="S21" i="17"/>
  <c r="S20" i="9"/>
  <c r="K22" i="13"/>
  <c r="S18" i="7"/>
  <c r="K21" i="10"/>
  <c r="T15" i="27"/>
  <c r="N20" i="17"/>
  <c r="O19" i="17"/>
  <c r="O20" i="17" s="1"/>
  <c r="K58" i="17"/>
  <c r="B57" i="17"/>
  <c r="E880" i="40" s="1"/>
  <c r="P19" i="45"/>
  <c r="P20" i="45" s="1"/>
  <c r="Q18" i="45"/>
  <c r="Q19" i="45" s="1"/>
  <c r="Q20" i="45" s="1"/>
  <c r="M18" i="22"/>
  <c r="N17" i="22"/>
  <c r="L21" i="13"/>
  <c r="L22" i="13" s="1"/>
  <c r="N15" i="16"/>
  <c r="L25" i="6"/>
  <c r="L26" i="6" s="1"/>
  <c r="S19" i="16"/>
  <c r="S18" i="10"/>
  <c r="B19" i="45"/>
  <c r="L19" i="30"/>
  <c r="L20" i="30" s="1"/>
  <c r="M19" i="30"/>
  <c r="M20" i="30" s="1"/>
  <c r="N17" i="30"/>
  <c r="N18" i="30" s="1"/>
  <c r="S19" i="22"/>
  <c r="T11" i="7"/>
  <c r="U11" i="7" s="1"/>
  <c r="K23" i="22"/>
  <c r="S18" i="14"/>
  <c r="P6" i="10"/>
  <c r="R6" i="10" s="1"/>
  <c r="T6" i="10" s="1"/>
  <c r="U20" i="26"/>
  <c r="L19" i="22"/>
  <c r="B18" i="22"/>
  <c r="E368" i="40" s="1"/>
  <c r="N17" i="27"/>
  <c r="W18" i="45"/>
  <c r="W19" i="45" s="1"/>
  <c r="O19" i="13"/>
  <c r="O20" i="13" s="1"/>
  <c r="L20" i="10"/>
  <c r="N19" i="30" l="1"/>
  <c r="N20" i="30" s="1"/>
  <c r="P21" i="45"/>
  <c r="Q21" i="45" s="1"/>
  <c r="M25" i="6"/>
  <c r="M26" i="6" s="1"/>
  <c r="B25" i="6"/>
  <c r="E40" i="40" s="1"/>
  <c r="O17" i="9"/>
  <c r="O18" i="9" s="1"/>
  <c r="M17" i="35"/>
  <c r="M20" i="10"/>
  <c r="B20" i="10" s="1"/>
  <c r="E183" i="40" s="1"/>
  <c r="M19" i="22"/>
  <c r="T7" i="10"/>
  <c r="T16" i="27"/>
  <c r="S22" i="17"/>
  <c r="L20" i="14"/>
  <c r="B19" i="14"/>
  <c r="E719" i="40" s="1"/>
  <c r="T15" i="6"/>
  <c r="K39" i="14"/>
  <c r="O17" i="30"/>
  <c r="O18" i="30" s="1"/>
  <c r="M22" i="17"/>
  <c r="B21" i="17"/>
  <c r="E844" i="40" s="1"/>
  <c r="V20" i="45"/>
  <c r="N16" i="35"/>
  <c r="O15" i="35"/>
  <c r="O16" i="35" s="1"/>
  <c r="K22" i="10"/>
  <c r="N18" i="14"/>
  <c r="N19" i="14" s="1"/>
  <c r="O17" i="14"/>
  <c r="O18" i="14" s="1"/>
  <c r="O19" i="14" s="1"/>
  <c r="B25" i="26"/>
  <c r="E1360" i="40" s="1"/>
  <c r="K26" i="26"/>
  <c r="T9" i="9"/>
  <c r="B19" i="30"/>
  <c r="E222" i="40" s="1"/>
  <c r="U8" i="9"/>
  <c r="P13" i="10"/>
  <c r="R13" i="10" s="1"/>
  <c r="U21" i="26"/>
  <c r="K24" i="22"/>
  <c r="K21" i="9"/>
  <c r="L21" i="10"/>
  <c r="L22" i="10" s="1"/>
  <c r="M21" i="13"/>
  <c r="S19" i="10"/>
  <c r="S19" i="7"/>
  <c r="N25" i="6"/>
  <c r="N26" i="6" s="1"/>
  <c r="M20" i="7"/>
  <c r="M21" i="7" s="1"/>
  <c r="N19" i="7"/>
  <c r="K21" i="30"/>
  <c r="L21" i="30" s="1"/>
  <c r="B20" i="30"/>
  <c r="E223" i="40" s="1"/>
  <c r="U6" i="10"/>
  <c r="U7" i="10" s="1"/>
  <c r="M23" i="45"/>
  <c r="U20" i="45"/>
  <c r="B20" i="7"/>
  <c r="E86" i="40" s="1"/>
  <c r="L20" i="9"/>
  <c r="N16" i="16"/>
  <c r="O15" i="16"/>
  <c r="O16" i="16" s="1"/>
  <c r="S22" i="30"/>
  <c r="S19" i="13"/>
  <c r="K22" i="7"/>
  <c r="L22" i="7" s="1"/>
  <c r="B21" i="7"/>
  <c r="E87" i="40" s="1"/>
  <c r="S20" i="35"/>
  <c r="N20" i="10"/>
  <c r="S20" i="16"/>
  <c r="B21" i="13"/>
  <c r="E658" i="40" s="1"/>
  <c r="N18" i="27"/>
  <c r="O17" i="27"/>
  <c r="K23" i="13"/>
  <c r="L23" i="13" s="1"/>
  <c r="B22" i="13"/>
  <c r="E659" i="40" s="1"/>
  <c r="K19" i="35"/>
  <c r="S19" i="14"/>
  <c r="N18" i="22"/>
  <c r="N19" i="22" s="1"/>
  <c r="O17" i="22"/>
  <c r="S21" i="6"/>
  <c r="K19" i="16"/>
  <c r="L19" i="16" s="1"/>
  <c r="N22" i="45"/>
  <c r="O22" i="45" s="1"/>
  <c r="W20" i="45"/>
  <c r="K59" i="17"/>
  <c r="T12" i="7"/>
  <c r="U14" i="6"/>
  <c r="U15" i="6" s="1"/>
  <c r="N21" i="17"/>
  <c r="N22" i="17" s="1"/>
  <c r="L26" i="17"/>
  <c r="L20" i="22"/>
  <c r="M20" i="22" s="1"/>
  <c r="B19" i="22"/>
  <c r="E369" i="40" s="1"/>
  <c r="S20" i="22"/>
  <c r="M17" i="16"/>
  <c r="M18" i="16" s="1"/>
  <c r="S21" i="9"/>
  <c r="K27" i="6"/>
  <c r="L27" i="6" s="1"/>
  <c r="B26" i="6"/>
  <c r="E41" i="40" s="1"/>
  <c r="L18" i="35"/>
  <c r="L19" i="35" s="1"/>
  <c r="M19" i="9"/>
  <c r="M20" i="9" s="1"/>
  <c r="B18" i="9"/>
  <c r="E143" i="40" s="1"/>
  <c r="U15" i="27"/>
  <c r="U9" i="9" l="1"/>
  <c r="U16" i="27"/>
  <c r="N17" i="35"/>
  <c r="O17" i="35" s="1"/>
  <c r="B18" i="35"/>
  <c r="E918" i="40" s="1"/>
  <c r="O18" i="27"/>
  <c r="L21" i="9"/>
  <c r="M21" i="9" s="1"/>
  <c r="O19" i="30"/>
  <c r="O20" i="30" s="1"/>
  <c r="O18" i="22"/>
  <c r="O19" i="22" s="1"/>
  <c r="O25" i="6"/>
  <c r="O26" i="6" s="1"/>
  <c r="M21" i="30"/>
  <c r="P22" i="45"/>
  <c r="B22" i="45"/>
  <c r="M27" i="6"/>
  <c r="L21" i="14"/>
  <c r="B20" i="14"/>
  <c r="E720" i="40" s="1"/>
  <c r="S23" i="17"/>
  <c r="O21" i="17"/>
  <c r="O22" i="17" s="1"/>
  <c r="S20" i="13"/>
  <c r="S23" i="30"/>
  <c r="S20" i="10"/>
  <c r="M23" i="17"/>
  <c r="B22" i="17"/>
  <c r="E845" i="40" s="1"/>
  <c r="K27" i="26"/>
  <c r="B26" i="26"/>
  <c r="E1361" i="40" s="1"/>
  <c r="N20" i="22"/>
  <c r="S20" i="14"/>
  <c r="M19" i="16"/>
  <c r="M22" i="13"/>
  <c r="M23" i="13" s="1"/>
  <c r="N21" i="13"/>
  <c r="T17" i="27"/>
  <c r="K23" i="10"/>
  <c r="N23" i="17"/>
  <c r="S22" i="9"/>
  <c r="S21" i="16"/>
  <c r="S21" i="22"/>
  <c r="K60" i="17"/>
  <c r="O20" i="10"/>
  <c r="K22" i="9"/>
  <c r="B21" i="9"/>
  <c r="E146" i="40" s="1"/>
  <c r="K40" i="14"/>
  <c r="S22" i="6"/>
  <c r="U17" i="27"/>
  <c r="B17" i="16"/>
  <c r="E796" i="40" s="1"/>
  <c r="M20" i="14"/>
  <c r="M21" i="14" s="1"/>
  <c r="N17" i="16"/>
  <c r="N18" i="16" s="1"/>
  <c r="K22" i="30"/>
  <c r="B21" i="30"/>
  <c r="E224" i="40" s="1"/>
  <c r="B20" i="9"/>
  <c r="E145" i="40" s="1"/>
  <c r="T10" i="9"/>
  <c r="M21" i="10"/>
  <c r="M22" i="10" s="1"/>
  <c r="B22" i="10" s="1"/>
  <c r="E185" i="40" s="1"/>
  <c r="S21" i="35"/>
  <c r="N20" i="7"/>
  <c r="N21" i="7" s="1"/>
  <c r="O19" i="7"/>
  <c r="O20" i="7" s="1"/>
  <c r="O21" i="7" s="1"/>
  <c r="S20" i="7"/>
  <c r="T13" i="7"/>
  <c r="N23" i="45"/>
  <c r="L21" i="22"/>
  <c r="M21" i="22" s="1"/>
  <c r="B20" i="22"/>
  <c r="E370" i="40" s="1"/>
  <c r="B18" i="16"/>
  <c r="E797" i="40" s="1"/>
  <c r="K20" i="35"/>
  <c r="B19" i="35"/>
  <c r="E919" i="40" s="1"/>
  <c r="M22" i="7"/>
  <c r="K25" i="22"/>
  <c r="T16" i="6"/>
  <c r="T8" i="10"/>
  <c r="P23" i="10"/>
  <c r="R23" i="10" s="1"/>
  <c r="U22" i="26"/>
  <c r="K28" i="6"/>
  <c r="L28" i="6" s="1"/>
  <c r="B27" i="6"/>
  <c r="E42" i="40" s="1"/>
  <c r="M24" i="45"/>
  <c r="B23" i="45"/>
  <c r="K20" i="16"/>
  <c r="L20" i="16" s="1"/>
  <c r="N27" i="6"/>
  <c r="M18" i="35"/>
  <c r="M19" i="35" s="1"/>
  <c r="V21" i="45"/>
  <c r="L20" i="35"/>
  <c r="L27" i="17"/>
  <c r="K24" i="13"/>
  <c r="L24" i="13" s="1"/>
  <c r="B23" i="13"/>
  <c r="E660" i="40" s="1"/>
  <c r="K23" i="7"/>
  <c r="L23" i="7" s="1"/>
  <c r="U21" i="45"/>
  <c r="N19" i="9"/>
  <c r="U12" i="7"/>
  <c r="U13" i="7" s="1"/>
  <c r="U10" i="9" l="1"/>
  <c r="N24" i="45"/>
  <c r="N21" i="10"/>
  <c r="N22" i="10" s="1"/>
  <c r="M24" i="13"/>
  <c r="S24" i="30"/>
  <c r="K23" i="9"/>
  <c r="S23" i="9"/>
  <c r="M20" i="16"/>
  <c r="M28" i="6"/>
  <c r="N28" i="6" s="1"/>
  <c r="N22" i="7"/>
  <c r="N19" i="16"/>
  <c r="O17" i="16"/>
  <c r="O18" i="16" s="1"/>
  <c r="N24" i="17"/>
  <c r="L22" i="9"/>
  <c r="O21" i="10"/>
  <c r="O22" i="10" s="1"/>
  <c r="S21" i="14"/>
  <c r="S21" i="13"/>
  <c r="K24" i="10"/>
  <c r="B23" i="10"/>
  <c r="E186" i="40" s="1"/>
  <c r="N21" i="22"/>
  <c r="O23" i="17"/>
  <c r="K41" i="14"/>
  <c r="P30" i="10"/>
  <c r="R30" i="10" s="1"/>
  <c r="U23" i="26"/>
  <c r="K23" i="30"/>
  <c r="T9" i="10"/>
  <c r="S22" i="35"/>
  <c r="W21" i="45"/>
  <c r="U8" i="10"/>
  <c r="U9" i="10" s="1"/>
  <c r="M23" i="7"/>
  <c r="L22" i="22"/>
  <c r="M22" i="22" s="1"/>
  <c r="B21" i="22"/>
  <c r="E371" i="40" s="1"/>
  <c r="T17" i="6"/>
  <c r="U16" i="6"/>
  <c r="K61" i="17"/>
  <c r="B27" i="26"/>
  <c r="E1362" i="40" s="1"/>
  <c r="K28" i="26"/>
  <c r="K29" i="26" s="1"/>
  <c r="S24" i="17"/>
  <c r="Q22" i="45"/>
  <c r="K29" i="6"/>
  <c r="B28" i="6"/>
  <c r="E43" i="40" s="1"/>
  <c r="O22" i="7"/>
  <c r="U22" i="45"/>
  <c r="K21" i="16"/>
  <c r="O20" i="22"/>
  <c r="S22" i="22"/>
  <c r="T18" i="27"/>
  <c r="U18" i="27" s="1"/>
  <c r="O23" i="45"/>
  <c r="O24" i="45" s="1"/>
  <c r="B24" i="45" s="1"/>
  <c r="N20" i="9"/>
  <c r="N21" i="9" s="1"/>
  <c r="O19" i="9"/>
  <c r="S23" i="6"/>
  <c r="M24" i="17"/>
  <c r="B23" i="17"/>
  <c r="E846" i="40" s="1"/>
  <c r="V22" i="45"/>
  <c r="M20" i="35"/>
  <c r="B22" i="7"/>
  <c r="E88" i="40" s="1"/>
  <c r="N18" i="35"/>
  <c r="T14" i="7"/>
  <c r="K25" i="13"/>
  <c r="L25" i="13" s="1"/>
  <c r="B24" i="13"/>
  <c r="E661" i="40" s="1"/>
  <c r="M25" i="45"/>
  <c r="N25" i="45" s="1"/>
  <c r="T11" i="9"/>
  <c r="U11" i="9" s="1"/>
  <c r="L23" i="10"/>
  <c r="L24" i="10" s="1"/>
  <c r="N20" i="14"/>
  <c r="L22" i="14"/>
  <c r="M22" i="14" s="1"/>
  <c r="B21" i="14"/>
  <c r="E721" i="40" s="1"/>
  <c r="N21" i="30"/>
  <c r="L28" i="17"/>
  <c r="N22" i="13"/>
  <c r="N23" i="13" s="1"/>
  <c r="N24" i="13" s="1"/>
  <c r="O21" i="13"/>
  <c r="K21" i="35"/>
  <c r="L21" i="35" s="1"/>
  <c r="B20" i="35"/>
  <c r="E920" i="40" s="1"/>
  <c r="K24" i="7"/>
  <c r="B23" i="7"/>
  <c r="E89" i="40" s="1"/>
  <c r="K26" i="22"/>
  <c r="B25" i="22"/>
  <c r="E375" i="40" s="1"/>
  <c r="S21" i="7"/>
  <c r="S22" i="16"/>
  <c r="B21" i="10"/>
  <c r="E184" i="40" s="1"/>
  <c r="S21" i="10"/>
  <c r="O27" i="6"/>
  <c r="L22" i="30"/>
  <c r="U17" i="6" l="1"/>
  <c r="O20" i="9"/>
  <c r="O21" i="9" s="1"/>
  <c r="O19" i="16"/>
  <c r="O28" i="6"/>
  <c r="L23" i="30"/>
  <c r="M22" i="30"/>
  <c r="M25" i="13"/>
  <c r="K22" i="16"/>
  <c r="K24" i="9"/>
  <c r="U23" i="45"/>
  <c r="K62" i="17"/>
  <c r="W22" i="45"/>
  <c r="K42" i="14"/>
  <c r="O25" i="45"/>
  <c r="S23" i="35"/>
  <c r="O24" i="17"/>
  <c r="L23" i="9"/>
  <c r="L24" i="9" s="1"/>
  <c r="M22" i="9"/>
  <c r="N22" i="22"/>
  <c r="S25" i="30"/>
  <c r="L23" i="14"/>
  <c r="M23" i="14" s="1"/>
  <c r="B22" i="14"/>
  <c r="E722" i="40" s="1"/>
  <c r="V23" i="45"/>
  <c r="V18" i="27"/>
  <c r="V17" i="27" s="1"/>
  <c r="T15" i="7"/>
  <c r="O22" i="13"/>
  <c r="O23" i="13" s="1"/>
  <c r="O24" i="13" s="1"/>
  <c r="K30" i="6"/>
  <c r="K25" i="10"/>
  <c r="B24" i="10"/>
  <c r="E187" i="40" s="1"/>
  <c r="N20" i="16"/>
  <c r="O20" i="16" s="1"/>
  <c r="B19" i="16"/>
  <c r="E798" i="40" s="1"/>
  <c r="L29" i="6"/>
  <c r="B29" i="26"/>
  <c r="E1364" i="40" s="1"/>
  <c r="K30" i="26"/>
  <c r="N22" i="9"/>
  <c r="K25" i="7"/>
  <c r="S22" i="10"/>
  <c r="N25" i="13"/>
  <c r="U14" i="7"/>
  <c r="S23" i="22"/>
  <c r="T18" i="6"/>
  <c r="T10" i="10"/>
  <c r="U10" i="10" s="1"/>
  <c r="N23" i="7"/>
  <c r="L24" i="7"/>
  <c r="M24" i="7" s="1"/>
  <c r="P31" i="10"/>
  <c r="R31" i="10" s="1"/>
  <c r="U24" i="26"/>
  <c r="N21" i="14"/>
  <c r="N22" i="14" s="1"/>
  <c r="O20" i="14"/>
  <c r="M21" i="35"/>
  <c r="P23" i="45"/>
  <c r="P24" i="45" s="1"/>
  <c r="P25" i="45" s="1"/>
  <c r="M29" i="6"/>
  <c r="S22" i="14"/>
  <c r="N19" i="35"/>
  <c r="N20" i="35" s="1"/>
  <c r="N21" i="35" s="1"/>
  <c r="O18" i="35"/>
  <c r="O23" i="7"/>
  <c r="S22" i="7"/>
  <c r="L29" i="17"/>
  <c r="O21" i="22"/>
  <c r="S25" i="17"/>
  <c r="B22" i="30"/>
  <c r="E225" i="40" s="1"/>
  <c r="S22" i="13"/>
  <c r="L21" i="16"/>
  <c r="K27" i="22"/>
  <c r="K22" i="35"/>
  <c r="B21" i="35"/>
  <c r="E921" i="40" s="1"/>
  <c r="T12" i="9"/>
  <c r="S23" i="16"/>
  <c r="M26" i="45"/>
  <c r="B25" i="45"/>
  <c r="M25" i="17"/>
  <c r="N25" i="17" s="1"/>
  <c r="B24" i="17"/>
  <c r="E847" i="40" s="1"/>
  <c r="N22" i="30"/>
  <c r="O21" i="30"/>
  <c r="O22" i="30" s="1"/>
  <c r="K26" i="13"/>
  <c r="B25" i="13"/>
  <c r="E662" i="40" s="1"/>
  <c r="S24" i="6"/>
  <c r="M23" i="10"/>
  <c r="L23" i="22"/>
  <c r="M23" i="22" s="1"/>
  <c r="B22" i="22"/>
  <c r="E372" i="40" s="1"/>
  <c r="K24" i="30"/>
  <c r="S24" i="9"/>
  <c r="L24" i="30" l="1"/>
  <c r="L30" i="6"/>
  <c r="M30" i="6" s="1"/>
  <c r="N23" i="14"/>
  <c r="L22" i="16"/>
  <c r="O22" i="22"/>
  <c r="O23" i="22" s="1"/>
  <c r="M23" i="30"/>
  <c r="B23" i="30" s="1"/>
  <c r="E226" i="40" s="1"/>
  <c r="W23" i="45"/>
  <c r="M24" i="30"/>
  <c r="S26" i="17"/>
  <c r="T16" i="7"/>
  <c r="T19" i="6"/>
  <c r="K31" i="26"/>
  <c r="B30" i="26"/>
  <c r="E1365" i="40" s="1"/>
  <c r="K23" i="16"/>
  <c r="T13" i="9"/>
  <c r="K26" i="7"/>
  <c r="K23" i="35"/>
  <c r="B22" i="35"/>
  <c r="E922" i="40" s="1"/>
  <c r="N23" i="22"/>
  <c r="O22" i="9"/>
  <c r="K43" i="14"/>
  <c r="L30" i="17"/>
  <c r="B29" i="17"/>
  <c r="E852" i="40" s="1"/>
  <c r="O21" i="14"/>
  <c r="O22" i="14" s="1"/>
  <c r="O23" i="14" s="1"/>
  <c r="Q23" i="45"/>
  <c r="Q24" i="45" s="1"/>
  <c r="Q25" i="45" s="1"/>
  <c r="N29" i="6"/>
  <c r="U18" i="6"/>
  <c r="S23" i="7"/>
  <c r="V16" i="27"/>
  <c r="W17" i="27"/>
  <c r="M23" i="9"/>
  <c r="M24" i="9" s="1"/>
  <c r="B24" i="9" s="1"/>
  <c r="E149" i="40" s="1"/>
  <c r="B22" i="9"/>
  <c r="E147" i="40" s="1"/>
  <c r="U24" i="45"/>
  <c r="K27" i="13"/>
  <c r="S24" i="22"/>
  <c r="M26" i="17"/>
  <c r="N26" i="17" s="1"/>
  <c r="B25" i="17"/>
  <c r="E848" i="40" s="1"/>
  <c r="K28" i="22"/>
  <c r="U25" i="26"/>
  <c r="AD9" i="26"/>
  <c r="B20" i="16"/>
  <c r="E799" i="40" s="1"/>
  <c r="W18" i="27"/>
  <c r="U12" i="9"/>
  <c r="U15" i="7"/>
  <c r="V24" i="45"/>
  <c r="O25" i="17"/>
  <c r="S26" i="30"/>
  <c r="S25" i="9"/>
  <c r="M27" i="45"/>
  <c r="M21" i="16"/>
  <c r="M22" i="16" s="1"/>
  <c r="O19" i="35"/>
  <c r="O20" i="35" s="1"/>
  <c r="O21" i="35" s="1"/>
  <c r="L25" i="7"/>
  <c r="L26" i="7" s="1"/>
  <c r="K26" i="10"/>
  <c r="S24" i="35"/>
  <c r="L26" i="13"/>
  <c r="L27" i="13" s="1"/>
  <c r="N24" i="7"/>
  <c r="S23" i="10"/>
  <c r="B29" i="6"/>
  <c r="E44" i="40" s="1"/>
  <c r="L25" i="10"/>
  <c r="B25" i="10" s="1"/>
  <c r="E188" i="40" s="1"/>
  <c r="N26" i="45"/>
  <c r="S23" i="13"/>
  <c r="M24" i="10"/>
  <c r="M25" i="10" s="1"/>
  <c r="N23" i="10"/>
  <c r="S24" i="16"/>
  <c r="K31" i="6"/>
  <c r="L31" i="6" s="1"/>
  <c r="B30" i="6"/>
  <c r="E45" i="40" s="1"/>
  <c r="K25" i="9"/>
  <c r="L25" i="9" s="1"/>
  <c r="K25" i="30"/>
  <c r="B24" i="30"/>
  <c r="E227" i="40" s="1"/>
  <c r="L23" i="16"/>
  <c r="L24" i="22"/>
  <c r="B23" i="22"/>
  <c r="E373" i="40" s="1"/>
  <c r="S25" i="6"/>
  <c r="S23" i="14"/>
  <c r="T11" i="10"/>
  <c r="U11" i="10" s="1"/>
  <c r="B24" i="7"/>
  <c r="E90" i="40" s="1"/>
  <c r="O25" i="13"/>
  <c r="L24" i="14"/>
  <c r="M24" i="14" s="1"/>
  <c r="B23" i="14"/>
  <c r="E723" i="40" s="1"/>
  <c r="L22" i="35"/>
  <c r="L23" i="35" s="1"/>
  <c r="M25" i="7" l="1"/>
  <c r="M26" i="7" s="1"/>
  <c r="N21" i="16"/>
  <c r="N22" i="16" s="1"/>
  <c r="B22" i="16" s="1"/>
  <c r="E801" i="40" s="1"/>
  <c r="N23" i="30"/>
  <c r="B23" i="9"/>
  <c r="E148" i="40" s="1"/>
  <c r="N25" i="7"/>
  <c r="N26" i="7" s="1"/>
  <c r="N23" i="9"/>
  <c r="N24" i="9" s="1"/>
  <c r="N25" i="9" s="1"/>
  <c r="U13" i="9"/>
  <c r="U19" i="6"/>
  <c r="S25" i="22"/>
  <c r="N24" i="10"/>
  <c r="N25" i="10" s="1"/>
  <c r="O23" i="10"/>
  <c r="S26" i="9"/>
  <c r="K24" i="16"/>
  <c r="L28" i="13"/>
  <c r="B26" i="13"/>
  <c r="E663" i="40" s="1"/>
  <c r="N30" i="6"/>
  <c r="O29" i="6"/>
  <c r="O21" i="16"/>
  <c r="O22" i="16" s="1"/>
  <c r="M27" i="17"/>
  <c r="N27" i="17" s="1"/>
  <c r="B26" i="17"/>
  <c r="E849" i="40" s="1"/>
  <c r="L25" i="22"/>
  <c r="L26" i="22" s="1"/>
  <c r="B24" i="22"/>
  <c r="E374" i="40" s="1"/>
  <c r="M28" i="45"/>
  <c r="L25" i="14"/>
  <c r="B24" i="14"/>
  <c r="E724" i="40" s="1"/>
  <c r="S25" i="35"/>
  <c r="S27" i="30"/>
  <c r="K28" i="13"/>
  <c r="B27" i="13"/>
  <c r="E664" i="40" s="1"/>
  <c r="M22" i="35"/>
  <c r="M31" i="6"/>
  <c r="S25" i="16"/>
  <c r="M25" i="14"/>
  <c r="S24" i="13"/>
  <c r="B31" i="26"/>
  <c r="E1366" i="40" s="1"/>
  <c r="K32" i="26"/>
  <c r="S24" i="7"/>
  <c r="K26" i="30"/>
  <c r="O24" i="7"/>
  <c r="O25" i="7" s="1"/>
  <c r="O26" i="7" s="1"/>
  <c r="M26" i="13"/>
  <c r="U25" i="45"/>
  <c r="K24" i="35"/>
  <c r="B23" i="35"/>
  <c r="E923" i="40" s="1"/>
  <c r="S27" i="17"/>
  <c r="T17" i="7"/>
  <c r="T20" i="6"/>
  <c r="S24" i="10"/>
  <c r="K26" i="9"/>
  <c r="V25" i="45"/>
  <c r="P7" i="30"/>
  <c r="R7" i="30" s="1"/>
  <c r="U26" i="26"/>
  <c r="M25" i="9"/>
  <c r="B25" i="9" s="1"/>
  <c r="E150" i="40" s="1"/>
  <c r="L31" i="17"/>
  <c r="B25" i="7"/>
  <c r="E91" i="40" s="1"/>
  <c r="N24" i="14"/>
  <c r="K27" i="10"/>
  <c r="L26" i="10"/>
  <c r="K27" i="7"/>
  <c r="B26" i="7"/>
  <c r="E92" i="40" s="1"/>
  <c r="M24" i="22"/>
  <c r="M25" i="22" s="1"/>
  <c r="M26" i="22" s="1"/>
  <c r="L24" i="16"/>
  <c r="T12" i="10"/>
  <c r="U12" i="10" s="1"/>
  <c r="O26" i="17"/>
  <c r="S24" i="14"/>
  <c r="U16" i="7"/>
  <c r="K29" i="22"/>
  <c r="V15" i="27"/>
  <c r="W16" i="27"/>
  <c r="B21" i="16"/>
  <c r="E800" i="40" s="1"/>
  <c r="N27" i="45"/>
  <c r="N28" i="45" s="1"/>
  <c r="O26" i="45"/>
  <c r="S26" i="6"/>
  <c r="K32" i="6"/>
  <c r="B31" i="6"/>
  <c r="E46" i="40" s="1"/>
  <c r="M23" i="16"/>
  <c r="M24" i="16" s="1"/>
  <c r="K44" i="14"/>
  <c r="T14" i="9"/>
  <c r="W24" i="45"/>
  <c r="L25" i="30"/>
  <c r="L26" i="30" s="1"/>
  <c r="U14" i="9" l="1"/>
  <c r="O23" i="9"/>
  <c r="O24" i="9" s="1"/>
  <c r="W25" i="45"/>
  <c r="M25" i="30"/>
  <c r="M26" i="30" s="1"/>
  <c r="N31" i="6"/>
  <c r="O24" i="10"/>
  <c r="O25" i="10" s="1"/>
  <c r="N24" i="30"/>
  <c r="N25" i="30" s="1"/>
  <c r="N26" i="30" s="1"/>
  <c r="O23" i="30"/>
  <c r="U17" i="7"/>
  <c r="T21" i="6"/>
  <c r="S25" i="13"/>
  <c r="K28" i="7"/>
  <c r="M27" i="13"/>
  <c r="M28" i="13" s="1"/>
  <c r="N26" i="13"/>
  <c r="S26" i="35"/>
  <c r="O30" i="6"/>
  <c r="O31" i="6" s="1"/>
  <c r="S27" i="9"/>
  <c r="U7" i="30"/>
  <c r="T7" i="30"/>
  <c r="S26" i="16"/>
  <c r="L26" i="14"/>
  <c r="M26" i="14" s="1"/>
  <c r="B25" i="14"/>
  <c r="E725" i="40" s="1"/>
  <c r="T18" i="7"/>
  <c r="U18" i="7" s="1"/>
  <c r="S25" i="14"/>
  <c r="L27" i="10"/>
  <c r="V26" i="45"/>
  <c r="K27" i="30"/>
  <c r="B26" i="30"/>
  <c r="E229" i="40" s="1"/>
  <c r="S26" i="22"/>
  <c r="S27" i="6"/>
  <c r="L27" i="7"/>
  <c r="B25" i="30"/>
  <c r="E228" i="40" s="1"/>
  <c r="O27" i="45"/>
  <c r="O28" i="45" s="1"/>
  <c r="B26" i="45"/>
  <c r="P26" i="45"/>
  <c r="O27" i="17"/>
  <c r="B26" i="10"/>
  <c r="E189" i="40" s="1"/>
  <c r="S28" i="17"/>
  <c r="M29" i="45"/>
  <c r="N29" i="45" s="1"/>
  <c r="M26" i="10"/>
  <c r="M27" i="10" s="1"/>
  <c r="K45" i="14"/>
  <c r="K28" i="10"/>
  <c r="B27" i="10"/>
  <c r="E190" i="40" s="1"/>
  <c r="S25" i="7"/>
  <c r="M23" i="35"/>
  <c r="N22" i="35"/>
  <c r="O25" i="9"/>
  <c r="K33" i="6"/>
  <c r="N25" i="14"/>
  <c r="K27" i="9"/>
  <c r="L32" i="6"/>
  <c r="L33" i="6" s="1"/>
  <c r="L27" i="22"/>
  <c r="M27" i="22" s="1"/>
  <c r="B26" i="22"/>
  <c r="E376" i="40" s="1"/>
  <c r="K25" i="35"/>
  <c r="B24" i="35"/>
  <c r="E924" i="40" s="1"/>
  <c r="K33" i="26"/>
  <c r="B32" i="26"/>
  <c r="E1367" i="40" s="1"/>
  <c r="K25" i="16"/>
  <c r="W26" i="45"/>
  <c r="T13" i="10"/>
  <c r="U13" i="10" s="1"/>
  <c r="T15" i="9"/>
  <c r="U15" i="9" s="1"/>
  <c r="S25" i="10"/>
  <c r="O24" i="14"/>
  <c r="O25" i="14" s="1"/>
  <c r="K29" i="13"/>
  <c r="L29" i="13" s="1"/>
  <c r="B28" i="13"/>
  <c r="E665" i="40" s="1"/>
  <c r="M28" i="17"/>
  <c r="B27" i="17"/>
  <c r="E850" i="40" s="1"/>
  <c r="N24" i="22"/>
  <c r="L32" i="17"/>
  <c r="B31" i="17"/>
  <c r="E854" i="40" s="1"/>
  <c r="K30" i="22"/>
  <c r="N23" i="16"/>
  <c r="N24" i="16" s="1"/>
  <c r="B24" i="16" s="1"/>
  <c r="E803" i="40" s="1"/>
  <c r="P9" i="30"/>
  <c r="R9" i="30" s="1"/>
  <c r="U27" i="26"/>
  <c r="V14" i="27"/>
  <c r="W15" i="27"/>
  <c r="U26" i="45"/>
  <c r="S28" i="30"/>
  <c r="L24" i="35"/>
  <c r="L25" i="35" s="1"/>
  <c r="U20" i="6"/>
  <c r="U21" i="6" s="1"/>
  <c r="L26" i="9"/>
  <c r="M26" i="9" s="1"/>
  <c r="O24" i="30" l="1"/>
  <c r="O25" i="30" s="1"/>
  <c r="O26" i="30" s="1"/>
  <c r="N26" i="14"/>
  <c r="B27" i="45"/>
  <c r="O26" i="14"/>
  <c r="B32" i="6"/>
  <c r="E47" i="40" s="1"/>
  <c r="M32" i="6"/>
  <c r="M33" i="6" s="1"/>
  <c r="B26" i="9"/>
  <c r="E151" i="40" s="1"/>
  <c r="N26" i="9"/>
  <c r="M29" i="17"/>
  <c r="M30" i="17" s="1"/>
  <c r="B28" i="17"/>
  <c r="E851" i="40" s="1"/>
  <c r="S29" i="17"/>
  <c r="S27" i="22"/>
  <c r="T19" i="7"/>
  <c r="N32" i="6"/>
  <c r="N33" i="6" s="1"/>
  <c r="K29" i="7"/>
  <c r="S26" i="13"/>
  <c r="K29" i="10"/>
  <c r="P40" i="30"/>
  <c r="R40" i="30" s="1"/>
  <c r="U28" i="26"/>
  <c r="U29" i="26" s="1"/>
  <c r="S28" i="9"/>
  <c r="S26" i="10"/>
  <c r="B33" i="26"/>
  <c r="E1368" i="40" s="1"/>
  <c r="K34" i="26"/>
  <c r="P27" i="45"/>
  <c r="P28" i="45" s="1"/>
  <c r="Q26" i="45"/>
  <c r="Q27" i="45" s="1"/>
  <c r="Q28" i="45" s="1"/>
  <c r="N26" i="10"/>
  <c r="T22" i="6"/>
  <c r="K26" i="16"/>
  <c r="L25" i="16"/>
  <c r="K28" i="30"/>
  <c r="O32" i="6"/>
  <c r="O33" i="6" s="1"/>
  <c r="K26" i="35"/>
  <c r="B25" i="35"/>
  <c r="E925" i="40" s="1"/>
  <c r="K34" i="6"/>
  <c r="L34" i="6" s="1"/>
  <c r="B33" i="6"/>
  <c r="E48" i="40" s="1"/>
  <c r="O29" i="45"/>
  <c r="V27" i="45"/>
  <c r="L27" i="14"/>
  <c r="M27" i="14" s="1"/>
  <c r="B26" i="14"/>
  <c r="E726" i="40" s="1"/>
  <c r="S27" i="35"/>
  <c r="L26" i="35"/>
  <c r="K31" i="22"/>
  <c r="B30" i="22"/>
  <c r="E380" i="40" s="1"/>
  <c r="T16" i="9"/>
  <c r="O23" i="16"/>
  <c r="O24" i="16" s="1"/>
  <c r="K46" i="14"/>
  <c r="L27" i="30"/>
  <c r="S27" i="16"/>
  <c r="N28" i="17"/>
  <c r="N29" i="17" s="1"/>
  <c r="N30" i="17" s="1"/>
  <c r="O26" i="9"/>
  <c r="L28" i="10"/>
  <c r="L29" i="10" s="1"/>
  <c r="N27" i="13"/>
  <c r="N28" i="13" s="1"/>
  <c r="O26" i="13"/>
  <c r="S26" i="7"/>
  <c r="V13" i="27"/>
  <c r="W14" i="27"/>
  <c r="K30" i="13"/>
  <c r="B29" i="13"/>
  <c r="E666" i="40" s="1"/>
  <c r="S29" i="30"/>
  <c r="T14" i="10"/>
  <c r="B23" i="16"/>
  <c r="E802" i="40" s="1"/>
  <c r="N23" i="35"/>
  <c r="O22" i="35"/>
  <c r="B28" i="45"/>
  <c r="L28" i="7"/>
  <c r="L29" i="7" s="1"/>
  <c r="M27" i="7"/>
  <c r="S26" i="14"/>
  <c r="T8" i="30"/>
  <c r="T9" i="30" s="1"/>
  <c r="M29" i="13"/>
  <c r="AD10" i="26"/>
  <c r="L28" i="22"/>
  <c r="M28" i="22" s="1"/>
  <c r="B27" i="22"/>
  <c r="E377" i="40" s="1"/>
  <c r="K28" i="9"/>
  <c r="L27" i="9"/>
  <c r="L28" i="9" s="1"/>
  <c r="L33" i="17"/>
  <c r="U27" i="45"/>
  <c r="N25" i="22"/>
  <c r="N26" i="22" s="1"/>
  <c r="N27" i="22" s="1"/>
  <c r="O24" i="22"/>
  <c r="O25" i="22" s="1"/>
  <c r="O26" i="22" s="1"/>
  <c r="O27" i="22" s="1"/>
  <c r="M24" i="35"/>
  <c r="M25" i="35" s="1"/>
  <c r="M26" i="35" s="1"/>
  <c r="M30" i="45"/>
  <c r="N30" i="45" s="1"/>
  <c r="S28" i="6"/>
  <c r="N29" i="13" l="1"/>
  <c r="O23" i="35"/>
  <c r="O28" i="17"/>
  <c r="O29" i="17" s="1"/>
  <c r="O30" i="17" s="1"/>
  <c r="T10" i="30"/>
  <c r="M34" i="6"/>
  <c r="S30" i="17"/>
  <c r="N28" i="22"/>
  <c r="O27" i="13"/>
  <c r="O28" i="13" s="1"/>
  <c r="O29" i="13" s="1"/>
  <c r="T17" i="9"/>
  <c r="O30" i="45"/>
  <c r="K27" i="16"/>
  <c r="W27" i="45"/>
  <c r="S29" i="9"/>
  <c r="K35" i="6"/>
  <c r="L35" i="6" s="1"/>
  <c r="B34" i="6"/>
  <c r="E49" i="40" s="1"/>
  <c r="T23" i="6"/>
  <c r="K30" i="7"/>
  <c r="M31" i="17"/>
  <c r="M32" i="17" s="1"/>
  <c r="B30" i="17"/>
  <c r="E853" i="40" s="1"/>
  <c r="S30" i="30"/>
  <c r="S27" i="14"/>
  <c r="K32" i="22"/>
  <c r="N34" i="6"/>
  <c r="L26" i="16"/>
  <c r="M25" i="16"/>
  <c r="M28" i="10"/>
  <c r="M29" i="10" s="1"/>
  <c r="U8" i="30"/>
  <c r="U9" i="30" s="1"/>
  <c r="L34" i="17"/>
  <c r="U22" i="6"/>
  <c r="N31" i="17"/>
  <c r="N32" i="17" s="1"/>
  <c r="K27" i="35"/>
  <c r="L27" i="35" s="1"/>
  <c r="B26" i="35"/>
  <c r="E926" i="40" s="1"/>
  <c r="N27" i="10"/>
  <c r="O26" i="10"/>
  <c r="N27" i="14"/>
  <c r="V28" i="45"/>
  <c r="U28" i="45"/>
  <c r="S28" i="16"/>
  <c r="P5" i="22"/>
  <c r="R5" i="22" s="1"/>
  <c r="U30" i="26"/>
  <c r="K31" i="13"/>
  <c r="P29" i="45"/>
  <c r="P30" i="45" s="1"/>
  <c r="T20" i="7"/>
  <c r="M27" i="9"/>
  <c r="M28" i="9" s="1"/>
  <c r="B28" i="9" s="1"/>
  <c r="E153" i="40" s="1"/>
  <c r="T15" i="10"/>
  <c r="L30" i="7"/>
  <c r="L28" i="30"/>
  <c r="M27" i="30"/>
  <c r="B27" i="30"/>
  <c r="E230" i="40" s="1"/>
  <c r="K35" i="26"/>
  <c r="B34" i="26"/>
  <c r="E1369" i="40" s="1"/>
  <c r="U19" i="7"/>
  <c r="U20" i="7" s="1"/>
  <c r="U14" i="10"/>
  <c r="U15" i="10" s="1"/>
  <c r="S28" i="35"/>
  <c r="V12" i="27"/>
  <c r="W13" i="27"/>
  <c r="K29" i="30"/>
  <c r="B28" i="10"/>
  <c r="E191" i="40" s="1"/>
  <c r="S28" i="22"/>
  <c r="L30" i="13"/>
  <c r="S27" i="13"/>
  <c r="S29" i="6"/>
  <c r="M28" i="7"/>
  <c r="M29" i="7" s="1"/>
  <c r="B29" i="7" s="1"/>
  <c r="E95" i="40" s="1"/>
  <c r="N27" i="7"/>
  <c r="B27" i="7"/>
  <c r="E93" i="40" s="1"/>
  <c r="B29" i="45"/>
  <c r="K29" i="9"/>
  <c r="L29" i="9" s="1"/>
  <c r="M31" i="45"/>
  <c r="B30" i="45"/>
  <c r="L29" i="22"/>
  <c r="M29" i="22" s="1"/>
  <c r="B28" i="22"/>
  <c r="E378" i="40" s="1"/>
  <c r="N24" i="35"/>
  <c r="N25" i="35" s="1"/>
  <c r="N26" i="35" s="1"/>
  <c r="S27" i="7"/>
  <c r="K47" i="14"/>
  <c r="L28" i="14"/>
  <c r="M28" i="14" s="1"/>
  <c r="B27" i="14"/>
  <c r="E727" i="40" s="1"/>
  <c r="S27" i="10"/>
  <c r="K30" i="10"/>
  <c r="B29" i="10"/>
  <c r="E192" i="40" s="1"/>
  <c r="U16" i="9"/>
  <c r="U17" i="9" l="1"/>
  <c r="U23" i="6"/>
  <c r="L31" i="13"/>
  <c r="N28" i="10"/>
  <c r="N29" i="10" s="1"/>
  <c r="L27" i="16"/>
  <c r="M35" i="6"/>
  <c r="N35" i="6" s="1"/>
  <c r="O24" i="35"/>
  <c r="O25" i="35" s="1"/>
  <c r="O26" i="35" s="1"/>
  <c r="Q29" i="45"/>
  <c r="Q30" i="45" s="1"/>
  <c r="W28" i="45"/>
  <c r="U10" i="30"/>
  <c r="M27" i="35"/>
  <c r="M33" i="17"/>
  <c r="N33" i="17" s="1"/>
  <c r="B32" i="17"/>
  <c r="E855" i="40" s="1"/>
  <c r="S31" i="17"/>
  <c r="N29" i="22"/>
  <c r="S29" i="16"/>
  <c r="K31" i="7"/>
  <c r="M32" i="45"/>
  <c r="S29" i="22"/>
  <c r="B35" i="26"/>
  <c r="E1370" i="40" s="1"/>
  <c r="K36" i="26"/>
  <c r="O31" i="17"/>
  <c r="O32" i="17" s="1"/>
  <c r="S28" i="13"/>
  <c r="K48" i="14"/>
  <c r="U29" i="45"/>
  <c r="K33" i="22"/>
  <c r="K28" i="16"/>
  <c r="S28" i="10"/>
  <c r="O28" i="22"/>
  <c r="B27" i="9"/>
  <c r="E152" i="40" s="1"/>
  <c r="M28" i="30"/>
  <c r="B28" i="30" s="1"/>
  <c r="E231" i="40" s="1"/>
  <c r="N27" i="30"/>
  <c r="O34" i="6"/>
  <c r="T24" i="6"/>
  <c r="S30" i="9"/>
  <c r="S28" i="7"/>
  <c r="K30" i="30"/>
  <c r="L29" i="30"/>
  <c r="B30" i="13"/>
  <c r="E667" i="40" s="1"/>
  <c r="V29" i="45"/>
  <c r="L35" i="17"/>
  <c r="S28" i="14"/>
  <c r="N31" i="45"/>
  <c r="O31" i="45" s="1"/>
  <c r="T21" i="7"/>
  <c r="K32" i="13"/>
  <c r="B31" i="13"/>
  <c r="E668" i="40" s="1"/>
  <c r="T18" i="9"/>
  <c r="U5" i="22"/>
  <c r="T5" i="22"/>
  <c r="M30" i="7"/>
  <c r="B30" i="7" s="1"/>
  <c r="E96" i="40" s="1"/>
  <c r="N27" i="9"/>
  <c r="S31" i="30"/>
  <c r="K36" i="6"/>
  <c r="L36" i="6" s="1"/>
  <c r="B35" i="6"/>
  <c r="E50" i="40" s="1"/>
  <c r="T11" i="30"/>
  <c r="M29" i="9"/>
  <c r="B29" i="9" s="1"/>
  <c r="E154" i="40" s="1"/>
  <c r="M26" i="16"/>
  <c r="M27" i="16" s="1"/>
  <c r="N25" i="16"/>
  <c r="L32" i="13"/>
  <c r="L29" i="14"/>
  <c r="M29" i="14" s="1"/>
  <c r="B28" i="14"/>
  <c r="E728" i="40" s="1"/>
  <c r="K30" i="9"/>
  <c r="L31" i="7"/>
  <c r="T16" i="10"/>
  <c r="N28" i="14"/>
  <c r="O27" i="14"/>
  <c r="K28" i="35"/>
  <c r="B27" i="35"/>
  <c r="E927" i="40" s="1"/>
  <c r="N27" i="35"/>
  <c r="O27" i="35" s="1"/>
  <c r="N28" i="7"/>
  <c r="N29" i="7" s="1"/>
  <c r="N30" i="7" s="1"/>
  <c r="O27" i="7"/>
  <c r="O28" i="7" s="1"/>
  <c r="O29" i="7" s="1"/>
  <c r="O30" i="7" s="1"/>
  <c r="V11" i="27"/>
  <c r="W12" i="27"/>
  <c r="L30" i="22"/>
  <c r="L31" i="22" s="1"/>
  <c r="B29" i="22"/>
  <c r="E379" i="40" s="1"/>
  <c r="S29" i="35"/>
  <c r="K31" i="10"/>
  <c r="B30" i="10"/>
  <c r="E193" i="40" s="1"/>
  <c r="S30" i="6"/>
  <c r="P7" i="22"/>
  <c r="R7" i="22" s="1"/>
  <c r="U31" i="26"/>
  <c r="O27" i="10"/>
  <c r="O28" i="10" s="1"/>
  <c r="O29" i="10" s="1"/>
  <c r="L30" i="10"/>
  <c r="L31" i="10" s="1"/>
  <c r="B28" i="7"/>
  <c r="E94" i="40" s="1"/>
  <c r="M30" i="13"/>
  <c r="L28" i="16" l="1"/>
  <c r="O35" i="6"/>
  <c r="M36" i="6"/>
  <c r="T12" i="30"/>
  <c r="S29" i="14"/>
  <c r="S31" i="9"/>
  <c r="S29" i="13"/>
  <c r="M31" i="13"/>
  <c r="M32" i="13" s="1"/>
  <c r="N30" i="13"/>
  <c r="K32" i="7"/>
  <c r="T17" i="10"/>
  <c r="T19" i="9"/>
  <c r="L36" i="17"/>
  <c r="K29" i="16"/>
  <c r="U16" i="10"/>
  <c r="L32" i="22"/>
  <c r="B31" i="22"/>
  <c r="E381" i="40" s="1"/>
  <c r="K37" i="6"/>
  <c r="B36" i="6"/>
  <c r="E51" i="40" s="1"/>
  <c r="V30" i="45"/>
  <c r="T25" i="6"/>
  <c r="S30" i="16"/>
  <c r="K31" i="9"/>
  <c r="S32" i="30"/>
  <c r="U11" i="30"/>
  <c r="K34" i="22"/>
  <c r="O33" i="17"/>
  <c r="L30" i="9"/>
  <c r="U24" i="6"/>
  <c r="U25" i="6" s="1"/>
  <c r="M34" i="17"/>
  <c r="N34" i="17" s="1"/>
  <c r="B33" i="17"/>
  <c r="E856" i="40" s="1"/>
  <c r="P25" i="22"/>
  <c r="R25" i="22" s="1"/>
  <c r="U32" i="26"/>
  <c r="L30" i="14"/>
  <c r="M30" i="14" s="1"/>
  <c r="B29" i="14"/>
  <c r="E729" i="40" s="1"/>
  <c r="M30" i="10"/>
  <c r="K33" i="13"/>
  <c r="B32" i="13"/>
  <c r="E669" i="40" s="1"/>
  <c r="L30" i="30"/>
  <c r="N28" i="30"/>
  <c r="O27" i="30"/>
  <c r="U30" i="45"/>
  <c r="K37" i="26"/>
  <c r="B36" i="26"/>
  <c r="E1371" i="40" s="1"/>
  <c r="T6" i="22"/>
  <c r="U6" i="22" s="1"/>
  <c r="V10" i="27"/>
  <c r="W11" i="27"/>
  <c r="K29" i="35"/>
  <c r="N28" i="9"/>
  <c r="N29" i="9" s="1"/>
  <c r="O27" i="9"/>
  <c r="M29" i="30"/>
  <c r="W29" i="45"/>
  <c r="L28" i="35"/>
  <c r="B28" i="35" s="1"/>
  <c r="E928" i="40" s="1"/>
  <c r="S31" i="6"/>
  <c r="M31" i="7"/>
  <c r="B31" i="7" s="1"/>
  <c r="E97" i="40" s="1"/>
  <c r="K31" i="30"/>
  <c r="P31" i="45"/>
  <c r="S30" i="22"/>
  <c r="S32" i="17"/>
  <c r="M30" i="22"/>
  <c r="M31" i="22" s="1"/>
  <c r="M33" i="45"/>
  <c r="L33" i="13"/>
  <c r="K32" i="10"/>
  <c r="L32" i="10" s="1"/>
  <c r="B31" i="10"/>
  <c r="E194" i="40" s="1"/>
  <c r="N26" i="16"/>
  <c r="O25" i="16"/>
  <c r="T22" i="7"/>
  <c r="O28" i="14"/>
  <c r="O29" i="14" s="1"/>
  <c r="M28" i="16"/>
  <c r="U18" i="9"/>
  <c r="S29" i="7"/>
  <c r="O29" i="22"/>
  <c r="S30" i="35"/>
  <c r="N29" i="14"/>
  <c r="M30" i="9"/>
  <c r="B30" i="9" s="1"/>
  <c r="E155" i="40" s="1"/>
  <c r="U21" i="7"/>
  <c r="N32" i="45"/>
  <c r="S29" i="10"/>
  <c r="K49" i="14"/>
  <c r="B31" i="45"/>
  <c r="B25" i="16"/>
  <c r="E804" i="40" s="1"/>
  <c r="O28" i="9" l="1"/>
  <c r="O29" i="9" s="1"/>
  <c r="M28" i="35"/>
  <c r="N28" i="35" s="1"/>
  <c r="O28" i="30"/>
  <c r="N30" i="22"/>
  <c r="N31" i="22" s="1"/>
  <c r="N32" i="22" s="1"/>
  <c r="U12" i="30"/>
  <c r="M32" i="22"/>
  <c r="M33" i="22" s="1"/>
  <c r="W30" i="45"/>
  <c r="T7" i="22"/>
  <c r="U7" i="22" s="1"/>
  <c r="U19" i="9"/>
  <c r="U22" i="7"/>
  <c r="U23" i="7" s="1"/>
  <c r="K30" i="35"/>
  <c r="T18" i="10"/>
  <c r="K50" i="14"/>
  <c r="S30" i="7"/>
  <c r="S32" i="6"/>
  <c r="N29" i="30"/>
  <c r="N31" i="7"/>
  <c r="L33" i="22"/>
  <c r="B32" i="22"/>
  <c r="E382" i="40" s="1"/>
  <c r="T8" i="22"/>
  <c r="U17" i="10"/>
  <c r="S30" i="14"/>
  <c r="S30" i="10"/>
  <c r="S31" i="16"/>
  <c r="K33" i="7"/>
  <c r="K32" i="30"/>
  <c r="O29" i="30"/>
  <c r="M34" i="45"/>
  <c r="N33" i="45"/>
  <c r="L29" i="35"/>
  <c r="L30" i="35" s="1"/>
  <c r="K34" i="13"/>
  <c r="L34" i="13" s="1"/>
  <c r="B33" i="13"/>
  <c r="E670" i="40" s="1"/>
  <c r="L31" i="9"/>
  <c r="K30" i="16"/>
  <c r="O32" i="45"/>
  <c r="P32" i="45" s="1"/>
  <c r="T13" i="30"/>
  <c r="V9" i="27"/>
  <c r="W10" i="27"/>
  <c r="O30" i="14"/>
  <c r="S33" i="17"/>
  <c r="M31" i="10"/>
  <c r="M32" i="10" s="1"/>
  <c r="N30" i="10"/>
  <c r="O34" i="17"/>
  <c r="N31" i="13"/>
  <c r="N32" i="13" s="1"/>
  <c r="O30" i="13"/>
  <c r="O31" i="13" s="1"/>
  <c r="O32" i="13" s="1"/>
  <c r="O28" i="35"/>
  <c r="U31" i="45"/>
  <c r="K32" i="9"/>
  <c r="T26" i="6"/>
  <c r="U26" i="6" s="1"/>
  <c r="L37" i="17"/>
  <c r="M33" i="13"/>
  <c r="K38" i="6"/>
  <c r="K33" i="10"/>
  <c r="B32" i="10"/>
  <c r="E195" i="40" s="1"/>
  <c r="T23" i="7"/>
  <c r="S31" i="22"/>
  <c r="M30" i="30"/>
  <c r="B29" i="30"/>
  <c r="E232" i="40" s="1"/>
  <c r="L31" i="14"/>
  <c r="B30" i="14"/>
  <c r="E730" i="40" s="1"/>
  <c r="K35" i="22"/>
  <c r="S30" i="13"/>
  <c r="L31" i="30"/>
  <c r="L32" i="30" s="1"/>
  <c r="U13" i="30"/>
  <c r="V31" i="45"/>
  <c r="T20" i="9"/>
  <c r="L29" i="16"/>
  <c r="M35" i="17"/>
  <c r="B34" i="17"/>
  <c r="E857" i="40" s="1"/>
  <c r="N30" i="14"/>
  <c r="S31" i="35"/>
  <c r="O26" i="16"/>
  <c r="O27" i="16" s="1"/>
  <c r="Q31" i="45"/>
  <c r="N30" i="9"/>
  <c r="O30" i="9" s="1"/>
  <c r="B37" i="26"/>
  <c r="E1372" i="40" s="1"/>
  <c r="K38" i="26"/>
  <c r="P30" i="22"/>
  <c r="R30" i="22" s="1"/>
  <c r="U33" i="26"/>
  <c r="S32" i="9"/>
  <c r="N36" i="6"/>
  <c r="N27" i="16"/>
  <c r="B26" i="16"/>
  <c r="E805" i="40" s="1"/>
  <c r="B30" i="30"/>
  <c r="E233" i="40" s="1"/>
  <c r="S33" i="30"/>
  <c r="L32" i="7"/>
  <c r="M32" i="7" s="1"/>
  <c r="L37" i="6"/>
  <c r="L38" i="6" s="1"/>
  <c r="Q32" i="45" l="1"/>
  <c r="L30" i="16"/>
  <c r="B37" i="6"/>
  <c r="E52" i="40" s="1"/>
  <c r="O30" i="22"/>
  <c r="O31" i="22" s="1"/>
  <c r="O32" i="22" s="1"/>
  <c r="M34" i="13"/>
  <c r="M29" i="35"/>
  <c r="U20" i="9"/>
  <c r="B32" i="7"/>
  <c r="E98" i="40" s="1"/>
  <c r="K34" i="10"/>
  <c r="L32" i="14"/>
  <c r="K39" i="6"/>
  <c r="B38" i="6"/>
  <c r="E53" i="40" s="1"/>
  <c r="V8" i="27"/>
  <c r="W9" i="27"/>
  <c r="S32" i="16"/>
  <c r="U32" i="45"/>
  <c r="L34" i="22"/>
  <c r="M34" i="22" s="1"/>
  <c r="B33" i="22"/>
  <c r="E383" i="40" s="1"/>
  <c r="T19" i="10"/>
  <c r="T14" i="30"/>
  <c r="M29" i="16"/>
  <c r="M30" i="16" s="1"/>
  <c r="S31" i="10"/>
  <c r="N32" i="7"/>
  <c r="O31" i="7"/>
  <c r="S32" i="35"/>
  <c r="M31" i="30"/>
  <c r="M32" i="30" s="1"/>
  <c r="L38" i="17"/>
  <c r="N33" i="13"/>
  <c r="N34" i="13" s="1"/>
  <c r="N34" i="45"/>
  <c r="N33" i="22"/>
  <c r="B29" i="35"/>
  <c r="E929" i="40" s="1"/>
  <c r="O36" i="6"/>
  <c r="V32" i="45"/>
  <c r="M37" i="6"/>
  <c r="M38" i="6" s="1"/>
  <c r="U14" i="30"/>
  <c r="S32" i="22"/>
  <c r="O33" i="45"/>
  <c r="B32" i="45"/>
  <c r="N30" i="30"/>
  <c r="K31" i="35"/>
  <c r="B30" i="35"/>
  <c r="E930" i="40" s="1"/>
  <c r="K33" i="9"/>
  <c r="K34" i="7"/>
  <c r="S33" i="9"/>
  <c r="T27" i="6"/>
  <c r="N31" i="10"/>
  <c r="N32" i="10" s="1"/>
  <c r="O30" i="10"/>
  <c r="M35" i="45"/>
  <c r="B34" i="45"/>
  <c r="S31" i="14"/>
  <c r="S33" i="6"/>
  <c r="L39" i="6"/>
  <c r="K31" i="16"/>
  <c r="U18" i="10"/>
  <c r="U19" i="10" s="1"/>
  <c r="L33" i="10"/>
  <c r="L34" i="10" s="1"/>
  <c r="K51" i="14"/>
  <c r="L33" i="7"/>
  <c r="S31" i="13"/>
  <c r="W31" i="45"/>
  <c r="L32" i="9"/>
  <c r="O30" i="30"/>
  <c r="T9" i="22"/>
  <c r="M31" i="14"/>
  <c r="M32" i="14" s="1"/>
  <c r="K36" i="22"/>
  <c r="T24" i="7"/>
  <c r="S34" i="30"/>
  <c r="K39" i="26"/>
  <c r="B38" i="26"/>
  <c r="E1373" i="40" s="1"/>
  <c r="M36" i="17"/>
  <c r="B35" i="17"/>
  <c r="E858" i="40" s="1"/>
  <c r="M31" i="9"/>
  <c r="N31" i="9" s="1"/>
  <c r="B31" i="30"/>
  <c r="E234" i="40" s="1"/>
  <c r="S31" i="7"/>
  <c r="N35" i="17"/>
  <c r="O35" i="17" s="1"/>
  <c r="T21" i="9"/>
  <c r="N28" i="16"/>
  <c r="B27" i="16"/>
  <c r="E806" i="40" s="1"/>
  <c r="P46" i="22"/>
  <c r="R46" i="22" s="1"/>
  <c r="U34" i="26"/>
  <c r="B31" i="9"/>
  <c r="E156" i="40" s="1"/>
  <c r="S34" i="17"/>
  <c r="K35" i="13"/>
  <c r="L35" i="13" s="1"/>
  <c r="B34" i="13"/>
  <c r="E671" i="40" s="1"/>
  <c r="K33" i="30"/>
  <c r="B32" i="30"/>
  <c r="E235" i="40" s="1"/>
  <c r="U8" i="22"/>
  <c r="U9" i="22" s="1"/>
  <c r="L33" i="9" l="1"/>
  <c r="M30" i="35"/>
  <c r="N29" i="35"/>
  <c r="O31" i="10"/>
  <c r="O32" i="10" s="1"/>
  <c r="W32" i="45"/>
  <c r="M37" i="17"/>
  <c r="B36" i="17"/>
  <c r="E859" i="40" s="1"/>
  <c r="O34" i="45"/>
  <c r="N34" i="22"/>
  <c r="O33" i="22"/>
  <c r="S32" i="14"/>
  <c r="N35" i="45"/>
  <c r="S32" i="10"/>
  <c r="K40" i="6"/>
  <c r="S34" i="9"/>
  <c r="K35" i="7"/>
  <c r="S33" i="22"/>
  <c r="M35" i="13"/>
  <c r="B31" i="14"/>
  <c r="E731" i="40" s="1"/>
  <c r="S35" i="30"/>
  <c r="L33" i="14"/>
  <c r="B32" i="14"/>
  <c r="E732" i="40" s="1"/>
  <c r="V7" i="27"/>
  <c r="W8" i="27"/>
  <c r="T10" i="22"/>
  <c r="T22" i="9"/>
  <c r="K32" i="16"/>
  <c r="L39" i="17"/>
  <c r="T15" i="30"/>
  <c r="U15" i="30" s="1"/>
  <c r="P33" i="45"/>
  <c r="M33" i="10"/>
  <c r="M34" i="10" s="1"/>
  <c r="N33" i="10"/>
  <c r="N34" i="10" s="1"/>
  <c r="K34" i="9"/>
  <c r="L34" i="9" s="1"/>
  <c r="M39" i="6"/>
  <c r="U33" i="45"/>
  <c r="B33" i="10"/>
  <c r="E196" i="40" s="1"/>
  <c r="P52" i="22"/>
  <c r="R52" i="22" s="1"/>
  <c r="U35" i="26"/>
  <c r="U10" i="22"/>
  <c r="B39" i="26"/>
  <c r="E1374" i="40" s="1"/>
  <c r="K40" i="26"/>
  <c r="K36" i="13"/>
  <c r="B35" i="13"/>
  <c r="E672" i="40" s="1"/>
  <c r="T25" i="7"/>
  <c r="U24" i="7"/>
  <c r="U25" i="7" s="1"/>
  <c r="L31" i="16"/>
  <c r="V33" i="45"/>
  <c r="S33" i="35"/>
  <c r="O33" i="13"/>
  <c r="O34" i="13" s="1"/>
  <c r="K35" i="10"/>
  <c r="L35" i="10"/>
  <c r="N29" i="16"/>
  <c r="B28" i="16"/>
  <c r="E807" i="40" s="1"/>
  <c r="L40" i="6"/>
  <c r="T28" i="6"/>
  <c r="U21" i="9"/>
  <c r="K52" i="14"/>
  <c r="L35" i="22"/>
  <c r="B34" i="22"/>
  <c r="E384" i="40" s="1"/>
  <c r="M36" i="45"/>
  <c r="S32" i="13"/>
  <c r="U27" i="6"/>
  <c r="K32" i="35"/>
  <c r="O37" i="6"/>
  <c r="O38" i="6" s="1"/>
  <c r="O39" i="6" s="1"/>
  <c r="T20" i="10"/>
  <c r="U20" i="10" s="1"/>
  <c r="S33" i="16"/>
  <c r="O31" i="9"/>
  <c r="K34" i="30"/>
  <c r="N36" i="17"/>
  <c r="N37" i="17" s="1"/>
  <c r="L34" i="7"/>
  <c r="L35" i="7" s="1"/>
  <c r="L33" i="30"/>
  <c r="M33" i="30" s="1"/>
  <c r="N31" i="30"/>
  <c r="N32" i="30" s="1"/>
  <c r="N37" i="6"/>
  <c r="N38" i="6" s="1"/>
  <c r="N39" i="6" s="1"/>
  <c r="L31" i="35"/>
  <c r="S35" i="17"/>
  <c r="S32" i="7"/>
  <c r="M32" i="9"/>
  <c r="M33" i="9" s="1"/>
  <c r="B33" i="9" s="1"/>
  <c r="E158" i="40" s="1"/>
  <c r="K37" i="22"/>
  <c r="B36" i="22"/>
  <c r="E386" i="40" s="1"/>
  <c r="S34" i="6"/>
  <c r="N31" i="14"/>
  <c r="B33" i="45"/>
  <c r="O28" i="16"/>
  <c r="O32" i="7"/>
  <c r="M33" i="7"/>
  <c r="N33" i="7" s="1"/>
  <c r="U22" i="9" l="1"/>
  <c r="O36" i="17"/>
  <c r="O37" i="17" s="1"/>
  <c r="O35" i="45"/>
  <c r="B35" i="45" s="1"/>
  <c r="N30" i="35"/>
  <c r="O29" i="35"/>
  <c r="O30" i="35" s="1"/>
  <c r="M40" i="6"/>
  <c r="N40" i="6" s="1"/>
  <c r="O40" i="6" s="1"/>
  <c r="B32" i="9"/>
  <c r="E157" i="40" s="1"/>
  <c r="O34" i="22"/>
  <c r="L34" i="30"/>
  <c r="M34" i="30" s="1"/>
  <c r="B34" i="30" s="1"/>
  <c r="E237" i="40" s="1"/>
  <c r="O33" i="10"/>
  <c r="O34" i="10" s="1"/>
  <c r="L40" i="17"/>
  <c r="K53" i="14"/>
  <c r="K37" i="13"/>
  <c r="L32" i="35"/>
  <c r="M31" i="35"/>
  <c r="V6" i="27"/>
  <c r="W7" i="27"/>
  <c r="K36" i="7"/>
  <c r="S33" i="14"/>
  <c r="N32" i="14"/>
  <c r="O31" i="14"/>
  <c r="S35" i="6"/>
  <c r="B31" i="35"/>
  <c r="E931" i="40" s="1"/>
  <c r="T21" i="10"/>
  <c r="K33" i="35"/>
  <c r="B32" i="35"/>
  <c r="E932" i="40" s="1"/>
  <c r="V34" i="45"/>
  <c r="L34" i="14"/>
  <c r="B33" i="14"/>
  <c r="E733" i="40" s="1"/>
  <c r="M34" i="9"/>
  <c r="U28" i="6"/>
  <c r="U29" i="6" s="1"/>
  <c r="M35" i="10"/>
  <c r="K33" i="16"/>
  <c r="S36" i="30"/>
  <c r="S35" i="9"/>
  <c r="K38" i="22"/>
  <c r="B37" i="22"/>
  <c r="E387" i="40" s="1"/>
  <c r="T29" i="6"/>
  <c r="B33" i="30"/>
  <c r="E236" i="40" s="1"/>
  <c r="L32" i="16"/>
  <c r="P60" i="22"/>
  <c r="R60" i="22" s="1"/>
  <c r="U36" i="26"/>
  <c r="O31" i="30"/>
  <c r="O32" i="30" s="1"/>
  <c r="B39" i="6"/>
  <c r="E54" i="40" s="1"/>
  <c r="N32" i="9"/>
  <c r="N33" i="9" s="1"/>
  <c r="N34" i="9" s="1"/>
  <c r="N33" i="30"/>
  <c r="S34" i="35"/>
  <c r="P34" i="45"/>
  <c r="P35" i="45" s="1"/>
  <c r="Q33" i="45"/>
  <c r="Q34" i="45" s="1"/>
  <c r="Q35" i="45" s="1"/>
  <c r="K41" i="6"/>
  <c r="B40" i="6"/>
  <c r="E55" i="40" s="1"/>
  <c r="L36" i="13"/>
  <c r="L37" i="13" s="1"/>
  <c r="B34" i="9"/>
  <c r="E159" i="40" s="1"/>
  <c r="K35" i="9"/>
  <c r="K35" i="30"/>
  <c r="T23" i="9"/>
  <c r="S33" i="7"/>
  <c r="S33" i="13"/>
  <c r="O33" i="7"/>
  <c r="T16" i="30"/>
  <c r="M31" i="16"/>
  <c r="S33" i="10"/>
  <c r="M38" i="17"/>
  <c r="N38" i="17" s="1"/>
  <c r="O38" i="17" s="1"/>
  <c r="B37" i="17"/>
  <c r="E860" i="40" s="1"/>
  <c r="K41" i="26"/>
  <c r="B40" i="26"/>
  <c r="E1375" i="40" s="1"/>
  <c r="W33" i="45"/>
  <c r="W34" i="45" s="1"/>
  <c r="S36" i="17"/>
  <c r="O29" i="16"/>
  <c r="B34" i="10"/>
  <c r="E197" i="40" s="1"/>
  <c r="T26" i="7"/>
  <c r="U26" i="7" s="1"/>
  <c r="U34" i="45"/>
  <c r="N35" i="13"/>
  <c r="O35" i="13" s="1"/>
  <c r="L35" i="30"/>
  <c r="M34" i="7"/>
  <c r="M35" i="7" s="1"/>
  <c r="B35" i="7" s="1"/>
  <c r="E101" i="40" s="1"/>
  <c r="B33" i="7"/>
  <c r="E99" i="40" s="1"/>
  <c r="O32" i="9"/>
  <c r="O33" i="9" s="1"/>
  <c r="O34" i="9" s="1"/>
  <c r="N30" i="16"/>
  <c r="B29" i="16"/>
  <c r="E808" i="40" s="1"/>
  <c r="S34" i="16"/>
  <c r="M37" i="45"/>
  <c r="M33" i="14"/>
  <c r="M34" i="14" s="1"/>
  <c r="L36" i="22"/>
  <c r="L37" i="22" s="1"/>
  <c r="L38" i="22" s="1"/>
  <c r="B35" i="22"/>
  <c r="E385" i="40" s="1"/>
  <c r="K36" i="10"/>
  <c r="B35" i="10"/>
  <c r="E198" i="40" s="1"/>
  <c r="T11" i="22"/>
  <c r="S34" i="22"/>
  <c r="N36" i="45"/>
  <c r="M35" i="22"/>
  <c r="U23" i="9" l="1"/>
  <c r="B36" i="13"/>
  <c r="E673" i="40" s="1"/>
  <c r="N33" i="14"/>
  <c r="N34" i="14" s="1"/>
  <c r="M35" i="30"/>
  <c r="N34" i="30"/>
  <c r="S37" i="30"/>
  <c r="V35" i="45"/>
  <c r="W35" i="45" s="1"/>
  <c r="O32" i="14"/>
  <c r="O33" i="14" s="1"/>
  <c r="O34" i="14" s="1"/>
  <c r="S34" i="14"/>
  <c r="K38" i="13"/>
  <c r="B37" i="13"/>
  <c r="E674" i="40" s="1"/>
  <c r="O30" i="16"/>
  <c r="K37" i="10"/>
  <c r="N35" i="30"/>
  <c r="T30" i="6"/>
  <c r="K34" i="35"/>
  <c r="B33" i="35"/>
  <c r="E933" i="40" s="1"/>
  <c r="N31" i="16"/>
  <c r="B30" i="16"/>
  <c r="E809" i="40" s="1"/>
  <c r="T17" i="30"/>
  <c r="K36" i="30"/>
  <c r="B35" i="30"/>
  <c r="E238" i="40" s="1"/>
  <c r="U30" i="6"/>
  <c r="L36" i="10"/>
  <c r="L37" i="10" s="1"/>
  <c r="K36" i="9"/>
  <c r="T22" i="10"/>
  <c r="K37" i="7"/>
  <c r="K54" i="14"/>
  <c r="M36" i="22"/>
  <c r="M37" i="22" s="1"/>
  <c r="M38" i="22" s="1"/>
  <c r="K39" i="22"/>
  <c r="L39" i="22" s="1"/>
  <c r="B38" i="22"/>
  <c r="E388" i="40" s="1"/>
  <c r="L36" i="7"/>
  <c r="S35" i="35"/>
  <c r="L36" i="30"/>
  <c r="N37" i="45"/>
  <c r="N38" i="45" s="1"/>
  <c r="B41" i="26"/>
  <c r="E1376" i="40" s="1"/>
  <c r="K42" i="26"/>
  <c r="K43" i="26" s="1"/>
  <c r="O33" i="30"/>
  <c r="O34" i="30" s="1"/>
  <c r="O35" i="30" s="1"/>
  <c r="N35" i="22"/>
  <c r="V5" i="27"/>
  <c r="W5" i="27" s="1"/>
  <c r="W2" i="27" s="1"/>
  <c r="W6" i="27"/>
  <c r="S35" i="22"/>
  <c r="P65" i="22"/>
  <c r="R65" i="22" s="1"/>
  <c r="U37" i="26"/>
  <c r="O36" i="45"/>
  <c r="M32" i="35"/>
  <c r="N31" i="35"/>
  <c r="L41" i="17"/>
  <c r="M36" i="7"/>
  <c r="M38" i="45"/>
  <c r="K42" i="6"/>
  <c r="S36" i="9"/>
  <c r="L35" i="14"/>
  <c r="M35" i="14" s="1"/>
  <c r="B34" i="14"/>
  <c r="E734" i="40" s="1"/>
  <c r="L33" i="35"/>
  <c r="L34" i="35" s="1"/>
  <c r="N34" i="7"/>
  <c r="N35" i="7" s="1"/>
  <c r="N36" i="7" s="1"/>
  <c r="M32" i="16"/>
  <c r="K34" i="16"/>
  <c r="U35" i="45"/>
  <c r="M39" i="17"/>
  <c r="B38" i="17"/>
  <c r="E861" i="40" s="1"/>
  <c r="L33" i="16"/>
  <c r="N35" i="10"/>
  <c r="S36" i="6"/>
  <c r="B34" i="7"/>
  <c r="E100" i="40" s="1"/>
  <c r="L35" i="9"/>
  <c r="L36" i="9" s="1"/>
  <c r="T24" i="9"/>
  <c r="S37" i="17"/>
  <c r="S34" i="13"/>
  <c r="S35" i="16"/>
  <c r="S34" i="7"/>
  <c r="T12" i="22"/>
  <c r="T27" i="7"/>
  <c r="U27" i="7" s="1"/>
  <c r="S34" i="10"/>
  <c r="M36" i="13"/>
  <c r="M37" i="13" s="1"/>
  <c r="L41" i="6"/>
  <c r="U11" i="22"/>
  <c r="U16" i="30"/>
  <c r="U17" i="30" s="1"/>
  <c r="U21" i="10"/>
  <c r="U22" i="10" s="1"/>
  <c r="O37" i="45" l="1"/>
  <c r="O38" i="45" s="1"/>
  <c r="O34" i="7"/>
  <c r="O35" i="7" s="1"/>
  <c r="O36" i="7" s="1"/>
  <c r="L37" i="7"/>
  <c r="M37" i="7" s="1"/>
  <c r="B36" i="7"/>
  <c r="E102" i="40" s="1"/>
  <c r="M33" i="35"/>
  <c r="M34" i="35" s="1"/>
  <c r="N32" i="16"/>
  <c r="M40" i="17"/>
  <c r="B39" i="17"/>
  <c r="E862" i="40" s="1"/>
  <c r="N39" i="17"/>
  <c r="N36" i="13"/>
  <c r="M39" i="22"/>
  <c r="K37" i="9"/>
  <c r="K35" i="35"/>
  <c r="B34" i="35"/>
  <c r="E934" i="40" s="1"/>
  <c r="T25" i="9"/>
  <c r="K39" i="13"/>
  <c r="U12" i="22"/>
  <c r="W36" i="45"/>
  <c r="V36" i="45"/>
  <c r="B43" i="26"/>
  <c r="E1378" i="40" s="1"/>
  <c r="K44" i="26"/>
  <c r="K55" i="14"/>
  <c r="T31" i="6"/>
  <c r="U31" i="6" s="1"/>
  <c r="S35" i="14"/>
  <c r="S38" i="30"/>
  <c r="P79" i="22"/>
  <c r="R79" i="22" s="1"/>
  <c r="U38" i="26"/>
  <c r="S35" i="10"/>
  <c r="S35" i="13"/>
  <c r="M33" i="16"/>
  <c r="B32" i="16"/>
  <c r="E811" i="40" s="1"/>
  <c r="S36" i="35"/>
  <c r="K38" i="7"/>
  <c r="K37" i="30"/>
  <c r="S35" i="7"/>
  <c r="B37" i="45"/>
  <c r="M39" i="45"/>
  <c r="N39" i="45" s="1"/>
  <c r="B38" i="45"/>
  <c r="N35" i="14"/>
  <c r="O35" i="14" s="1"/>
  <c r="AF5" i="26"/>
  <c r="D2" i="27"/>
  <c r="E7" i="25" s="1"/>
  <c r="B2" i="27"/>
  <c r="U24" i="9"/>
  <c r="U25" i="9" s="1"/>
  <c r="K43" i="6"/>
  <c r="L42" i="6"/>
  <c r="M41" i="6"/>
  <c r="B41" i="6" s="1"/>
  <c r="E56" i="40" s="1"/>
  <c r="S36" i="16"/>
  <c r="L37" i="30"/>
  <c r="B31" i="16"/>
  <c r="E810" i="40" s="1"/>
  <c r="L34" i="16"/>
  <c r="N36" i="22"/>
  <c r="N37" i="22" s="1"/>
  <c r="N38" i="22" s="1"/>
  <c r="N39" i="22" s="1"/>
  <c r="O35" i="22"/>
  <c r="T23" i="10"/>
  <c r="T18" i="30"/>
  <c r="K38" i="10"/>
  <c r="B37" i="10"/>
  <c r="E200" i="40" s="1"/>
  <c r="S37" i="9"/>
  <c r="T13" i="22"/>
  <c r="P36" i="45"/>
  <c r="K35" i="16"/>
  <c r="U28" i="7"/>
  <c r="S38" i="17"/>
  <c r="L42" i="17"/>
  <c r="O31" i="16"/>
  <c r="O32" i="16" s="1"/>
  <c r="U36" i="45"/>
  <c r="B36" i="45"/>
  <c r="M36" i="10"/>
  <c r="M37" i="10" s="1"/>
  <c r="S36" i="22"/>
  <c r="S37" i="6"/>
  <c r="O35" i="10"/>
  <c r="T28" i="7"/>
  <c r="L36" i="14"/>
  <c r="M36" i="14" s="1"/>
  <c r="B35" i="14"/>
  <c r="E735" i="40" s="1"/>
  <c r="N32" i="35"/>
  <c r="N33" i="35" s="1"/>
  <c r="N34" i="35" s="1"/>
  <c r="O31" i="35"/>
  <c r="L38" i="13"/>
  <c r="L39" i="13" s="1"/>
  <c r="K40" i="22"/>
  <c r="B39" i="22"/>
  <c r="E389" i="40" s="1"/>
  <c r="M35" i="9"/>
  <c r="M36" i="30"/>
  <c r="M37" i="30" s="1"/>
  <c r="N37" i="7" l="1"/>
  <c r="B37" i="7"/>
  <c r="E103" i="40" s="1"/>
  <c r="N36" i="10"/>
  <c r="N37" i="10" s="1"/>
  <c r="L35" i="16"/>
  <c r="B36" i="10"/>
  <c r="E199" i="40" s="1"/>
  <c r="O37" i="7"/>
  <c r="O32" i="35"/>
  <c r="O33" i="35" s="1"/>
  <c r="O34" i="35" s="1"/>
  <c r="O36" i="22"/>
  <c r="O37" i="22" s="1"/>
  <c r="O38" i="22" s="1"/>
  <c r="O39" i="22" s="1"/>
  <c r="O39" i="45"/>
  <c r="V37" i="45"/>
  <c r="W37" i="45" s="1"/>
  <c r="S38" i="9"/>
  <c r="S36" i="7"/>
  <c r="M34" i="16"/>
  <c r="M35" i="16" s="1"/>
  <c r="S36" i="14"/>
  <c r="K38" i="9"/>
  <c r="B37" i="9"/>
  <c r="E162" i="40" s="1"/>
  <c r="S39" i="17"/>
  <c r="N33" i="16"/>
  <c r="N34" i="16" s="1"/>
  <c r="N35" i="16" s="1"/>
  <c r="S36" i="13"/>
  <c r="N37" i="13"/>
  <c r="O36" i="13"/>
  <c r="K44" i="6"/>
  <c r="N36" i="30"/>
  <c r="B36" i="30" s="1"/>
  <c r="E239" i="40" s="1"/>
  <c r="U13" i="22"/>
  <c r="N40" i="17"/>
  <c r="O39" i="17"/>
  <c r="K36" i="35"/>
  <c r="B34" i="16"/>
  <c r="E813" i="40" s="1"/>
  <c r="T19" i="30"/>
  <c r="N36" i="14"/>
  <c r="O36" i="14" s="1"/>
  <c r="S36" i="10"/>
  <c r="T32" i="6"/>
  <c r="U32" i="6" s="1"/>
  <c r="B38" i="13"/>
  <c r="E675" i="40" s="1"/>
  <c r="U18" i="30"/>
  <c r="L43" i="17"/>
  <c r="S38" i="6"/>
  <c r="S37" i="22"/>
  <c r="K36" i="16"/>
  <c r="B35" i="16"/>
  <c r="E814" i="40" s="1"/>
  <c r="S37" i="16"/>
  <c r="K38" i="30"/>
  <c r="L38" i="30" s="1"/>
  <c r="L37" i="9"/>
  <c r="L38" i="9" s="1"/>
  <c r="K40" i="13"/>
  <c r="L40" i="13" s="1"/>
  <c r="K41" i="22"/>
  <c r="L37" i="14"/>
  <c r="B36" i="14"/>
  <c r="E736" i="40" s="1"/>
  <c r="L40" i="22"/>
  <c r="L41" i="22" s="1"/>
  <c r="L36" i="16"/>
  <c r="L43" i="6"/>
  <c r="L44" i="6" s="1"/>
  <c r="M40" i="45"/>
  <c r="B39" i="45"/>
  <c r="K39" i="7"/>
  <c r="P111" i="22"/>
  <c r="R111" i="22" s="1"/>
  <c r="U39" i="26"/>
  <c r="T26" i="9"/>
  <c r="U26" i="9" s="1"/>
  <c r="M41" i="17"/>
  <c r="B40" i="17"/>
  <c r="E863" i="40" s="1"/>
  <c r="S39" i="30"/>
  <c r="L35" i="35"/>
  <c r="B35" i="35" s="1"/>
  <c r="E935" i="40" s="1"/>
  <c r="K39" i="10"/>
  <c r="T24" i="10"/>
  <c r="L38" i="10"/>
  <c r="M38" i="13"/>
  <c r="M39" i="13" s="1"/>
  <c r="B39" i="13" s="1"/>
  <c r="E676" i="40" s="1"/>
  <c r="S37" i="35"/>
  <c r="K56" i="14"/>
  <c r="B55" i="14"/>
  <c r="E755" i="40" s="1"/>
  <c r="M36" i="9"/>
  <c r="B35" i="9"/>
  <c r="E160" i="40" s="1"/>
  <c r="N35" i="9"/>
  <c r="U37" i="45"/>
  <c r="P37" i="45"/>
  <c r="P38" i="45" s="1"/>
  <c r="P39" i="45" s="1"/>
  <c r="Q36" i="45"/>
  <c r="M42" i="6"/>
  <c r="M43" i="6" s="1"/>
  <c r="M44" i="6" s="1"/>
  <c r="N41" i="6"/>
  <c r="T29" i="7"/>
  <c r="O33" i="16"/>
  <c r="O34" i="16" s="1"/>
  <c r="O35" i="16" s="1"/>
  <c r="T14" i="22"/>
  <c r="L38" i="7"/>
  <c r="U23" i="10"/>
  <c r="U24" i="10" s="1"/>
  <c r="K45" i="26"/>
  <c r="B44" i="26"/>
  <c r="E1379" i="40" s="1"/>
  <c r="O40" i="17" l="1"/>
  <c r="O37" i="13"/>
  <c r="B33" i="16"/>
  <c r="E812" i="40" s="1"/>
  <c r="O36" i="10"/>
  <c r="O37" i="10" s="1"/>
  <c r="U19" i="30"/>
  <c r="M38" i="30"/>
  <c r="T30" i="7"/>
  <c r="K40" i="10"/>
  <c r="U14" i="22"/>
  <c r="S40" i="17"/>
  <c r="S37" i="7"/>
  <c r="S39" i="9"/>
  <c r="S2" i="9" s="1"/>
  <c r="S40" i="30"/>
  <c r="M41" i="45"/>
  <c r="T20" i="30"/>
  <c r="M40" i="22"/>
  <c r="Q37" i="45"/>
  <c r="Q38" i="45" s="1"/>
  <c r="Q39" i="45" s="1"/>
  <c r="K39" i="30"/>
  <c r="L44" i="17"/>
  <c r="L45" i="17" s="1"/>
  <c r="V38" i="45"/>
  <c r="W38" i="45" s="1"/>
  <c r="S39" i="6"/>
  <c r="K57" i="14"/>
  <c r="S38" i="16"/>
  <c r="B43" i="6"/>
  <c r="E58" i="40" s="1"/>
  <c r="N37" i="30"/>
  <c r="O36" i="30"/>
  <c r="N42" i="6"/>
  <c r="N43" i="6" s="1"/>
  <c r="N44" i="6" s="1"/>
  <c r="O41" i="6"/>
  <c r="O42" i="6" s="1"/>
  <c r="O43" i="6" s="1"/>
  <c r="O44" i="6" s="1"/>
  <c r="B45" i="26"/>
  <c r="E1380" i="40" s="1"/>
  <c r="K46" i="26"/>
  <c r="M40" i="13"/>
  <c r="B40" i="13" s="1"/>
  <c r="E677" i="40" s="1"/>
  <c r="M42" i="17"/>
  <c r="B41" i="17"/>
  <c r="E864" i="40" s="1"/>
  <c r="K45" i="6"/>
  <c r="B44" i="6"/>
  <c r="E59" i="40" s="1"/>
  <c r="L39" i="10"/>
  <c r="L40" i="10" s="1"/>
  <c r="K39" i="9"/>
  <c r="L39" i="9" s="1"/>
  <c r="B38" i="9"/>
  <c r="E163" i="40" s="1"/>
  <c r="K41" i="13"/>
  <c r="L41" i="13" s="1"/>
  <c r="K37" i="16"/>
  <c r="B36" i="16"/>
  <c r="E815" i="40" s="1"/>
  <c r="T33" i="6"/>
  <c r="U33" i="6" s="1"/>
  <c r="K37" i="35"/>
  <c r="B36" i="35"/>
  <c r="E936" i="40" s="1"/>
  <c r="N38" i="13"/>
  <c r="N39" i="13" s="1"/>
  <c r="S38" i="35"/>
  <c r="N36" i="9"/>
  <c r="O35" i="9"/>
  <c r="O36" i="9" s="1"/>
  <c r="T25" i="10"/>
  <c r="L38" i="14"/>
  <c r="M38" i="10"/>
  <c r="S37" i="13"/>
  <c r="S37" i="14"/>
  <c r="K40" i="7"/>
  <c r="L39" i="7"/>
  <c r="L40" i="7" s="1"/>
  <c r="M38" i="7"/>
  <c r="T15" i="22"/>
  <c r="P118" i="22"/>
  <c r="R118" i="22" s="1"/>
  <c r="U40" i="26"/>
  <c r="B40" i="22"/>
  <c r="E390" i="40" s="1"/>
  <c r="U29" i="7"/>
  <c r="U30" i="7" s="1"/>
  <c r="S37" i="10"/>
  <c r="N40" i="45"/>
  <c r="N41" i="45" s="1"/>
  <c r="L36" i="35"/>
  <c r="M35" i="35"/>
  <c r="B42" i="6"/>
  <c r="E57" i="40" s="1"/>
  <c r="U38" i="45"/>
  <c r="T27" i="9"/>
  <c r="M37" i="9"/>
  <c r="M38" i="9" s="1"/>
  <c r="B36" i="9"/>
  <c r="E161" i="40" s="1"/>
  <c r="K42" i="22"/>
  <c r="L42" i="22" s="1"/>
  <c r="B41" i="22"/>
  <c r="E391" i="40" s="1"/>
  <c r="S38" i="22"/>
  <c r="N41" i="17"/>
  <c r="N42" i="17" s="1"/>
  <c r="M36" i="16"/>
  <c r="N36" i="16" s="1"/>
  <c r="M37" i="14"/>
  <c r="N37" i="14" s="1"/>
  <c r="O41" i="17" l="1"/>
  <c r="O42" i="17" s="1"/>
  <c r="B37" i="14"/>
  <c r="E737" i="40" s="1"/>
  <c r="O37" i="30"/>
  <c r="O36" i="16"/>
  <c r="T21" i="30"/>
  <c r="U15" i="22"/>
  <c r="B39" i="10"/>
  <c r="E202" i="40" s="1"/>
  <c r="M39" i="10"/>
  <c r="M40" i="10" s="1"/>
  <c r="N38" i="10"/>
  <c r="N38" i="30"/>
  <c r="B37" i="30"/>
  <c r="E240" i="40" s="1"/>
  <c r="M42" i="45"/>
  <c r="B41" i="45"/>
  <c r="K41" i="10"/>
  <c r="B40" i="10"/>
  <c r="E203" i="40" s="1"/>
  <c r="K38" i="35"/>
  <c r="L37" i="35"/>
  <c r="L38" i="35" s="1"/>
  <c r="M39" i="9"/>
  <c r="K46" i="6"/>
  <c r="L46" i="17"/>
  <c r="B45" i="17"/>
  <c r="E868" i="40" s="1"/>
  <c r="M36" i="35"/>
  <c r="M37" i="35" s="1"/>
  <c r="M38" i="35" s="1"/>
  <c r="N35" i="35"/>
  <c r="B38" i="10"/>
  <c r="E201" i="40" s="1"/>
  <c r="M39" i="7"/>
  <c r="M40" i="7" s="1"/>
  <c r="N38" i="7"/>
  <c r="B38" i="7"/>
  <c r="E104" i="40" s="1"/>
  <c r="S38" i="10"/>
  <c r="K38" i="16"/>
  <c r="U20" i="30"/>
  <c r="U21" i="30" s="1"/>
  <c r="S41" i="30"/>
  <c r="T31" i="7"/>
  <c r="U31" i="7" s="1"/>
  <c r="T26" i="10"/>
  <c r="S39" i="16"/>
  <c r="K40" i="30"/>
  <c r="AE8" i="26"/>
  <c r="V39" i="45"/>
  <c r="W39" i="45" s="1"/>
  <c r="T28" i="9"/>
  <c r="K41" i="7"/>
  <c r="O40" i="45"/>
  <c r="N37" i="9"/>
  <c r="N38" i="9" s="1"/>
  <c r="N39" i="9" s="1"/>
  <c r="M43" i="17"/>
  <c r="B42" i="17"/>
  <c r="E865" i="40" s="1"/>
  <c r="L45" i="6"/>
  <c r="L39" i="14"/>
  <c r="B38" i="14"/>
  <c r="E738" i="40" s="1"/>
  <c r="S39" i="35"/>
  <c r="K42" i="13"/>
  <c r="M41" i="13"/>
  <c r="B41" i="13" s="1"/>
  <c r="E678" i="40" s="1"/>
  <c r="U27" i="9"/>
  <c r="U28" i="9" s="1"/>
  <c r="K43" i="22"/>
  <c r="B42" i="22"/>
  <c r="E392" i="40" s="1"/>
  <c r="T16" i="22"/>
  <c r="S38" i="14"/>
  <c r="L37" i="16"/>
  <c r="L38" i="16" s="1"/>
  <c r="K58" i="14"/>
  <c r="U25" i="10"/>
  <c r="U26" i="10" s="1"/>
  <c r="S38" i="7"/>
  <c r="T34" i="6"/>
  <c r="U34" i="6" s="1"/>
  <c r="P125" i="22"/>
  <c r="R125" i="22" s="1"/>
  <c r="U41" i="26"/>
  <c r="S38" i="13"/>
  <c r="N40" i="13"/>
  <c r="N41" i="13" s="1"/>
  <c r="B39" i="9"/>
  <c r="E164" i="40" s="1"/>
  <c r="K47" i="26"/>
  <c r="B46" i="26"/>
  <c r="E1381" i="40" s="1"/>
  <c r="S40" i="6"/>
  <c r="M41" i="22"/>
  <c r="M42" i="22" s="1"/>
  <c r="N40" i="22"/>
  <c r="L39" i="30"/>
  <c r="L40" i="30" s="1"/>
  <c r="M38" i="14"/>
  <c r="M39" i="14" s="1"/>
  <c r="N43" i="17"/>
  <c r="O43" i="17" s="1"/>
  <c r="S39" i="22"/>
  <c r="U39" i="45"/>
  <c r="O38" i="13"/>
  <c r="O39" i="13" s="1"/>
  <c r="S41" i="17"/>
  <c r="O37" i="14"/>
  <c r="U16" i="22" l="1"/>
  <c r="S40" i="22"/>
  <c r="K44" i="22"/>
  <c r="M44" i="17"/>
  <c r="M45" i="17" s="1"/>
  <c r="M46" i="17" s="1"/>
  <c r="B43" i="17"/>
  <c r="E866" i="40" s="1"/>
  <c r="T32" i="7"/>
  <c r="U32" i="7" s="1"/>
  <c r="K42" i="10"/>
  <c r="N36" i="35"/>
  <c r="N37" i="35" s="1"/>
  <c r="N38" i="35" s="1"/>
  <c r="O35" i="35"/>
  <c r="T22" i="30"/>
  <c r="U22" i="30" s="1"/>
  <c r="O41" i="45"/>
  <c r="P40" i="45"/>
  <c r="S42" i="30"/>
  <c r="M43" i="45"/>
  <c r="N38" i="14"/>
  <c r="N39" i="14" s="1"/>
  <c r="K43" i="13"/>
  <c r="B40" i="7"/>
  <c r="E106" i="40" s="1"/>
  <c r="S40" i="16"/>
  <c r="L47" i="17"/>
  <c r="B46" i="17"/>
  <c r="E869" i="40" s="1"/>
  <c r="B38" i="30"/>
  <c r="E241" i="40" s="1"/>
  <c r="L41" i="10"/>
  <c r="L42" i="10" s="1"/>
  <c r="S39" i="7"/>
  <c r="S39" i="13"/>
  <c r="P250" i="22"/>
  <c r="R250" i="22" s="1"/>
  <c r="U42" i="26"/>
  <c r="S42" i="17"/>
  <c r="O40" i="13"/>
  <c r="O41" i="13" s="1"/>
  <c r="M37" i="16"/>
  <c r="S40" i="35"/>
  <c r="K42" i="7"/>
  <c r="K39" i="16"/>
  <c r="L39" i="16" s="1"/>
  <c r="N42" i="45"/>
  <c r="N43" i="45" s="1"/>
  <c r="S41" i="6"/>
  <c r="S39" i="14"/>
  <c r="O37" i="9"/>
  <c r="O38" i="9" s="1"/>
  <c r="O39" i="9" s="1"/>
  <c r="B39" i="7"/>
  <c r="E105" i="40" s="1"/>
  <c r="K47" i="6"/>
  <c r="N39" i="10"/>
  <c r="N40" i="10" s="1"/>
  <c r="O38" i="10"/>
  <c r="T29" i="9"/>
  <c r="S39" i="10"/>
  <c r="M41" i="10"/>
  <c r="M42" i="10" s="1"/>
  <c r="K59" i="14"/>
  <c r="T35" i="6"/>
  <c r="T27" i="10"/>
  <c r="L43" i="22"/>
  <c r="L44" i="22" s="1"/>
  <c r="K41" i="30"/>
  <c r="B40" i="30"/>
  <c r="E243" i="40" s="1"/>
  <c r="N41" i="22"/>
  <c r="N42" i="22" s="1"/>
  <c r="O40" i="22"/>
  <c r="L40" i="14"/>
  <c r="B39" i="14"/>
  <c r="E739" i="40" s="1"/>
  <c r="L41" i="7"/>
  <c r="M41" i="7" s="1"/>
  <c r="B37" i="35"/>
  <c r="E937" i="40" s="1"/>
  <c r="B40" i="45"/>
  <c r="U40" i="45"/>
  <c r="T17" i="22"/>
  <c r="U17" i="22" s="1"/>
  <c r="B47" i="26"/>
  <c r="E1382" i="40" s="1"/>
  <c r="K48" i="26"/>
  <c r="K49" i="26" s="1"/>
  <c r="M39" i="30"/>
  <c r="M40" i="30" s="1"/>
  <c r="L46" i="6"/>
  <c r="M45" i="6"/>
  <c r="V40" i="45"/>
  <c r="N39" i="7"/>
  <c r="N40" i="7" s="1"/>
  <c r="O38" i="7"/>
  <c r="K39" i="35"/>
  <c r="L39" i="35" s="1"/>
  <c r="B38" i="35"/>
  <c r="E938" i="40" s="1"/>
  <c r="O38" i="30"/>
  <c r="L42" i="13"/>
  <c r="O42" i="45" l="1"/>
  <c r="O43" i="45" s="1"/>
  <c r="M47" i="17"/>
  <c r="O39" i="10"/>
  <c r="O40" i="10" s="1"/>
  <c r="O39" i="7"/>
  <c r="O40" i="7" s="1"/>
  <c r="K43" i="7"/>
  <c r="S41" i="35"/>
  <c r="S40" i="7"/>
  <c r="O38" i="14"/>
  <c r="O39" i="14" s="1"/>
  <c r="L47" i="6"/>
  <c r="L42" i="7"/>
  <c r="L43" i="7" s="1"/>
  <c r="T30" i="9"/>
  <c r="M43" i="22"/>
  <c r="M44" i="22" s="1"/>
  <c r="N39" i="30"/>
  <c r="N40" i="30" s="1"/>
  <c r="T23" i="30"/>
  <c r="U23" i="30" s="1"/>
  <c r="U29" i="9"/>
  <c r="K44" i="13"/>
  <c r="B42" i="45"/>
  <c r="B43" i="22"/>
  <c r="E393" i="40" s="1"/>
  <c r="K48" i="6"/>
  <c r="T28" i="10"/>
  <c r="M38" i="16"/>
  <c r="N37" i="16"/>
  <c r="L43" i="13"/>
  <c r="L44" i="13" s="1"/>
  <c r="L41" i="14"/>
  <c r="T36" i="6"/>
  <c r="M42" i="13"/>
  <c r="S42" i="6"/>
  <c r="S43" i="17"/>
  <c r="L48" i="17"/>
  <c r="B47" i="17"/>
  <c r="E870" i="40" s="1"/>
  <c r="M44" i="45"/>
  <c r="B43" i="45"/>
  <c r="O36" i="35"/>
  <c r="O37" i="35" s="1"/>
  <c r="O38" i="35" s="1"/>
  <c r="K45" i="22"/>
  <c r="B44" i="22"/>
  <c r="E394" i="40" s="1"/>
  <c r="M46" i="6"/>
  <c r="M47" i="6" s="1"/>
  <c r="B47" i="6" s="1"/>
  <c r="E62" i="40" s="1"/>
  <c r="B45" i="6"/>
  <c r="E60" i="40" s="1"/>
  <c r="N45" i="6"/>
  <c r="S40" i="14"/>
  <c r="B49" i="26"/>
  <c r="E1384" i="40" s="1"/>
  <c r="K50" i="26"/>
  <c r="O39" i="30"/>
  <c r="O40" i="30" s="1"/>
  <c r="O41" i="22"/>
  <c r="O42" i="22" s="1"/>
  <c r="B37" i="16"/>
  <c r="E816" i="40" s="1"/>
  <c r="M39" i="35"/>
  <c r="N39" i="35" s="1"/>
  <c r="V41" i="45"/>
  <c r="S40" i="10"/>
  <c r="N44" i="45"/>
  <c r="O44" i="45" s="1"/>
  <c r="U43" i="26"/>
  <c r="AD11" i="26"/>
  <c r="S43" i="30"/>
  <c r="M40" i="14"/>
  <c r="M41" i="14" s="1"/>
  <c r="S41" i="22"/>
  <c r="L45" i="22"/>
  <c r="S41" i="16"/>
  <c r="B41" i="10"/>
  <c r="E204" i="40" s="1"/>
  <c r="W40" i="45"/>
  <c r="W41" i="45" s="1"/>
  <c r="K40" i="35"/>
  <c r="L40" i="35" s="1"/>
  <c r="B39" i="35"/>
  <c r="E939" i="40" s="1"/>
  <c r="T18" i="22"/>
  <c r="K60" i="14"/>
  <c r="K42" i="30"/>
  <c r="L41" i="30"/>
  <c r="N41" i="10"/>
  <c r="N42" i="10" s="1"/>
  <c r="K40" i="16"/>
  <c r="L40" i="16" s="1"/>
  <c r="B39" i="30"/>
  <c r="E242" i="40" s="1"/>
  <c r="K43" i="10"/>
  <c r="B42" i="10"/>
  <c r="E205" i="40" s="1"/>
  <c r="U35" i="6"/>
  <c r="U36" i="6" s="1"/>
  <c r="T33" i="7"/>
  <c r="N43" i="22"/>
  <c r="N44" i="22" s="1"/>
  <c r="O41" i="10"/>
  <c r="O42" i="10" s="1"/>
  <c r="N41" i="7"/>
  <c r="O41" i="7" s="1"/>
  <c r="U41" i="45"/>
  <c r="N44" i="17"/>
  <c r="U27" i="10"/>
  <c r="B46" i="6"/>
  <c r="E61" i="40" s="1"/>
  <c r="B41" i="7"/>
  <c r="E107" i="40" s="1"/>
  <c r="S40" i="13"/>
  <c r="B42" i="13"/>
  <c r="E679" i="40" s="1"/>
  <c r="P41" i="45"/>
  <c r="P42" i="45" s="1"/>
  <c r="P43" i="45" s="1"/>
  <c r="Q40" i="45"/>
  <c r="Q41" i="45" s="1"/>
  <c r="Q42" i="45" s="1"/>
  <c r="Q43" i="45" s="1"/>
  <c r="L42" i="30" l="1"/>
  <c r="O43" i="22"/>
  <c r="O44" i="22" s="1"/>
  <c r="P44" i="45"/>
  <c r="Q44" i="45" s="1"/>
  <c r="U28" i="10"/>
  <c r="N45" i="17"/>
  <c r="N46" i="17" s="1"/>
  <c r="N47" i="17" s="1"/>
  <c r="O44" i="17"/>
  <c r="O45" i="17" s="1"/>
  <c r="O46" i="17" s="1"/>
  <c r="O47" i="17" s="1"/>
  <c r="T19" i="22"/>
  <c r="S42" i="22"/>
  <c r="M43" i="13"/>
  <c r="M44" i="13" s="1"/>
  <c r="N42" i="13"/>
  <c r="N40" i="14"/>
  <c r="N41" i="14" s="1"/>
  <c r="S41" i="7"/>
  <c r="K46" i="22"/>
  <c r="B45" i="22"/>
  <c r="E395" i="40" s="1"/>
  <c r="T37" i="6"/>
  <c r="K49" i="6"/>
  <c r="M45" i="22"/>
  <c r="S44" i="30"/>
  <c r="O39" i="35"/>
  <c r="K41" i="16"/>
  <c r="B40" i="14"/>
  <c r="E740" i="40" s="1"/>
  <c r="T31" i="9"/>
  <c r="S42" i="35"/>
  <c r="O40" i="14"/>
  <c r="O41" i="14" s="1"/>
  <c r="K51" i="26"/>
  <c r="B50" i="26"/>
  <c r="E1385" i="40" s="1"/>
  <c r="M45" i="45"/>
  <c r="B44" i="45"/>
  <c r="L42" i="14"/>
  <c r="M42" i="14" s="1"/>
  <c r="B41" i="14"/>
  <c r="E741" i="40" s="1"/>
  <c r="M40" i="35"/>
  <c r="B43" i="13"/>
  <c r="E680" i="40" s="1"/>
  <c r="L46" i="22"/>
  <c r="S42" i="16"/>
  <c r="N45" i="45"/>
  <c r="L49" i="17"/>
  <c r="B48" i="17"/>
  <c r="E871" i="40" s="1"/>
  <c r="N38" i="16"/>
  <c r="O37" i="16"/>
  <c r="O38" i="16" s="1"/>
  <c r="K45" i="13"/>
  <c r="B44" i="13"/>
  <c r="E681" i="40" s="1"/>
  <c r="M41" i="30"/>
  <c r="M42" i="30" s="1"/>
  <c r="B42" i="30" s="1"/>
  <c r="E245" i="40" s="1"/>
  <c r="K44" i="7"/>
  <c r="L44" i="7" s="1"/>
  <c r="P5" i="13"/>
  <c r="R5" i="13" s="1"/>
  <c r="U44" i="26"/>
  <c r="K43" i="30"/>
  <c r="S41" i="14"/>
  <c r="S44" i="17"/>
  <c r="M39" i="16"/>
  <c r="B38" i="16"/>
  <c r="E817" i="40" s="1"/>
  <c r="U30" i="9"/>
  <c r="L48" i="6"/>
  <c r="L49" i="6" s="1"/>
  <c r="U18" i="22"/>
  <c r="U19" i="22" s="1"/>
  <c r="U37" i="6"/>
  <c r="B43" i="10"/>
  <c r="E206" i="40" s="1"/>
  <c r="L43" i="30"/>
  <c r="S41" i="13"/>
  <c r="S41" i="10"/>
  <c r="T34" i="7"/>
  <c r="N46" i="6"/>
  <c r="N47" i="6" s="1"/>
  <c r="O45" i="6"/>
  <c r="M48" i="17"/>
  <c r="M49" i="17" s="1"/>
  <c r="U42" i="45"/>
  <c r="K41" i="35"/>
  <c r="B40" i="35"/>
  <c r="E940" i="40" s="1"/>
  <c r="N45" i="22"/>
  <c r="O45" i="22" s="1"/>
  <c r="K61" i="14"/>
  <c r="L43" i="10"/>
  <c r="M43" i="10" s="1"/>
  <c r="N43" i="10" s="1"/>
  <c r="O43" i="10" s="1"/>
  <c r="V42" i="45"/>
  <c r="W42" i="45" s="1"/>
  <c r="S43" i="6"/>
  <c r="T29" i="10"/>
  <c r="U29" i="10" s="1"/>
  <c r="T24" i="30"/>
  <c r="M42" i="7"/>
  <c r="M43" i="7" s="1"/>
  <c r="B43" i="7" s="1"/>
  <c r="E109" i="40" s="1"/>
  <c r="U33" i="7"/>
  <c r="U34" i="7" s="1"/>
  <c r="U31" i="9" l="1"/>
  <c r="B41" i="30"/>
  <c r="E244" i="40" s="1"/>
  <c r="B42" i="7"/>
  <c r="E108" i="40" s="1"/>
  <c r="N42" i="7"/>
  <c r="N43" i="7" s="1"/>
  <c r="N39" i="16"/>
  <c r="O39" i="16" s="1"/>
  <c r="N41" i="30"/>
  <c r="N42" i="30" s="1"/>
  <c r="S42" i="13"/>
  <c r="K46" i="13"/>
  <c r="K42" i="16"/>
  <c r="S42" i="14"/>
  <c r="K47" i="22"/>
  <c r="L47" i="22" s="1"/>
  <c r="B46" i="22"/>
  <c r="E396" i="40" s="1"/>
  <c r="T20" i="22"/>
  <c r="K42" i="35"/>
  <c r="B41" i="35"/>
  <c r="E941" i="40" s="1"/>
  <c r="L45" i="13"/>
  <c r="S45" i="30"/>
  <c r="S42" i="7"/>
  <c r="S43" i="22"/>
  <c r="K44" i="30"/>
  <c r="L50" i="17"/>
  <c r="B49" i="17"/>
  <c r="E872" i="40" s="1"/>
  <c r="S43" i="35"/>
  <c r="S44" i="6"/>
  <c r="M50" i="17"/>
  <c r="O46" i="6"/>
  <c r="O47" i="6" s="1"/>
  <c r="M48" i="6"/>
  <c r="M49" i="6" s="1"/>
  <c r="N48" i="17"/>
  <c r="N49" i="17" s="1"/>
  <c r="N46" i="22"/>
  <c r="T25" i="30"/>
  <c r="P8" i="13"/>
  <c r="R8" i="13" s="1"/>
  <c r="U45" i="26"/>
  <c r="S43" i="16"/>
  <c r="M46" i="22"/>
  <c r="U24" i="30"/>
  <c r="L41" i="16"/>
  <c r="L42" i="16" s="1"/>
  <c r="T30" i="10"/>
  <c r="U5" i="13"/>
  <c r="T5" i="13"/>
  <c r="L43" i="14"/>
  <c r="M43" i="14" s="1"/>
  <c r="B42" i="14"/>
  <c r="E742" i="40" s="1"/>
  <c r="B48" i="6"/>
  <c r="E63" i="40" s="1"/>
  <c r="N42" i="14"/>
  <c r="O42" i="14" s="1"/>
  <c r="L41" i="35"/>
  <c r="L42" i="35" s="1"/>
  <c r="T35" i="7"/>
  <c r="T32" i="9"/>
  <c r="K50" i="6"/>
  <c r="B49" i="6"/>
  <c r="E64" i="40" s="1"/>
  <c r="N43" i="13"/>
  <c r="N44" i="13" s="1"/>
  <c r="N45" i="13" s="1"/>
  <c r="O42" i="13"/>
  <c r="N40" i="35"/>
  <c r="O40" i="35" s="1"/>
  <c r="S45" i="17"/>
  <c r="U43" i="45"/>
  <c r="N48" i="6"/>
  <c r="N49" i="6" s="1"/>
  <c r="U32" i="9"/>
  <c r="M44" i="7"/>
  <c r="N44" i="7" s="1"/>
  <c r="K45" i="7"/>
  <c r="M46" i="45"/>
  <c r="N46" i="45" s="1"/>
  <c r="M45" i="13"/>
  <c r="B45" i="13" s="1"/>
  <c r="E682" i="40" s="1"/>
  <c r="O42" i="7"/>
  <c r="O43" i="7" s="1"/>
  <c r="B51" i="26"/>
  <c r="E1386" i="40" s="1"/>
  <c r="K52" i="26"/>
  <c r="V43" i="45"/>
  <c r="K62" i="14"/>
  <c r="B61" i="14"/>
  <c r="E761" i="40" s="1"/>
  <c r="S42" i="10"/>
  <c r="M40" i="16"/>
  <c r="N40" i="16" s="1"/>
  <c r="B39" i="16"/>
  <c r="E818" i="40" s="1"/>
  <c r="M43" i="30"/>
  <c r="B43" i="30" s="1"/>
  <c r="E246" i="40" s="1"/>
  <c r="O41" i="30"/>
  <c r="O42" i="30" s="1"/>
  <c r="T38" i="6"/>
  <c r="U38" i="6" s="1"/>
  <c r="O45" i="45"/>
  <c r="B44" i="7" l="1"/>
  <c r="E110" i="40" s="1"/>
  <c r="O48" i="6"/>
  <c r="O49" i="6" s="1"/>
  <c r="U25" i="30"/>
  <c r="O40" i="16"/>
  <c r="P32" i="13"/>
  <c r="R32" i="13" s="1"/>
  <c r="U46" i="26"/>
  <c r="K45" i="30"/>
  <c r="S43" i="14"/>
  <c r="T21" i="22"/>
  <c r="T6" i="13"/>
  <c r="U20" i="22"/>
  <c r="K43" i="16"/>
  <c r="V44" i="45"/>
  <c r="S45" i="6"/>
  <c r="S43" i="7"/>
  <c r="K63" i="14"/>
  <c r="T39" i="6"/>
  <c r="U39" i="6" s="1"/>
  <c r="K47" i="13"/>
  <c r="S44" i="22"/>
  <c r="T33" i="9"/>
  <c r="K53" i="26"/>
  <c r="B52" i="26"/>
  <c r="E1387" i="40" s="1"/>
  <c r="U44" i="45"/>
  <c r="T31" i="10"/>
  <c r="T26" i="30"/>
  <c r="U26" i="30" s="1"/>
  <c r="O48" i="17"/>
  <c r="O49" i="17" s="1"/>
  <c r="S46" i="30"/>
  <c r="L44" i="30"/>
  <c r="S43" i="13"/>
  <c r="K46" i="7"/>
  <c r="K51" i="6"/>
  <c r="T36" i="7"/>
  <c r="S44" i="35"/>
  <c r="K48" i="22"/>
  <c r="L48" i="22" s="1"/>
  <c r="B47" i="22"/>
  <c r="E397" i="40" s="1"/>
  <c r="W43" i="45"/>
  <c r="W44" i="45" s="1"/>
  <c r="N50" i="17"/>
  <c r="M41" i="35"/>
  <c r="M42" i="35" s="1"/>
  <c r="L46" i="13"/>
  <c r="U30" i="10"/>
  <c r="O44" i="7"/>
  <c r="S46" i="17"/>
  <c r="M41" i="16"/>
  <c r="B40" i="16"/>
  <c r="E819" i="40" s="1"/>
  <c r="L45" i="7"/>
  <c r="L46" i="7" s="1"/>
  <c r="L44" i="14"/>
  <c r="B43" i="14"/>
  <c r="E743" i="40" s="1"/>
  <c r="O46" i="45"/>
  <c r="P45" i="45"/>
  <c r="L50" i="6"/>
  <c r="L51" i="6" s="1"/>
  <c r="M46" i="13"/>
  <c r="U35" i="7"/>
  <c r="B45" i="45"/>
  <c r="N41" i="35"/>
  <c r="N42" i="35" s="1"/>
  <c r="M47" i="22"/>
  <c r="N43" i="30"/>
  <c r="S43" i="10"/>
  <c r="S2" i="10" s="1"/>
  <c r="M47" i="45"/>
  <c r="N47" i="45" s="1"/>
  <c r="B46" i="45"/>
  <c r="O43" i="13"/>
  <c r="O44" i="13" s="1"/>
  <c r="O45" i="13" s="1"/>
  <c r="N43" i="14"/>
  <c r="S44" i="16"/>
  <c r="M50" i="6"/>
  <c r="M51" i="6" s="1"/>
  <c r="L51" i="17"/>
  <c r="M51" i="17" s="1"/>
  <c r="B50" i="17"/>
  <c r="E873" i="40" s="1"/>
  <c r="K43" i="35"/>
  <c r="L43" i="35" s="1"/>
  <c r="B42" i="35"/>
  <c r="E942" i="40" s="1"/>
  <c r="O46" i="22"/>
  <c r="U21" i="22" l="1"/>
  <c r="M48" i="22"/>
  <c r="K44" i="35"/>
  <c r="B43" i="35"/>
  <c r="E943" i="40" s="1"/>
  <c r="L45" i="14"/>
  <c r="M43" i="35"/>
  <c r="S45" i="35"/>
  <c r="L45" i="30"/>
  <c r="U45" i="45"/>
  <c r="P37" i="13"/>
  <c r="R37" i="13" s="1"/>
  <c r="U47" i="26"/>
  <c r="B53" i="26"/>
  <c r="E1388" i="40" s="1"/>
  <c r="K54" i="26"/>
  <c r="T37" i="7"/>
  <c r="T27" i="30"/>
  <c r="S44" i="7"/>
  <c r="N46" i="13"/>
  <c r="S47" i="17"/>
  <c r="K49" i="22"/>
  <c r="B48" i="22"/>
  <c r="E398" i="40" s="1"/>
  <c r="B50" i="6"/>
  <c r="E65" i="40" s="1"/>
  <c r="S45" i="22"/>
  <c r="O41" i="35"/>
  <c r="O42" i="35" s="1"/>
  <c r="N51" i="17"/>
  <c r="K44" i="16"/>
  <c r="U36" i="7"/>
  <c r="T7" i="13"/>
  <c r="S45" i="16"/>
  <c r="S2" i="16" s="1"/>
  <c r="M42" i="16"/>
  <c r="B41" i="16"/>
  <c r="E820" i="40" s="1"/>
  <c r="M44" i="30"/>
  <c r="O46" i="13"/>
  <c r="O43" i="30"/>
  <c r="O43" i="14"/>
  <c r="K52" i="6"/>
  <c r="B51" i="6"/>
  <c r="E66" i="40" s="1"/>
  <c r="S46" i="6"/>
  <c r="K64" i="14"/>
  <c r="L44" i="35"/>
  <c r="T34" i="9"/>
  <c r="L52" i="6"/>
  <c r="M52" i="6" s="1"/>
  <c r="T32" i="10"/>
  <c r="B46" i="13"/>
  <c r="E683" i="40" s="1"/>
  <c r="U6" i="13"/>
  <c r="T22" i="22"/>
  <c r="N41" i="16"/>
  <c r="N42" i="16" s="1"/>
  <c r="U27" i="30"/>
  <c r="O50" i="17"/>
  <c r="M48" i="45"/>
  <c r="K47" i="7"/>
  <c r="L47" i="7" s="1"/>
  <c r="K48" i="13"/>
  <c r="V45" i="45"/>
  <c r="W45" i="45" s="1"/>
  <c r="S47" i="30"/>
  <c r="L52" i="17"/>
  <c r="B51" i="17"/>
  <c r="E874" i="40" s="1"/>
  <c r="L49" i="22"/>
  <c r="N47" i="22"/>
  <c r="N48" i="22" s="1"/>
  <c r="P46" i="45"/>
  <c r="Q45" i="45"/>
  <c r="U33" i="9"/>
  <c r="L43" i="16"/>
  <c r="L44" i="16" s="1"/>
  <c r="O47" i="22"/>
  <c r="O48" i="22" s="1"/>
  <c r="O47" i="45"/>
  <c r="B47" i="45" s="1"/>
  <c r="U31" i="10"/>
  <c r="U32" i="10" s="1"/>
  <c r="N50" i="6"/>
  <c r="M44" i="14"/>
  <c r="M45" i="14" s="1"/>
  <c r="N43" i="35"/>
  <c r="K46" i="30"/>
  <c r="AE9" i="26"/>
  <c r="L47" i="13"/>
  <c r="M47" i="13" s="1"/>
  <c r="M45" i="7"/>
  <c r="B45" i="7" s="1"/>
  <c r="E111" i="40" s="1"/>
  <c r="S44" i="13"/>
  <c r="T40" i="6"/>
  <c r="S44" i="14"/>
  <c r="L46" i="30" l="1"/>
  <c r="Q46" i="45"/>
  <c r="O51" i="17"/>
  <c r="B47" i="13"/>
  <c r="E684" i="40" s="1"/>
  <c r="U46" i="45"/>
  <c r="T38" i="7"/>
  <c r="K50" i="22"/>
  <c r="L50" i="22" s="1"/>
  <c r="U37" i="7"/>
  <c r="T8" i="13"/>
  <c r="N51" i="6"/>
  <c r="N52" i="6" s="1"/>
  <c r="O50" i="6"/>
  <c r="O51" i="6" s="1"/>
  <c r="O52" i="6" s="1"/>
  <c r="S48" i="30"/>
  <c r="T35" i="9"/>
  <c r="K55" i="26"/>
  <c r="B54" i="26"/>
  <c r="E1389" i="40" s="1"/>
  <c r="S46" i="35"/>
  <c r="T41" i="6"/>
  <c r="M49" i="45"/>
  <c r="N47" i="13"/>
  <c r="O47" i="13" s="1"/>
  <c r="M44" i="35"/>
  <c r="N44" i="35" s="1"/>
  <c r="M46" i="7"/>
  <c r="N45" i="7"/>
  <c r="V46" i="45"/>
  <c r="W46" i="45" s="1"/>
  <c r="T23" i="22"/>
  <c r="M45" i="30"/>
  <c r="M46" i="30" s="1"/>
  <c r="B44" i="30"/>
  <c r="E247" i="40" s="1"/>
  <c r="K45" i="16"/>
  <c r="L45" i="16" s="1"/>
  <c r="S45" i="7"/>
  <c r="B44" i="14"/>
  <c r="E744" i="40" s="1"/>
  <c r="S48" i="17"/>
  <c r="S45" i="13"/>
  <c r="U40" i="6"/>
  <c r="U41" i="6" s="1"/>
  <c r="L48" i="13"/>
  <c r="U34" i="9"/>
  <c r="U35" i="9" s="1"/>
  <c r="N44" i="14"/>
  <c r="N45" i="14" s="1"/>
  <c r="L46" i="14"/>
  <c r="B45" i="14"/>
  <c r="E745" i="40" s="1"/>
  <c r="O43" i="35"/>
  <c r="P57" i="13"/>
  <c r="R57" i="13" s="1"/>
  <c r="U48" i="26"/>
  <c r="U49" i="26" s="1"/>
  <c r="AD12" i="26"/>
  <c r="N44" i="30"/>
  <c r="N45" i="30" s="1"/>
  <c r="N46" i="30" s="1"/>
  <c r="M43" i="16"/>
  <c r="B42" i="16"/>
  <c r="E821" i="40" s="1"/>
  <c r="B52" i="6"/>
  <c r="E67" i="40" s="1"/>
  <c r="U7" i="13"/>
  <c r="P47" i="45"/>
  <c r="K49" i="13"/>
  <c r="M49" i="22"/>
  <c r="S46" i="22"/>
  <c r="T28" i="30"/>
  <c r="B45" i="30"/>
  <c r="E248" i="40" s="1"/>
  <c r="N49" i="22"/>
  <c r="O41" i="16"/>
  <c r="O42" i="16" s="1"/>
  <c r="U22" i="22"/>
  <c r="K45" i="35"/>
  <c r="L45" i="35" s="1"/>
  <c r="B44" i="35"/>
  <c r="E944" i="40" s="1"/>
  <c r="L53" i="17"/>
  <c r="B52" i="17"/>
  <c r="E875" i="40" s="1"/>
  <c r="K65" i="14"/>
  <c r="S45" i="14"/>
  <c r="K47" i="30"/>
  <c r="L47" i="30" s="1"/>
  <c r="B46" i="30"/>
  <c r="E249" i="40" s="1"/>
  <c r="K48" i="7"/>
  <c r="T33" i="10"/>
  <c r="U33" i="10" s="1"/>
  <c r="S47" i="6"/>
  <c r="AE14" i="26"/>
  <c r="N48" i="45"/>
  <c r="N49" i="45" s="1"/>
  <c r="M52" i="17"/>
  <c r="M53" i="17" s="1"/>
  <c r="M50" i="22" l="1"/>
  <c r="N50" i="22" s="1"/>
  <c r="L49" i="13"/>
  <c r="U8" i="13"/>
  <c r="U23" i="22"/>
  <c r="O44" i="35"/>
  <c r="T42" i="6"/>
  <c r="S49" i="30"/>
  <c r="S47" i="35"/>
  <c r="T39" i="7"/>
  <c r="L47" i="14"/>
  <c r="N52" i="17"/>
  <c r="M47" i="7"/>
  <c r="B46" i="7"/>
  <c r="E112" i="40" s="1"/>
  <c r="S46" i="7"/>
  <c r="K48" i="30"/>
  <c r="L48" i="30" s="1"/>
  <c r="B47" i="30"/>
  <c r="E250" i="40" s="1"/>
  <c r="T9" i="13"/>
  <c r="M44" i="16"/>
  <c r="B43" i="16"/>
  <c r="E822" i="40" s="1"/>
  <c r="O49" i="22"/>
  <c r="B55" i="26"/>
  <c r="E1390" i="40" s="1"/>
  <c r="K56" i="26"/>
  <c r="K57" i="26" s="1"/>
  <c r="U47" i="45"/>
  <c r="S48" i="6"/>
  <c r="K66" i="14"/>
  <c r="T29" i="30"/>
  <c r="M47" i="30"/>
  <c r="O44" i="30"/>
  <c r="O45" i="30" s="1"/>
  <c r="O46" i="30" s="1"/>
  <c r="K49" i="7"/>
  <c r="Q47" i="45"/>
  <c r="S47" i="22"/>
  <c r="M46" i="14"/>
  <c r="M47" i="14" s="1"/>
  <c r="M45" i="35"/>
  <c r="U38" i="7"/>
  <c r="T36" i="9"/>
  <c r="O44" i="14"/>
  <c r="O45" i="14" s="1"/>
  <c r="S46" i="14"/>
  <c r="L54" i="17"/>
  <c r="M54" i="17" s="1"/>
  <c r="B53" i="17"/>
  <c r="E876" i="40" s="1"/>
  <c r="S46" i="13"/>
  <c r="T24" i="22"/>
  <c r="U28" i="30"/>
  <c r="U29" i="30" s="1"/>
  <c r="L48" i="7"/>
  <c r="L49" i="7" s="1"/>
  <c r="P5" i="14"/>
  <c r="R5" i="14" s="1"/>
  <c r="U50" i="26"/>
  <c r="S49" i="17"/>
  <c r="M50" i="45"/>
  <c r="N50" i="45" s="1"/>
  <c r="N43" i="16"/>
  <c r="N44" i="16" s="1"/>
  <c r="B49" i="22"/>
  <c r="E399" i="40" s="1"/>
  <c r="N46" i="7"/>
  <c r="N47" i="7" s="1"/>
  <c r="O45" i="7"/>
  <c r="T34" i="10"/>
  <c r="U34" i="10" s="1"/>
  <c r="K46" i="35"/>
  <c r="B45" i="35"/>
  <c r="E945" i="40" s="1"/>
  <c r="K50" i="13"/>
  <c r="B49" i="13"/>
  <c r="E686" i="40" s="1"/>
  <c r="V47" i="45"/>
  <c r="O48" i="45"/>
  <c r="O49" i="45" s="1"/>
  <c r="K51" i="22"/>
  <c r="L51" i="22" s="1"/>
  <c r="B50" i="22"/>
  <c r="E400" i="40" s="1"/>
  <c r="M48" i="13"/>
  <c r="N48" i="13" s="1"/>
  <c r="U9" i="13" l="1"/>
  <c r="O46" i="7"/>
  <c r="O47" i="7" s="1"/>
  <c r="O50" i="22"/>
  <c r="M48" i="30"/>
  <c r="O50" i="45"/>
  <c r="U39" i="7"/>
  <c r="M51" i="22"/>
  <c r="O48" i="13"/>
  <c r="S48" i="22"/>
  <c r="K67" i="14"/>
  <c r="M45" i="16"/>
  <c r="B45" i="16" s="1"/>
  <c r="E824" i="40" s="1"/>
  <c r="B44" i="16"/>
  <c r="E823" i="40" s="1"/>
  <c r="M48" i="7"/>
  <c r="M49" i="7" s="1"/>
  <c r="B47" i="7"/>
  <c r="E113" i="40" s="1"/>
  <c r="B48" i="45"/>
  <c r="T37" i="9"/>
  <c r="N53" i="17"/>
  <c r="N54" i="17" s="1"/>
  <c r="O52" i="17"/>
  <c r="T43" i="6"/>
  <c r="V48" i="45"/>
  <c r="N45" i="16"/>
  <c r="B48" i="7"/>
  <c r="E114" i="40" s="1"/>
  <c r="U36" i="9"/>
  <c r="T10" i="13"/>
  <c r="B46" i="14"/>
  <c r="E746" i="40" s="1"/>
  <c r="T25" i="22"/>
  <c r="K50" i="7"/>
  <c r="L50" i="7" s="1"/>
  <c r="B49" i="7"/>
  <c r="E115" i="40" s="1"/>
  <c r="L48" i="14"/>
  <c r="B47" i="14"/>
  <c r="E747" i="40" s="1"/>
  <c r="K51" i="13"/>
  <c r="B49" i="45"/>
  <c r="M51" i="45"/>
  <c r="N51" i="45" s="1"/>
  <c r="B50" i="45"/>
  <c r="N47" i="30"/>
  <c r="N48" i="30" s="1"/>
  <c r="O47" i="30"/>
  <c r="O48" i="30" s="1"/>
  <c r="O43" i="16"/>
  <c r="O44" i="16" s="1"/>
  <c r="O45" i="16" s="1"/>
  <c r="P48" i="45"/>
  <c r="P49" i="45" s="1"/>
  <c r="P50" i="45" s="1"/>
  <c r="S47" i="14"/>
  <c r="S49" i="6"/>
  <c r="K47" i="35"/>
  <c r="S47" i="13"/>
  <c r="U24" i="22"/>
  <c r="U25" i="22" s="1"/>
  <c r="S50" i="17"/>
  <c r="L50" i="13"/>
  <c r="L51" i="13" s="1"/>
  <c r="U48" i="45"/>
  <c r="N46" i="14"/>
  <c r="N47" i="14" s="1"/>
  <c r="S50" i="30"/>
  <c r="B57" i="26"/>
  <c r="E1392" i="40" s="1"/>
  <c r="K58" i="26"/>
  <c r="K59" i="26" s="1"/>
  <c r="T40" i="7"/>
  <c r="U40" i="7" s="1"/>
  <c r="M49" i="13"/>
  <c r="N49" i="13" s="1"/>
  <c r="B48" i="13"/>
  <c r="E685" i="40" s="1"/>
  <c r="T35" i="10"/>
  <c r="P8" i="14"/>
  <c r="R8" i="14" s="1"/>
  <c r="U51" i="26"/>
  <c r="L55" i="17"/>
  <c r="B54" i="17"/>
  <c r="E877" i="40" s="1"/>
  <c r="L46" i="35"/>
  <c r="L47" i="35" s="1"/>
  <c r="T30" i="30"/>
  <c r="U30" i="30" s="1"/>
  <c r="K49" i="30"/>
  <c r="L49" i="30" s="1"/>
  <c r="B48" i="30"/>
  <c r="E251" i="40" s="1"/>
  <c r="S48" i="35"/>
  <c r="N45" i="35"/>
  <c r="O45" i="35" s="1"/>
  <c r="K52" i="22"/>
  <c r="B51" i="22"/>
  <c r="E401" i="40" s="1"/>
  <c r="U5" i="14"/>
  <c r="T5" i="14"/>
  <c r="U42" i="6"/>
  <c r="U43" i="6" s="1"/>
  <c r="S47" i="7"/>
  <c r="W47" i="45"/>
  <c r="W48" i="45" s="1"/>
  <c r="Q48" i="45" l="1"/>
  <c r="Q49" i="45" s="1"/>
  <c r="Q50" i="45" s="1"/>
  <c r="O51" i="45"/>
  <c r="M49" i="30"/>
  <c r="S48" i="14"/>
  <c r="K68" i="14"/>
  <c r="B67" i="14"/>
  <c r="E767" i="40" s="1"/>
  <c r="K53" i="22"/>
  <c r="B52" i="22"/>
  <c r="E402" i="40" s="1"/>
  <c r="L56" i="17"/>
  <c r="B55" i="17"/>
  <c r="E878" i="40" s="1"/>
  <c r="B59" i="26"/>
  <c r="E1394" i="40" s="1"/>
  <c r="K60" i="26"/>
  <c r="U37" i="9"/>
  <c r="S49" i="22"/>
  <c r="T11" i="13"/>
  <c r="T38" i="9"/>
  <c r="S51" i="17"/>
  <c r="O46" i="14"/>
  <c r="O47" i="14" s="1"/>
  <c r="S51" i="30"/>
  <c r="K51" i="7"/>
  <c r="V49" i="45"/>
  <c r="W49" i="45" s="1"/>
  <c r="N48" i="7"/>
  <c r="P51" i="45"/>
  <c r="Q51" i="45" s="1"/>
  <c r="M46" i="35"/>
  <c r="M47" i="35" s="1"/>
  <c r="T36" i="10"/>
  <c r="N49" i="30"/>
  <c r="T26" i="22"/>
  <c r="U26" i="22" s="1"/>
  <c r="P15" i="14"/>
  <c r="R15" i="14" s="1"/>
  <c r="U52" i="26"/>
  <c r="L49" i="14"/>
  <c r="M50" i="7"/>
  <c r="M51" i="7" s="1"/>
  <c r="O49" i="13"/>
  <c r="L51" i="7"/>
  <c r="S48" i="13"/>
  <c r="M52" i="45"/>
  <c r="B51" i="45"/>
  <c r="M55" i="17"/>
  <c r="M56" i="17" s="1"/>
  <c r="S50" i="6"/>
  <c r="S49" i="35"/>
  <c r="M50" i="13"/>
  <c r="M51" i="13" s="1"/>
  <c r="B46" i="35"/>
  <c r="E946" i="40" s="1"/>
  <c r="U10" i="13"/>
  <c r="T44" i="6"/>
  <c r="N51" i="22"/>
  <c r="T41" i="7"/>
  <c r="N46" i="35"/>
  <c r="N47" i="35" s="1"/>
  <c r="U49" i="45"/>
  <c r="K48" i="35"/>
  <c r="L48" i="35" s="1"/>
  <c r="B47" i="35"/>
  <c r="E947" i="40" s="1"/>
  <c r="B50" i="13"/>
  <c r="E687" i="40" s="1"/>
  <c r="L52" i="22"/>
  <c r="L53" i="22" s="1"/>
  <c r="S48" i="7"/>
  <c r="K50" i="30"/>
  <c r="L50" i="30" s="1"/>
  <c r="B49" i="30"/>
  <c r="E252" i="40" s="1"/>
  <c r="T31" i="30"/>
  <c r="M48" i="14"/>
  <c r="M49" i="14" s="1"/>
  <c r="T6" i="14"/>
  <c r="K52" i="13"/>
  <c r="B51" i="13"/>
  <c r="E688" i="40" s="1"/>
  <c r="O53" i="17"/>
  <c r="O54" i="17" s="1"/>
  <c r="U35" i="10"/>
  <c r="U36" i="10" s="1"/>
  <c r="N50" i="13" l="1"/>
  <c r="N51" i="13" s="1"/>
  <c r="U38" i="9"/>
  <c r="B48" i="14"/>
  <c r="E748" i="40" s="1"/>
  <c r="O49" i="30"/>
  <c r="T12" i="13"/>
  <c r="S49" i="7"/>
  <c r="S49" i="14"/>
  <c r="K53" i="13"/>
  <c r="S51" i="6"/>
  <c r="L50" i="14"/>
  <c r="B49" i="14"/>
  <c r="E749" i="40" s="1"/>
  <c r="S50" i="22"/>
  <c r="L52" i="13"/>
  <c r="B52" i="13" s="1"/>
  <c r="E689" i="40" s="1"/>
  <c r="P55" i="14"/>
  <c r="R55" i="14" s="1"/>
  <c r="U53" i="26"/>
  <c r="M48" i="35"/>
  <c r="T42" i="7"/>
  <c r="S52" i="17"/>
  <c r="K61" i="26"/>
  <c r="B60" i="26"/>
  <c r="E1395" i="40" s="1"/>
  <c r="M50" i="30"/>
  <c r="T37" i="10"/>
  <c r="T7" i="14"/>
  <c r="T45" i="6"/>
  <c r="M53" i="45"/>
  <c r="N55" i="17"/>
  <c r="N56" i="17" s="1"/>
  <c r="N49" i="7"/>
  <c r="N50" i="7" s="1"/>
  <c r="N51" i="7" s="1"/>
  <c r="O48" i="7"/>
  <c r="O49" i="7" s="1"/>
  <c r="O50" i="7" s="1"/>
  <c r="O51" i="7" s="1"/>
  <c r="S50" i="35"/>
  <c r="S2" i="35" s="1"/>
  <c r="K69" i="14"/>
  <c r="K49" i="35"/>
  <c r="B48" i="35"/>
  <c r="E948" i="40" s="1"/>
  <c r="S49" i="13"/>
  <c r="U6" i="14"/>
  <c r="U7" i="14" s="1"/>
  <c r="V50" i="45"/>
  <c r="W50" i="45" s="1"/>
  <c r="O46" i="35"/>
  <c r="O47" i="35" s="1"/>
  <c r="O51" i="22"/>
  <c r="M50" i="14"/>
  <c r="U50" i="45"/>
  <c r="U11" i="13"/>
  <c r="U12" i="13" s="1"/>
  <c r="T39" i="9"/>
  <c r="L57" i="17"/>
  <c r="L58" i="17" s="1"/>
  <c r="B56" i="17"/>
  <c r="E879" i="40" s="1"/>
  <c r="N52" i="45"/>
  <c r="N53" i="45" s="1"/>
  <c r="U37" i="10"/>
  <c r="S52" i="30"/>
  <c r="T32" i="30"/>
  <c r="N48" i="14"/>
  <c r="N49" i="14" s="1"/>
  <c r="N50" i="14" s="1"/>
  <c r="T27" i="22"/>
  <c r="B50" i="7"/>
  <c r="E116" i="40" s="1"/>
  <c r="U31" i="30"/>
  <c r="U32" i="30" s="1"/>
  <c r="K51" i="30"/>
  <c r="B50" i="30"/>
  <c r="E253" i="40" s="1"/>
  <c r="M52" i="22"/>
  <c r="M53" i="22" s="1"/>
  <c r="U44" i="6"/>
  <c r="M52" i="13"/>
  <c r="N52" i="13" s="1"/>
  <c r="K52" i="7"/>
  <c r="L52" i="7" s="1"/>
  <c r="B51" i="7"/>
  <c r="E117" i="40" s="1"/>
  <c r="K54" i="22"/>
  <c r="L54" i="22" s="1"/>
  <c r="B53" i="22"/>
  <c r="E403" i="40" s="1"/>
  <c r="U41" i="7"/>
  <c r="U42" i="7" s="1"/>
  <c r="U39" i="9" l="1"/>
  <c r="O52" i="45"/>
  <c r="O53" i="45" s="1"/>
  <c r="O55" i="17"/>
  <c r="O56" i="17" s="1"/>
  <c r="O48" i="14"/>
  <c r="O49" i="14" s="1"/>
  <c r="O50" i="14" s="1"/>
  <c r="N52" i="22"/>
  <c r="N53" i="22" s="1"/>
  <c r="O50" i="13"/>
  <c r="O51" i="13" s="1"/>
  <c r="U45" i="6"/>
  <c r="M52" i="7"/>
  <c r="O52" i="13"/>
  <c r="K70" i="14"/>
  <c r="T8" i="14"/>
  <c r="S50" i="7"/>
  <c r="AE17" i="26"/>
  <c r="T43" i="7"/>
  <c r="S50" i="14"/>
  <c r="V51" i="45"/>
  <c r="W51" i="45" s="1"/>
  <c r="S51" i="22"/>
  <c r="T38" i="10"/>
  <c r="T13" i="13"/>
  <c r="N52" i="7"/>
  <c r="T28" i="22"/>
  <c r="U8" i="14"/>
  <c r="S50" i="13"/>
  <c r="L51" i="14"/>
  <c r="B50" i="14"/>
  <c r="E750" i="40" s="1"/>
  <c r="O50" i="30"/>
  <c r="L59" i="17"/>
  <c r="B58" i="17"/>
  <c r="E881" i="40" s="1"/>
  <c r="T33" i="30"/>
  <c r="B52" i="45"/>
  <c r="U27" i="22"/>
  <c r="S52" i="6"/>
  <c r="S2" i="6" s="1"/>
  <c r="N50" i="30"/>
  <c r="U33" i="30"/>
  <c r="K53" i="7"/>
  <c r="B52" i="7"/>
  <c r="E118" i="40" s="1"/>
  <c r="M54" i="45"/>
  <c r="N54" i="45" s="1"/>
  <c r="B53" i="45"/>
  <c r="B61" i="26"/>
  <c r="E1396" i="40" s="1"/>
  <c r="K62" i="26"/>
  <c r="U38" i="10"/>
  <c r="V39" i="9"/>
  <c r="V38" i="9" s="1"/>
  <c r="M57" i="17"/>
  <c r="M58" i="17" s="1"/>
  <c r="M59" i="17" s="1"/>
  <c r="K50" i="35"/>
  <c r="S53" i="17"/>
  <c r="P61" i="14"/>
  <c r="R61" i="14" s="1"/>
  <c r="U54" i="26"/>
  <c r="N48" i="35"/>
  <c r="O48" i="35" s="1"/>
  <c r="O52" i="7"/>
  <c r="U51" i="45"/>
  <c r="K54" i="13"/>
  <c r="K55" i="22"/>
  <c r="U13" i="13"/>
  <c r="M54" i="22"/>
  <c r="N54" i="22" s="1"/>
  <c r="M51" i="14"/>
  <c r="N51" i="14" s="1"/>
  <c r="O51" i="14" s="1"/>
  <c r="T46" i="6"/>
  <c r="U46" i="6" s="1"/>
  <c r="K52" i="30"/>
  <c r="S53" i="30"/>
  <c r="O52" i="22"/>
  <c r="O53" i="22" s="1"/>
  <c r="L49" i="35"/>
  <c r="L50" i="35" s="1"/>
  <c r="P52" i="45"/>
  <c r="L53" i="13"/>
  <c r="L54" i="13" s="1"/>
  <c r="L51" i="30"/>
  <c r="L52" i="30" s="1"/>
  <c r="U28" i="22" l="1"/>
  <c r="O54" i="45"/>
  <c r="U52" i="45"/>
  <c r="S51" i="14"/>
  <c r="L52" i="14"/>
  <c r="M52" i="14" s="1"/>
  <c r="N52" i="14" s="1"/>
  <c r="B51" i="14"/>
  <c r="E751" i="40" s="1"/>
  <c r="K71" i="14"/>
  <c r="B70" i="14"/>
  <c r="E770" i="40" s="1"/>
  <c r="W39" i="9"/>
  <c r="M51" i="30"/>
  <c r="M52" i="30" s="1"/>
  <c r="T14" i="13"/>
  <c r="N57" i="17"/>
  <c r="T44" i="7"/>
  <c r="B62" i="26"/>
  <c r="E1397" i="40" s="1"/>
  <c r="K63" i="26"/>
  <c r="S51" i="13"/>
  <c r="O54" i="22"/>
  <c r="B54" i="22"/>
  <c r="E404" i="40" s="1"/>
  <c r="K56" i="22"/>
  <c r="P67" i="14"/>
  <c r="R67" i="14" s="1"/>
  <c r="U55" i="26"/>
  <c r="L55" i="22"/>
  <c r="L56" i="22" s="1"/>
  <c r="S54" i="30"/>
  <c r="T34" i="30"/>
  <c r="T39" i="10"/>
  <c r="U39" i="10" s="1"/>
  <c r="P53" i="45"/>
  <c r="P54" i="45" s="1"/>
  <c r="Q52" i="45"/>
  <c r="B53" i="13"/>
  <c r="E690" i="40" s="1"/>
  <c r="M55" i="45"/>
  <c r="N55" i="45" s="1"/>
  <c r="B54" i="45"/>
  <c r="S51" i="7"/>
  <c r="AE6" i="26"/>
  <c r="M49" i="35"/>
  <c r="M50" i="35" s="1"/>
  <c r="T29" i="22"/>
  <c r="U29" i="22" s="1"/>
  <c r="V37" i="9"/>
  <c r="W38" i="9"/>
  <c r="K53" i="30"/>
  <c r="L53" i="30" s="1"/>
  <c r="B52" i="30"/>
  <c r="E255" i="40" s="1"/>
  <c r="K55" i="13"/>
  <c r="L55" i="13" s="1"/>
  <c r="B54" i="13"/>
  <c r="E691" i="40" s="1"/>
  <c r="B49" i="35"/>
  <c r="E949" i="40" s="1"/>
  <c r="L60" i="17"/>
  <c r="B59" i="17"/>
  <c r="E882" i="40" s="1"/>
  <c r="S52" i="22"/>
  <c r="T9" i="14"/>
  <c r="U9" i="14" s="1"/>
  <c r="B51" i="30"/>
  <c r="E254" i="40" s="1"/>
  <c r="S54" i="17"/>
  <c r="M53" i="13"/>
  <c r="T47" i="6"/>
  <c r="U47" i="6" s="1"/>
  <c r="B50" i="35"/>
  <c r="E950" i="40" s="1"/>
  <c r="K54" i="7"/>
  <c r="U43" i="7"/>
  <c r="U44" i="7" s="1"/>
  <c r="V52" i="45"/>
  <c r="W52" i="45" s="1"/>
  <c r="L53" i="7"/>
  <c r="L54" i="7" s="1"/>
  <c r="M55" i="22" l="1"/>
  <c r="M56" i="22" s="1"/>
  <c r="N49" i="35"/>
  <c r="N50" i="35" s="1"/>
  <c r="Q53" i="45"/>
  <c r="Q54" i="45" s="1"/>
  <c r="N51" i="30"/>
  <c r="T35" i="30"/>
  <c r="S52" i="14"/>
  <c r="S53" i="22"/>
  <c r="S55" i="30"/>
  <c r="N58" i="17"/>
  <c r="N59" i="17" s="1"/>
  <c r="O57" i="17"/>
  <c r="O58" i="17" s="1"/>
  <c r="O59" i="17" s="1"/>
  <c r="T30" i="22"/>
  <c r="T15" i="13"/>
  <c r="V36" i="9"/>
  <c r="W37" i="9"/>
  <c r="M54" i="13"/>
  <c r="M55" i="13" s="1"/>
  <c r="N53" i="13"/>
  <c r="V53" i="45"/>
  <c r="M53" i="30"/>
  <c r="U53" i="45"/>
  <c r="U34" i="30"/>
  <c r="U35" i="30" s="1"/>
  <c r="S52" i="13"/>
  <c r="K56" i="13"/>
  <c r="L56" i="13" s="1"/>
  <c r="B55" i="13"/>
  <c r="E692" i="40" s="1"/>
  <c r="B63" i="26"/>
  <c r="E1398" i="40" s="1"/>
  <c r="K64" i="26"/>
  <c r="K65" i="26" s="1"/>
  <c r="O52" i="14"/>
  <c r="T40" i="10"/>
  <c r="P70" i="14"/>
  <c r="R70" i="14" s="1"/>
  <c r="U56" i="26"/>
  <c r="U57" i="26" s="1"/>
  <c r="O55" i="45"/>
  <c r="B55" i="45" s="1"/>
  <c r="T48" i="6"/>
  <c r="S55" i="17"/>
  <c r="M53" i="7"/>
  <c r="B53" i="7" s="1"/>
  <c r="E119" i="40" s="1"/>
  <c r="K72" i="14"/>
  <c r="K54" i="30"/>
  <c r="B53" i="30"/>
  <c r="E256" i="40" s="1"/>
  <c r="K55" i="7"/>
  <c r="B55" i="22"/>
  <c r="E405" i="40" s="1"/>
  <c r="T45" i="7"/>
  <c r="U45" i="7" s="1"/>
  <c r="N55" i="22"/>
  <c r="N56" i="22" s="1"/>
  <c r="L55" i="7"/>
  <c r="L61" i="17"/>
  <c r="B60" i="17"/>
  <c r="E883" i="40" s="1"/>
  <c r="M60" i="17"/>
  <c r="S52" i="7"/>
  <c r="U14" i="13"/>
  <c r="T10" i="14"/>
  <c r="M56" i="45"/>
  <c r="K57" i="22"/>
  <c r="L57" i="22" s="1"/>
  <c r="M57" i="22" s="1"/>
  <c r="B56" i="22"/>
  <c r="E406" i="40" s="1"/>
  <c r="L53" i="14"/>
  <c r="B52" i="14"/>
  <c r="E752" i="40" s="1"/>
  <c r="O49" i="35"/>
  <c r="O50" i="35" s="1"/>
  <c r="N52" i="30" l="1"/>
  <c r="O51" i="30"/>
  <c r="O52" i="30" s="1"/>
  <c r="K55" i="30"/>
  <c r="S53" i="14"/>
  <c r="V54" i="45"/>
  <c r="AD13" i="26"/>
  <c r="P55" i="45"/>
  <c r="O55" i="22"/>
  <c r="O56" i="22" s="1"/>
  <c r="P5" i="16"/>
  <c r="R5" i="16" s="1"/>
  <c r="U58" i="26"/>
  <c r="U59" i="26" s="1"/>
  <c r="N54" i="13"/>
  <c r="N55" i="13" s="1"/>
  <c r="O53" i="13"/>
  <c r="O54" i="13" s="1"/>
  <c r="O55" i="13" s="1"/>
  <c r="T31" i="22"/>
  <c r="W53" i="45"/>
  <c r="M56" i="13"/>
  <c r="K58" i="22"/>
  <c r="B57" i="22"/>
  <c r="E407" i="40" s="1"/>
  <c r="M57" i="45"/>
  <c r="T11" i="14"/>
  <c r="T46" i="7"/>
  <c r="U46" i="7" s="1"/>
  <c r="K73" i="14"/>
  <c r="T36" i="30"/>
  <c r="L54" i="14"/>
  <c r="B53" i="14"/>
  <c r="E753" i="40" s="1"/>
  <c r="T49" i="6"/>
  <c r="L62" i="17"/>
  <c r="B62" i="17" s="1"/>
  <c r="E885" i="40" s="1"/>
  <c r="B61" i="17"/>
  <c r="E884" i="40" s="1"/>
  <c r="U48" i="6"/>
  <c r="U49" i="6" s="1"/>
  <c r="T41" i="10"/>
  <c r="V35" i="9"/>
  <c r="W36" i="9"/>
  <c r="O60" i="17"/>
  <c r="S53" i="13"/>
  <c r="U15" i="13"/>
  <c r="M54" i="7"/>
  <c r="N53" i="7"/>
  <c r="M53" i="14"/>
  <c r="N60" i="17"/>
  <c r="N56" i="45"/>
  <c r="N57" i="45" s="1"/>
  <c r="K57" i="13"/>
  <c r="B56" i="13"/>
  <c r="E693" i="40" s="1"/>
  <c r="S56" i="17"/>
  <c r="S56" i="30"/>
  <c r="U30" i="22"/>
  <c r="U31" i="22" s="1"/>
  <c r="L58" i="22"/>
  <c r="S53" i="7"/>
  <c r="U10" i="14"/>
  <c r="U11" i="14" s="1"/>
  <c r="B65" i="26"/>
  <c r="E1400" i="40" s="1"/>
  <c r="K66" i="26"/>
  <c r="N53" i="30"/>
  <c r="U40" i="10"/>
  <c r="U41" i="10" s="1"/>
  <c r="T16" i="13"/>
  <c r="O56" i="45"/>
  <c r="O57" i="45" s="1"/>
  <c r="N57" i="22"/>
  <c r="M61" i="17"/>
  <c r="K56" i="7"/>
  <c r="L56" i="7" s="1"/>
  <c r="U54" i="45"/>
  <c r="S54" i="22"/>
  <c r="L54" i="30"/>
  <c r="L55" i="30" s="1"/>
  <c r="O57" i="22" l="1"/>
  <c r="AD14" i="26"/>
  <c r="M54" i="30"/>
  <c r="M55" i="30" s="1"/>
  <c r="W54" i="45"/>
  <c r="N54" i="7"/>
  <c r="O53" i="7"/>
  <c r="O54" i="7" s="1"/>
  <c r="K74" i="14"/>
  <c r="P56" i="45"/>
  <c r="P57" i="45" s="1"/>
  <c r="Q55" i="45"/>
  <c r="M55" i="7"/>
  <c r="B54" i="7"/>
  <c r="E120" i="40" s="1"/>
  <c r="T47" i="7"/>
  <c r="U47" i="7" s="1"/>
  <c r="V55" i="45"/>
  <c r="M54" i="14"/>
  <c r="N53" i="14"/>
  <c r="T17" i="13"/>
  <c r="S54" i="13"/>
  <c r="T50" i="6"/>
  <c r="S57" i="30"/>
  <c r="N54" i="30"/>
  <c r="N55" i="30" s="1"/>
  <c r="O53" i="30"/>
  <c r="O54" i="30" s="1"/>
  <c r="O55" i="30" s="1"/>
  <c r="T32" i="22"/>
  <c r="U32" i="22" s="1"/>
  <c r="U55" i="45"/>
  <c r="S57" i="17"/>
  <c r="T12" i="14"/>
  <c r="B66" i="26"/>
  <c r="E1401" i="40" s="1"/>
  <c r="K67" i="26"/>
  <c r="K68" i="26" s="1"/>
  <c r="L55" i="14"/>
  <c r="L56" i="14" s="1"/>
  <c r="B54" i="14"/>
  <c r="E754" i="40" s="1"/>
  <c r="S54" i="14"/>
  <c r="V34" i="9"/>
  <c r="W35" i="9"/>
  <c r="B56" i="45"/>
  <c r="N56" i="13"/>
  <c r="B54" i="30"/>
  <c r="E257" i="40" s="1"/>
  <c r="K58" i="13"/>
  <c r="B57" i="13"/>
  <c r="E694" i="40" s="1"/>
  <c r="T37" i="30"/>
  <c r="M58" i="45"/>
  <c r="B57" i="45"/>
  <c r="K56" i="30"/>
  <c r="B55" i="30"/>
  <c r="E258" i="40" s="1"/>
  <c r="S55" i="22"/>
  <c r="T42" i="10"/>
  <c r="U42" i="10" s="1"/>
  <c r="P5" i="17"/>
  <c r="R5" i="17" s="1"/>
  <c r="U60" i="26"/>
  <c r="M58" i="22"/>
  <c r="U16" i="13"/>
  <c r="U17" i="13" s="1"/>
  <c r="K57" i="7"/>
  <c r="M62" i="17"/>
  <c r="S54" i="7"/>
  <c r="N61" i="17"/>
  <c r="U36" i="30"/>
  <c r="K59" i="22"/>
  <c r="B58" i="22"/>
  <c r="E408" i="40" s="1"/>
  <c r="T5" i="16"/>
  <c r="U5" i="16"/>
  <c r="L57" i="13"/>
  <c r="L58" i="13" s="1"/>
  <c r="M55" i="14" l="1"/>
  <c r="M56" i="14" s="1"/>
  <c r="N62" i="17"/>
  <c r="Q56" i="45"/>
  <c r="Q57" i="45" s="1"/>
  <c r="U37" i="30"/>
  <c r="T33" i="22"/>
  <c r="T18" i="13"/>
  <c r="M56" i="7"/>
  <c r="B55" i="7"/>
  <c r="E121" i="40" s="1"/>
  <c r="U18" i="13"/>
  <c r="T13" i="14"/>
  <c r="K57" i="30"/>
  <c r="K60" i="22"/>
  <c r="N54" i="14"/>
  <c r="N55" i="14" s="1"/>
  <c r="N56" i="14" s="1"/>
  <c r="O53" i="14"/>
  <c r="O54" i="14" s="1"/>
  <c r="O55" i="14" s="1"/>
  <c r="O56" i="14" s="1"/>
  <c r="T6" i="16"/>
  <c r="U6" i="16" s="1"/>
  <c r="P29" i="17"/>
  <c r="R29" i="17" s="1"/>
  <c r="U61" i="26"/>
  <c r="S55" i="14"/>
  <c r="O61" i="17"/>
  <c r="O62" i="17" s="1"/>
  <c r="S58" i="30"/>
  <c r="M57" i="13"/>
  <c r="M58" i="13" s="1"/>
  <c r="U5" i="17"/>
  <c r="T5" i="17"/>
  <c r="S55" i="7"/>
  <c r="T38" i="30"/>
  <c r="V56" i="45"/>
  <c r="L56" i="30"/>
  <c r="T43" i="10"/>
  <c r="O56" i="13"/>
  <c r="S58" i="17"/>
  <c r="L59" i="22"/>
  <c r="L60" i="22" s="1"/>
  <c r="K75" i="14"/>
  <c r="U33" i="22"/>
  <c r="V33" i="9"/>
  <c r="W34" i="9"/>
  <c r="W55" i="45"/>
  <c r="K59" i="13"/>
  <c r="B58" i="13"/>
  <c r="E695" i="40" s="1"/>
  <c r="U56" i="45"/>
  <c r="T51" i="6"/>
  <c r="N55" i="7"/>
  <c r="N56" i="7" s="1"/>
  <c r="U43" i="10"/>
  <c r="M59" i="45"/>
  <c r="N58" i="22"/>
  <c r="N58" i="45"/>
  <c r="L57" i="14"/>
  <c r="M57" i="14" s="1"/>
  <c r="B56" i="14"/>
  <c r="E756" i="40" s="1"/>
  <c r="U12" i="14"/>
  <c r="U13" i="14" s="1"/>
  <c r="B68" i="26"/>
  <c r="E1403" i="40" s="1"/>
  <c r="K69" i="26"/>
  <c r="K58" i="7"/>
  <c r="S56" i="22"/>
  <c r="U50" i="6"/>
  <c r="S55" i="13"/>
  <c r="T48" i="7"/>
  <c r="L57" i="7"/>
  <c r="L58" i="7" l="1"/>
  <c r="M59" i="22"/>
  <c r="M60" i="22" s="1"/>
  <c r="V32" i="9"/>
  <c r="W33" i="9"/>
  <c r="S59" i="30"/>
  <c r="N57" i="14"/>
  <c r="O57" i="14" s="1"/>
  <c r="T52" i="6"/>
  <c r="B59" i="22"/>
  <c r="E409" i="40" s="1"/>
  <c r="M57" i="7"/>
  <c r="M58" i="7" s="1"/>
  <c r="B56" i="7"/>
  <c r="E122" i="40" s="1"/>
  <c r="K76" i="14"/>
  <c r="S56" i="14"/>
  <c r="K61" i="22"/>
  <c r="L61" i="22" s="1"/>
  <c r="B60" i="22"/>
  <c r="E410" i="40" s="1"/>
  <c r="S56" i="13"/>
  <c r="T39" i="30"/>
  <c r="T19" i="13"/>
  <c r="U19" i="13" s="1"/>
  <c r="T49" i="7"/>
  <c r="L58" i="14"/>
  <c r="B57" i="14"/>
  <c r="E757" i="40" s="1"/>
  <c r="U57" i="45"/>
  <c r="S59" i="17"/>
  <c r="P31" i="17"/>
  <c r="R31" i="17" s="1"/>
  <c r="U62" i="26"/>
  <c r="K58" i="30"/>
  <c r="L57" i="30"/>
  <c r="M56" i="30"/>
  <c r="V57" i="45"/>
  <c r="K60" i="13"/>
  <c r="S56" i="7"/>
  <c r="T7" i="16"/>
  <c r="T34" i="22"/>
  <c r="U34" i="22" s="1"/>
  <c r="N59" i="45"/>
  <c r="O58" i="45"/>
  <c r="U38" i="30"/>
  <c r="U39" i="30" s="1"/>
  <c r="T6" i="17"/>
  <c r="U6" i="17" s="1"/>
  <c r="M58" i="14"/>
  <c r="K70" i="26"/>
  <c r="B69" i="26"/>
  <c r="E1404" i="40" s="1"/>
  <c r="U51" i="6"/>
  <c r="U52" i="6" s="1"/>
  <c r="B58" i="45"/>
  <c r="K59" i="7"/>
  <c r="B58" i="7"/>
  <c r="E124" i="40" s="1"/>
  <c r="M60" i="45"/>
  <c r="B59" i="45"/>
  <c r="O55" i="7"/>
  <c r="O56" i="7" s="1"/>
  <c r="T14" i="14"/>
  <c r="N57" i="13"/>
  <c r="N58" i="13" s="1"/>
  <c r="S57" i="22"/>
  <c r="N59" i="22"/>
  <c r="N60" i="22" s="1"/>
  <c r="O58" i="22"/>
  <c r="O59" i="22" s="1"/>
  <c r="O60" i="22" s="1"/>
  <c r="B57" i="7"/>
  <c r="E123" i="40" s="1"/>
  <c r="L59" i="13"/>
  <c r="L60" i="13" s="1"/>
  <c r="W56" i="45"/>
  <c r="W57" i="45" s="1"/>
  <c r="V43" i="10"/>
  <c r="V42" i="10" s="1"/>
  <c r="M59" i="13"/>
  <c r="M60" i="13" s="1"/>
  <c r="U48" i="7"/>
  <c r="M61" i="22" l="1"/>
  <c r="T15" i="14"/>
  <c r="B70" i="26"/>
  <c r="E1405" i="40" s="1"/>
  <c r="K71" i="26"/>
  <c r="L58" i="30"/>
  <c r="T50" i="7"/>
  <c r="T8" i="16"/>
  <c r="M57" i="30"/>
  <c r="N56" i="30"/>
  <c r="K59" i="30"/>
  <c r="S57" i="14"/>
  <c r="N58" i="14"/>
  <c r="O58" i="14" s="1"/>
  <c r="V41" i="10"/>
  <c r="W42" i="10"/>
  <c r="P44" i="17"/>
  <c r="R44" i="17" s="1"/>
  <c r="U63" i="26"/>
  <c r="T20" i="13"/>
  <c r="S60" i="30"/>
  <c r="S57" i="7"/>
  <c r="M61" i="45"/>
  <c r="S60" i="17"/>
  <c r="K77" i="14"/>
  <c r="T35" i="22"/>
  <c r="U35" i="22" s="1"/>
  <c r="B59" i="13"/>
  <c r="E696" i="40" s="1"/>
  <c r="T40" i="30"/>
  <c r="U40" i="30" s="1"/>
  <c r="V31" i="9"/>
  <c r="W32" i="9"/>
  <c r="O59" i="45"/>
  <c r="P58" i="45"/>
  <c r="K60" i="7"/>
  <c r="K61" i="13"/>
  <c r="L61" i="13" s="1"/>
  <c r="M61" i="13" s="1"/>
  <c r="B60" i="13"/>
  <c r="E697" i="40" s="1"/>
  <c r="U58" i="45"/>
  <c r="N57" i="7"/>
  <c r="N58" i="7" s="1"/>
  <c r="W43" i="10"/>
  <c r="B56" i="30"/>
  <c r="E259" i="40" s="1"/>
  <c r="K62" i="22"/>
  <c r="B61" i="22"/>
  <c r="E411" i="40" s="1"/>
  <c r="T7" i="17"/>
  <c r="U7" i="17" s="1"/>
  <c r="N61" i="22"/>
  <c r="N60" i="45"/>
  <c r="N61" i="45" s="1"/>
  <c r="U14" i="14"/>
  <c r="U15" i="14" s="1"/>
  <c r="O57" i="13"/>
  <c r="O58" i="13" s="1"/>
  <c r="L59" i="7"/>
  <c r="V58" i="45"/>
  <c r="W58" i="45" s="1"/>
  <c r="S58" i="22"/>
  <c r="U49" i="7"/>
  <c r="U50" i="7" s="1"/>
  <c r="N59" i="13"/>
  <c r="N60" i="13" s="1"/>
  <c r="L59" i="14"/>
  <c r="M59" i="14" s="1"/>
  <c r="B58" i="14"/>
  <c r="E758" i="40" s="1"/>
  <c r="S57" i="13"/>
  <c r="V52" i="6"/>
  <c r="V51" i="6" s="1"/>
  <c r="U7" i="16"/>
  <c r="U8" i="16" s="1"/>
  <c r="O59" i="13" l="1"/>
  <c r="O60" i="13" s="1"/>
  <c r="L60" i="7"/>
  <c r="O60" i="45"/>
  <c r="W52" i="6"/>
  <c r="V50" i="6"/>
  <c r="W51" i="6"/>
  <c r="K63" i="22"/>
  <c r="O61" i="45"/>
  <c r="K78" i="14"/>
  <c r="K60" i="30"/>
  <c r="L59" i="30"/>
  <c r="S61" i="17"/>
  <c r="T21" i="13"/>
  <c r="K72" i="26"/>
  <c r="B71" i="26"/>
  <c r="E1406" i="40" s="1"/>
  <c r="V30" i="9"/>
  <c r="W31" i="9"/>
  <c r="N57" i="30"/>
  <c r="O56" i="30"/>
  <c r="M58" i="30"/>
  <c r="B57" i="30"/>
  <c r="E260" i="40" s="1"/>
  <c r="T16" i="14"/>
  <c r="M59" i="7"/>
  <c r="M60" i="7" s="1"/>
  <c r="T41" i="30"/>
  <c r="B60" i="45"/>
  <c r="P57" i="17"/>
  <c r="R57" i="17" s="1"/>
  <c r="U64" i="26"/>
  <c r="V59" i="45"/>
  <c r="U16" i="14"/>
  <c r="M62" i="45"/>
  <c r="B61" i="45"/>
  <c r="U20" i="13"/>
  <c r="U21" i="13" s="1"/>
  <c r="P59" i="45"/>
  <c r="P60" i="45" s="1"/>
  <c r="P61" i="45" s="1"/>
  <c r="Q58" i="45"/>
  <c r="Q59" i="45" s="1"/>
  <c r="Q60" i="45" s="1"/>
  <c r="Q61" i="45" s="1"/>
  <c r="U59" i="45"/>
  <c r="S58" i="7"/>
  <c r="S58" i="13"/>
  <c r="N59" i="7"/>
  <c r="N60" i="7" s="1"/>
  <c r="N61" i="13"/>
  <c r="V40" i="10"/>
  <c r="W41" i="10"/>
  <c r="T9" i="16"/>
  <c r="U9" i="16" s="1"/>
  <c r="S59" i="22"/>
  <c r="O57" i="7"/>
  <c r="O58" i="7" s="1"/>
  <c r="N59" i="14"/>
  <c r="L62" i="13"/>
  <c r="T8" i="17"/>
  <c r="K62" i="13"/>
  <c r="B61" i="13"/>
  <c r="E698" i="40" s="1"/>
  <c r="B59" i="7"/>
  <c r="E125" i="40" s="1"/>
  <c r="T36" i="22"/>
  <c r="W59" i="45"/>
  <c r="L60" i="14"/>
  <c r="B59" i="14"/>
  <c r="E759" i="40" s="1"/>
  <c r="O61" i="22"/>
  <c r="B60" i="7"/>
  <c r="E126" i="40" s="1"/>
  <c r="S61" i="30"/>
  <c r="S58" i="14"/>
  <c r="T51" i="7"/>
  <c r="U51" i="7" s="1"/>
  <c r="L62" i="22"/>
  <c r="L63" i="22" s="1"/>
  <c r="N58" i="30" l="1"/>
  <c r="V39" i="10"/>
  <c r="W40" i="10"/>
  <c r="T42" i="30"/>
  <c r="V29" i="9"/>
  <c r="W30" i="9"/>
  <c r="K79" i="14"/>
  <c r="B72" i="26"/>
  <c r="E1407" i="40" s="1"/>
  <c r="K73" i="26"/>
  <c r="B62" i="22"/>
  <c r="E412" i="40" s="1"/>
  <c r="T37" i="22"/>
  <c r="O59" i="7"/>
  <c r="O60" i="7" s="1"/>
  <c r="M63" i="45"/>
  <c r="O61" i="13"/>
  <c r="K64" i="22"/>
  <c r="L64" i="22" s="1"/>
  <c r="B63" i="22"/>
  <c r="E413" i="40" s="1"/>
  <c r="M62" i="22"/>
  <c r="S60" i="22"/>
  <c r="U36" i="22"/>
  <c r="T22" i="13"/>
  <c r="K61" i="30"/>
  <c r="U41" i="30"/>
  <c r="U42" i="30" s="1"/>
  <c r="S62" i="30"/>
  <c r="S59" i="7"/>
  <c r="V60" i="45"/>
  <c r="T17" i="14"/>
  <c r="U17" i="14" s="1"/>
  <c r="V49" i="6"/>
  <c r="W50" i="6"/>
  <c r="K63" i="13"/>
  <c r="B62" i="13"/>
  <c r="E699" i="40" s="1"/>
  <c r="N62" i="45"/>
  <c r="O59" i="14"/>
  <c r="L61" i="14"/>
  <c r="L62" i="14" s="1"/>
  <c r="B60" i="14"/>
  <c r="E760" i="40" s="1"/>
  <c r="T52" i="7"/>
  <c r="S59" i="13"/>
  <c r="S62" i="17"/>
  <c r="S2" i="17" s="1"/>
  <c r="M60" i="14"/>
  <c r="S59" i="14"/>
  <c r="T9" i="17"/>
  <c r="T10" i="16"/>
  <c r="U65" i="26"/>
  <c r="AD15" i="26"/>
  <c r="M59" i="30"/>
  <c r="B58" i="30"/>
  <c r="E261" i="40" s="1"/>
  <c r="L60" i="30"/>
  <c r="L61" i="30" s="1"/>
  <c r="M62" i="13"/>
  <c r="N62" i="13" s="1"/>
  <c r="U60" i="45"/>
  <c r="O57" i="30"/>
  <c r="O58" i="30" s="1"/>
  <c r="U8" i="17"/>
  <c r="U9" i="17" s="1"/>
  <c r="U37" i="22" l="1"/>
  <c r="V61" i="45"/>
  <c r="M60" i="30"/>
  <c r="M61" i="30" s="1"/>
  <c r="B59" i="30"/>
  <c r="E262" i="40" s="1"/>
  <c r="V28" i="9"/>
  <c r="W29" i="9"/>
  <c r="L63" i="14"/>
  <c r="B62" i="14"/>
  <c r="E762" i="40" s="1"/>
  <c r="T38" i="22"/>
  <c r="N63" i="45"/>
  <c r="S60" i="7"/>
  <c r="S2" i="7" s="1"/>
  <c r="S61" i="22"/>
  <c r="T43" i="30"/>
  <c r="U43" i="30" s="1"/>
  <c r="T23" i="13"/>
  <c r="S63" i="30"/>
  <c r="K64" i="13"/>
  <c r="M63" i="22"/>
  <c r="M64" i="22" s="1"/>
  <c r="N62" i="22"/>
  <c r="S60" i="14"/>
  <c r="O60" i="14"/>
  <c r="M61" i="14"/>
  <c r="M62" i="14" s="1"/>
  <c r="M63" i="14" s="1"/>
  <c r="T11" i="16"/>
  <c r="U22" i="13"/>
  <c r="N60" i="14"/>
  <c r="N59" i="30"/>
  <c r="N60" i="30" s="1"/>
  <c r="N61" i="30" s="1"/>
  <c r="K74" i="26"/>
  <c r="B73" i="26"/>
  <c r="E1408" i="40" s="1"/>
  <c r="K80" i="14"/>
  <c r="P5" i="18"/>
  <c r="R5" i="18" s="1"/>
  <c r="U66" i="26"/>
  <c r="U61" i="45"/>
  <c r="V48" i="6"/>
  <c r="W49" i="6"/>
  <c r="K65" i="22"/>
  <c r="B64" i="22"/>
  <c r="E414" i="40" s="1"/>
  <c r="W60" i="45"/>
  <c r="W61" i="45" s="1"/>
  <c r="V38" i="10"/>
  <c r="W39" i="10"/>
  <c r="T18" i="14"/>
  <c r="U18" i="14" s="1"/>
  <c r="M64" i="45"/>
  <c r="S60" i="13"/>
  <c r="B60" i="30"/>
  <c r="E263" i="40" s="1"/>
  <c r="T10" i="17"/>
  <c r="K62" i="30"/>
  <c r="B61" i="30"/>
  <c r="E264" i="40" s="1"/>
  <c r="O62" i="13"/>
  <c r="O62" i="45"/>
  <c r="B62" i="45" s="1"/>
  <c r="L63" i="13"/>
  <c r="L64" i="13" s="1"/>
  <c r="L62" i="30"/>
  <c r="AE15" i="26"/>
  <c r="U10" i="16"/>
  <c r="U11" i="16" s="1"/>
  <c r="M63" i="13"/>
  <c r="M64" i="13" s="1"/>
  <c r="T53" i="7"/>
  <c r="U52" i="7"/>
  <c r="B64" i="13" l="1"/>
  <c r="E701" i="40" s="1"/>
  <c r="O59" i="30"/>
  <c r="O60" i="30" s="1"/>
  <c r="O61" i="30" s="1"/>
  <c r="U53" i="7"/>
  <c r="V37" i="10"/>
  <c r="W38" i="10"/>
  <c r="T11" i="17"/>
  <c r="L64" i="14"/>
  <c r="B63" i="14"/>
  <c r="E763" i="40" s="1"/>
  <c r="T44" i="30"/>
  <c r="T24" i="13"/>
  <c r="K66" i="22"/>
  <c r="B65" i="22"/>
  <c r="E415" i="40" s="1"/>
  <c r="B74" i="26"/>
  <c r="E1409" i="40" s="1"/>
  <c r="K75" i="26"/>
  <c r="N63" i="22"/>
  <c r="N64" i="22" s="1"/>
  <c r="O62" i="22"/>
  <c r="V27" i="9"/>
  <c r="W28" i="9"/>
  <c r="S62" i="22"/>
  <c r="P17" i="18"/>
  <c r="R17" i="18" s="1"/>
  <c r="U67" i="26"/>
  <c r="U68" i="26" s="1"/>
  <c r="M64" i="14"/>
  <c r="S61" i="14"/>
  <c r="S61" i="13"/>
  <c r="U10" i="17"/>
  <c r="V47" i="6"/>
  <c r="W48" i="6"/>
  <c r="N61" i="14"/>
  <c r="N62" i="14" s="1"/>
  <c r="N63" i="14" s="1"/>
  <c r="B63" i="13"/>
  <c r="E700" i="40" s="1"/>
  <c r="M62" i="30"/>
  <c r="U44" i="30"/>
  <c r="AE7" i="26"/>
  <c r="V62" i="45"/>
  <c r="T39" i="22"/>
  <c r="U62" i="45"/>
  <c r="M65" i="45"/>
  <c r="N63" i="13"/>
  <c r="N64" i="13" s="1"/>
  <c r="U5" i="18"/>
  <c r="T5" i="18"/>
  <c r="U23" i="13"/>
  <c r="U38" i="22"/>
  <c r="T12" i="16"/>
  <c r="N64" i="45"/>
  <c r="W62" i="45"/>
  <c r="O63" i="45"/>
  <c r="P62" i="45"/>
  <c r="T54" i="7"/>
  <c r="K63" i="30"/>
  <c r="L63" i="30" s="1"/>
  <c r="T19" i="14"/>
  <c r="S64" i="30"/>
  <c r="L65" i="22"/>
  <c r="L66" i="22" s="1"/>
  <c r="T55" i="7" l="1"/>
  <c r="T6" i="18"/>
  <c r="U6" i="18" s="1"/>
  <c r="O63" i="22"/>
  <c r="O64" i="22" s="1"/>
  <c r="K76" i="26"/>
  <c r="B75" i="26"/>
  <c r="E1410" i="40" s="1"/>
  <c r="L65" i="14"/>
  <c r="M65" i="14" s="1"/>
  <c r="B64" i="14"/>
  <c r="E764" i="40" s="1"/>
  <c r="O64" i="45"/>
  <c r="B63" i="45"/>
  <c r="K67" i="22"/>
  <c r="B66" i="22"/>
  <c r="E416" i="40" s="1"/>
  <c r="T12" i="17"/>
  <c r="L67" i="22"/>
  <c r="AD16" i="26"/>
  <c r="U63" i="45"/>
  <c r="N64" i="14"/>
  <c r="S63" i="22"/>
  <c r="S62" i="14"/>
  <c r="M63" i="30"/>
  <c r="T20" i="14"/>
  <c r="T13" i="16"/>
  <c r="M65" i="22"/>
  <c r="M66" i="22" s="1"/>
  <c r="T25" i="13"/>
  <c r="O61" i="14"/>
  <c r="O62" i="14" s="1"/>
  <c r="O63" i="14" s="1"/>
  <c r="O64" i="14" s="1"/>
  <c r="V46" i="6"/>
  <c r="W47" i="6"/>
  <c r="N62" i="30"/>
  <c r="P5" i="35"/>
  <c r="R5" i="35" s="1"/>
  <c r="U69" i="26"/>
  <c r="M66" i="45"/>
  <c r="T40" i="22"/>
  <c r="V36" i="10"/>
  <c r="W37" i="10"/>
  <c r="N65" i="22"/>
  <c r="N66" i="22" s="1"/>
  <c r="P63" i="45"/>
  <c r="P64" i="45" s="1"/>
  <c r="Q62" i="45"/>
  <c r="Q63" i="45" s="1"/>
  <c r="Q64" i="45" s="1"/>
  <c r="B62" i="30"/>
  <c r="E265" i="40" s="1"/>
  <c r="U11" i="17"/>
  <c r="K64" i="30"/>
  <c r="B63" i="30"/>
  <c r="E266" i="40" s="1"/>
  <c r="U24" i="13"/>
  <c r="U25" i="13" s="1"/>
  <c r="S62" i="13"/>
  <c r="U12" i="16"/>
  <c r="S65" i="30"/>
  <c r="N65" i="45"/>
  <c r="N66" i="45" s="1"/>
  <c r="O63" i="13"/>
  <c r="O64" i="13" s="1"/>
  <c r="U39" i="22"/>
  <c r="U54" i="7"/>
  <c r="U55" i="7" s="1"/>
  <c r="V63" i="45"/>
  <c r="V26" i="9"/>
  <c r="W27" i="9"/>
  <c r="T45" i="30"/>
  <c r="U45" i="30" s="1"/>
  <c r="U19" i="14"/>
  <c r="U13" i="16" l="1"/>
  <c r="B76" i="26"/>
  <c r="E1411" i="40" s="1"/>
  <c r="K77" i="26"/>
  <c r="V45" i="6"/>
  <c r="W46" i="6"/>
  <c r="T13" i="17"/>
  <c r="T21" i="14"/>
  <c r="T41" i="22"/>
  <c r="S63" i="14"/>
  <c r="O65" i="22"/>
  <c r="O66" i="22" s="1"/>
  <c r="V64" i="45"/>
  <c r="T26" i="13"/>
  <c r="T7" i="18"/>
  <c r="K65" i="30"/>
  <c r="S64" i="22"/>
  <c r="K68" i="22"/>
  <c r="L68" i="22" s="1"/>
  <c r="B67" i="22"/>
  <c r="E417" i="40" s="1"/>
  <c r="V35" i="10"/>
  <c r="W36" i="10"/>
  <c r="U12" i="17"/>
  <c r="U13" i="17" s="1"/>
  <c r="M67" i="45"/>
  <c r="M67" i="22"/>
  <c r="N67" i="22"/>
  <c r="N65" i="14"/>
  <c r="O65" i="45"/>
  <c r="O66" i="45" s="1"/>
  <c r="B64" i="45"/>
  <c r="S63" i="13"/>
  <c r="V25" i="9"/>
  <c r="W26" i="9"/>
  <c r="P12" i="35"/>
  <c r="R12" i="35" s="1"/>
  <c r="U70" i="26"/>
  <c r="T14" i="16"/>
  <c r="N67" i="45"/>
  <c r="U5" i="35"/>
  <c r="T5" i="35"/>
  <c r="U64" i="45"/>
  <c r="L66" i="14"/>
  <c r="M66" i="14" s="1"/>
  <c r="B65" i="14"/>
  <c r="E765" i="40" s="1"/>
  <c r="T56" i="7"/>
  <c r="U56" i="7" s="1"/>
  <c r="S66" i="30"/>
  <c r="T46" i="30"/>
  <c r="U26" i="13"/>
  <c r="U40" i="22"/>
  <c r="U41" i="22" s="1"/>
  <c r="W63" i="45"/>
  <c r="W64" i="45" s="1"/>
  <c r="U20" i="14"/>
  <c r="U21" i="14" s="1"/>
  <c r="N63" i="30"/>
  <c r="O62" i="30"/>
  <c r="L64" i="30"/>
  <c r="M64" i="30" s="1"/>
  <c r="O63" i="30" l="1"/>
  <c r="M68" i="22"/>
  <c r="N68" i="22" s="1"/>
  <c r="O67" i="22"/>
  <c r="O67" i="45"/>
  <c r="B64" i="30"/>
  <c r="E267" i="40" s="1"/>
  <c r="N66" i="14"/>
  <c r="B65" i="45"/>
  <c r="O65" i="14"/>
  <c r="T14" i="17"/>
  <c r="P65" i="45"/>
  <c r="K66" i="30"/>
  <c r="S64" i="14"/>
  <c r="S67" i="30"/>
  <c r="N64" i="30"/>
  <c r="T57" i="7"/>
  <c r="B66" i="45"/>
  <c r="P22" i="35"/>
  <c r="R22" i="35" s="1"/>
  <c r="U71" i="26"/>
  <c r="U72" i="26" s="1"/>
  <c r="M68" i="45"/>
  <c r="B67" i="45"/>
  <c r="T8" i="18"/>
  <c r="S65" i="22"/>
  <c r="L67" i="14"/>
  <c r="L68" i="14" s="1"/>
  <c r="B66" i="14"/>
  <c r="E766" i="40" s="1"/>
  <c r="T42" i="22"/>
  <c r="U42" i="22" s="1"/>
  <c r="V44" i="6"/>
  <c r="W45" i="6"/>
  <c r="T15" i="16"/>
  <c r="U14" i="16"/>
  <c r="V24" i="9"/>
  <c r="W25" i="9"/>
  <c r="V34" i="10"/>
  <c r="W35" i="10"/>
  <c r="K78" i="26"/>
  <c r="B77" i="26"/>
  <c r="E1412" i="40" s="1"/>
  <c r="O64" i="30"/>
  <c r="T27" i="13"/>
  <c r="U27" i="13" s="1"/>
  <c r="T22" i="14"/>
  <c r="U22" i="14" s="1"/>
  <c r="U65" i="45"/>
  <c r="T47" i="30"/>
  <c r="S64" i="13"/>
  <c r="S2" i="13" s="1"/>
  <c r="K69" i="22"/>
  <c r="L69" i="22" s="1"/>
  <c r="B68" i="22"/>
  <c r="E418" i="40" s="1"/>
  <c r="U46" i="30"/>
  <c r="L65" i="30"/>
  <c r="L66" i="30" s="1"/>
  <c r="V65" i="45"/>
  <c r="U7" i="18"/>
  <c r="U8" i="18" s="1"/>
  <c r="O68" i="22" l="1"/>
  <c r="O66" i="14"/>
  <c r="M69" i="22"/>
  <c r="S66" i="22"/>
  <c r="T58" i="7"/>
  <c r="T15" i="17"/>
  <c r="T9" i="18"/>
  <c r="U9" i="18" s="1"/>
  <c r="V66" i="45"/>
  <c r="B78" i="26"/>
  <c r="E1413" i="40" s="1"/>
  <c r="K79" i="26"/>
  <c r="S68" i="30"/>
  <c r="U66" i="45"/>
  <c r="V43" i="6"/>
  <c r="W44" i="6"/>
  <c r="W65" i="45"/>
  <c r="V33" i="10"/>
  <c r="W34" i="10"/>
  <c r="S65" i="14"/>
  <c r="T43" i="22"/>
  <c r="M69" i="45"/>
  <c r="U57" i="7"/>
  <c r="U58" i="7" s="1"/>
  <c r="T23" i="14"/>
  <c r="U23" i="14" s="1"/>
  <c r="P6" i="35"/>
  <c r="R6" i="35" s="1"/>
  <c r="T6" i="35" s="1"/>
  <c r="U73" i="26"/>
  <c r="N68" i="45"/>
  <c r="T16" i="16"/>
  <c r="K67" i="30"/>
  <c r="L67" i="30" s="1"/>
  <c r="AE12" i="26"/>
  <c r="U28" i="13"/>
  <c r="U14" i="17"/>
  <c r="P66" i="45"/>
  <c r="P67" i="45" s="1"/>
  <c r="Q65" i="45"/>
  <c r="M65" i="30"/>
  <c r="M66" i="30" s="1"/>
  <c r="B66" i="30" s="1"/>
  <c r="E269" i="40" s="1"/>
  <c r="T48" i="30"/>
  <c r="U47" i="30"/>
  <c r="K70" i="22"/>
  <c r="V23" i="9"/>
  <c r="W24" i="9"/>
  <c r="T28" i="13"/>
  <c r="U15" i="16"/>
  <c r="L69" i="14"/>
  <c r="B68" i="14"/>
  <c r="E768" i="40" s="1"/>
  <c r="M67" i="14"/>
  <c r="M68" i="14" s="1"/>
  <c r="U16" i="16" l="1"/>
  <c r="Q66" i="45"/>
  <c r="Q67" i="45" s="1"/>
  <c r="M69" i="14"/>
  <c r="B65" i="30"/>
  <c r="E268" i="40" s="1"/>
  <c r="W66" i="45"/>
  <c r="U48" i="30"/>
  <c r="S69" i="30"/>
  <c r="T24" i="14"/>
  <c r="U24" i="14" s="1"/>
  <c r="T16" i="17"/>
  <c r="K71" i="22"/>
  <c r="T7" i="35"/>
  <c r="U6" i="35"/>
  <c r="U7" i="35" s="1"/>
  <c r="M70" i="45"/>
  <c r="T59" i="7"/>
  <c r="S66" i="14"/>
  <c r="T17" i="16"/>
  <c r="U17" i="16" s="1"/>
  <c r="V42" i="6"/>
  <c r="W43" i="6"/>
  <c r="V67" i="45"/>
  <c r="W67" i="45" s="1"/>
  <c r="V32" i="10"/>
  <c r="W33" i="10"/>
  <c r="K80" i="26"/>
  <c r="B79" i="26"/>
  <c r="E1414" i="40" s="1"/>
  <c r="M67" i="30"/>
  <c r="T44" i="22"/>
  <c r="S67" i="22"/>
  <c r="V22" i="9"/>
  <c r="W23" i="9"/>
  <c r="T49" i="30"/>
  <c r="N69" i="45"/>
  <c r="N70" i="45" s="1"/>
  <c r="O68" i="45"/>
  <c r="P68" i="45" s="1"/>
  <c r="U67" i="45"/>
  <c r="N65" i="30"/>
  <c r="K68" i="30"/>
  <c r="B67" i="30"/>
  <c r="E270" i="40" s="1"/>
  <c r="U43" i="22"/>
  <c r="U44" i="22" s="1"/>
  <c r="N69" i="22"/>
  <c r="L70" i="14"/>
  <c r="L71" i="14" s="1"/>
  <c r="B69" i="14"/>
  <c r="E769" i="40" s="1"/>
  <c r="T29" i="13"/>
  <c r="U15" i="17"/>
  <c r="U16" i="17" s="1"/>
  <c r="P38" i="35"/>
  <c r="R38" i="35" s="1"/>
  <c r="U74" i="26"/>
  <c r="N67" i="14"/>
  <c r="T10" i="18"/>
  <c r="U10" i="18" s="1"/>
  <c r="L70" i="22"/>
  <c r="B70" i="22" s="1"/>
  <c r="E420" i="40" s="1"/>
  <c r="K72" i="22" l="1"/>
  <c r="S67" i="14"/>
  <c r="K69" i="30"/>
  <c r="T60" i="7"/>
  <c r="T17" i="17"/>
  <c r="T50" i="30"/>
  <c r="V31" i="10"/>
  <c r="W32" i="10"/>
  <c r="V21" i="9"/>
  <c r="W22" i="9"/>
  <c r="V68" i="45"/>
  <c r="U49" i="30"/>
  <c r="U50" i="30" s="1"/>
  <c r="L71" i="22"/>
  <c r="L72" i="22" s="1"/>
  <c r="N66" i="30"/>
  <c r="N67" i="30" s="1"/>
  <c r="O65" i="30"/>
  <c r="O66" i="30" s="1"/>
  <c r="O67" i="30" s="1"/>
  <c r="S68" i="22"/>
  <c r="M71" i="45"/>
  <c r="U17" i="17"/>
  <c r="U68" i="45"/>
  <c r="U59" i="7"/>
  <c r="T25" i="14"/>
  <c r="U25" i="14"/>
  <c r="B80" i="26"/>
  <c r="E1415" i="40" s="1"/>
  <c r="K81" i="26"/>
  <c r="T30" i="13"/>
  <c r="V41" i="6"/>
  <c r="W42" i="6"/>
  <c r="O69" i="45"/>
  <c r="P69" i="45" s="1"/>
  <c r="B68" i="45"/>
  <c r="T45" i="22"/>
  <c r="T8" i="35"/>
  <c r="S70" i="30"/>
  <c r="T11" i="18"/>
  <c r="N68" i="14"/>
  <c r="N69" i="14" s="1"/>
  <c r="O67" i="14"/>
  <c r="O68" i="14" s="1"/>
  <c r="O69" i="14" s="1"/>
  <c r="T18" i="16"/>
  <c r="P30" i="35"/>
  <c r="R30" i="35" s="1"/>
  <c r="U75" i="26"/>
  <c r="U29" i="13"/>
  <c r="L72" i="14"/>
  <c r="B71" i="14"/>
  <c r="E771" i="40" s="1"/>
  <c r="M70" i="14"/>
  <c r="M71" i="14" s="1"/>
  <c r="M72" i="14" s="1"/>
  <c r="O69" i="22"/>
  <c r="B69" i="22"/>
  <c r="E419" i="40" s="1"/>
  <c r="M70" i="22"/>
  <c r="M71" i="22" s="1"/>
  <c r="M72" i="22" s="1"/>
  <c r="Q68" i="45"/>
  <c r="L68" i="30"/>
  <c r="L69" i="30" s="1"/>
  <c r="N70" i="14" l="1"/>
  <c r="N71" i="14" s="1"/>
  <c r="N72" i="14" s="1"/>
  <c r="U69" i="45"/>
  <c r="V60" i="7"/>
  <c r="V59" i="7" s="1"/>
  <c r="V69" i="45"/>
  <c r="V20" i="9"/>
  <c r="W21" i="9"/>
  <c r="B68" i="30"/>
  <c r="E271" i="40" s="1"/>
  <c r="P11" i="35"/>
  <c r="R11" i="35" s="1"/>
  <c r="U76" i="26"/>
  <c r="Q69" i="45"/>
  <c r="T19" i="16"/>
  <c r="M72" i="45"/>
  <c r="N71" i="45"/>
  <c r="T46" i="22"/>
  <c r="K82" i="26"/>
  <c r="B81" i="26"/>
  <c r="E1416" i="40" s="1"/>
  <c r="V30" i="10"/>
  <c r="W31" i="10"/>
  <c r="K70" i="30"/>
  <c r="V40" i="6"/>
  <c r="W41" i="6"/>
  <c r="M68" i="30"/>
  <c r="M69" i="30" s="1"/>
  <c r="S69" i="22"/>
  <c r="S68" i="14"/>
  <c r="T31" i="13"/>
  <c r="N70" i="22"/>
  <c r="N71" i="22" s="1"/>
  <c r="N72" i="22" s="1"/>
  <c r="O70" i="45"/>
  <c r="B69" i="45"/>
  <c r="T51" i="30"/>
  <c r="U51" i="30" s="1"/>
  <c r="B71" i="22"/>
  <c r="E421" i="40" s="1"/>
  <c r="L70" i="30"/>
  <c r="T9" i="35"/>
  <c r="L73" i="14"/>
  <c r="B72" i="14"/>
  <c r="E772" i="40" s="1"/>
  <c r="T12" i="18"/>
  <c r="T26" i="14"/>
  <c r="U26" i="14" s="1"/>
  <c r="K73" i="22"/>
  <c r="U8" i="35"/>
  <c r="U9" i="35" s="1"/>
  <c r="U18" i="16"/>
  <c r="U19" i="16" s="1"/>
  <c r="U30" i="13"/>
  <c r="W68" i="45"/>
  <c r="W69" i="45" s="1"/>
  <c r="S71" i="30"/>
  <c r="U60" i="7"/>
  <c r="U45" i="22"/>
  <c r="T18" i="17"/>
  <c r="U11" i="18"/>
  <c r="U12" i="18" s="1"/>
  <c r="M70" i="30" l="1"/>
  <c r="N72" i="45"/>
  <c r="O70" i="14"/>
  <c r="O71" i="14" s="1"/>
  <c r="O72" i="14" s="1"/>
  <c r="T47" i="22"/>
  <c r="V19" i="9"/>
  <c r="W20" i="9"/>
  <c r="S70" i="22"/>
  <c r="L74" i="14"/>
  <c r="B73" i="14"/>
  <c r="E773" i="40" s="1"/>
  <c r="T32" i="13"/>
  <c r="O70" i="22"/>
  <c r="O71" i="22" s="1"/>
  <c r="O72" i="22" s="1"/>
  <c r="V70" i="45"/>
  <c r="O71" i="45"/>
  <c r="O72" i="45" s="1"/>
  <c r="B70" i="45"/>
  <c r="V39" i="6"/>
  <c r="W40" i="6"/>
  <c r="B71" i="45"/>
  <c r="T19" i="17"/>
  <c r="B72" i="22"/>
  <c r="E422" i="40" s="1"/>
  <c r="K74" i="22"/>
  <c r="L73" i="22"/>
  <c r="B69" i="30"/>
  <c r="E272" i="40" s="1"/>
  <c r="M73" i="45"/>
  <c r="B72" i="45"/>
  <c r="V58" i="7"/>
  <c r="W59" i="7"/>
  <c r="M73" i="14"/>
  <c r="K71" i="30"/>
  <c r="L71" i="30" s="1"/>
  <c r="B70" i="30"/>
  <c r="E273" i="40" s="1"/>
  <c r="W60" i="7"/>
  <c r="W70" i="45"/>
  <c r="T27" i="14"/>
  <c r="T20" i="16"/>
  <c r="U70" i="45"/>
  <c r="T10" i="35"/>
  <c r="T52" i="30"/>
  <c r="V29" i="10"/>
  <c r="W30" i="10"/>
  <c r="U18" i="17"/>
  <c r="S69" i="14"/>
  <c r="U46" i="22"/>
  <c r="U47" i="22" s="1"/>
  <c r="S72" i="30"/>
  <c r="U31" i="13"/>
  <c r="U20" i="16"/>
  <c r="T13" i="18"/>
  <c r="N68" i="30"/>
  <c r="B82" i="26"/>
  <c r="E1417" i="40" s="1"/>
  <c r="K83" i="26"/>
  <c r="P41" i="35"/>
  <c r="R41" i="35" s="1"/>
  <c r="U77" i="26"/>
  <c r="P70" i="45"/>
  <c r="P71" i="45" s="1"/>
  <c r="P72" i="45" s="1"/>
  <c r="U19" i="17" l="1"/>
  <c r="U32" i="13"/>
  <c r="M74" i="45"/>
  <c r="S71" i="22"/>
  <c r="V38" i="6"/>
  <c r="W39" i="6"/>
  <c r="V28" i="10"/>
  <c r="W29" i="10"/>
  <c r="T53" i="30"/>
  <c r="P32" i="35"/>
  <c r="R32" i="35" s="1"/>
  <c r="U78" i="26"/>
  <c r="L74" i="22"/>
  <c r="M73" i="22"/>
  <c r="V18" i="9"/>
  <c r="W19" i="9"/>
  <c r="U52" i="30"/>
  <c r="B73" i="22"/>
  <c r="E423" i="40" s="1"/>
  <c r="V71" i="45"/>
  <c r="N73" i="45"/>
  <c r="N74" i="45" s="1"/>
  <c r="K75" i="22"/>
  <c r="T28" i="14"/>
  <c r="W71" i="45"/>
  <c r="S70" i="14"/>
  <c r="U71" i="45"/>
  <c r="M74" i="14"/>
  <c r="N73" i="14"/>
  <c r="T33" i="13"/>
  <c r="T48" i="22"/>
  <c r="U10" i="35"/>
  <c r="T20" i="17"/>
  <c r="S73" i="30"/>
  <c r="K84" i="26"/>
  <c r="B83" i="26"/>
  <c r="E1418" i="40" s="1"/>
  <c r="U20" i="17"/>
  <c r="T14" i="18"/>
  <c r="M71" i="30"/>
  <c r="U13" i="18"/>
  <c r="L75" i="14"/>
  <c r="B74" i="14"/>
  <c r="E774" i="40" s="1"/>
  <c r="Q70" i="45"/>
  <c r="Q71" i="45" s="1"/>
  <c r="Q72" i="45" s="1"/>
  <c r="K72" i="30"/>
  <c r="L72" i="30" s="1"/>
  <c r="B71" i="30"/>
  <c r="E274" i="40" s="1"/>
  <c r="N69" i="30"/>
  <c r="N70" i="30" s="1"/>
  <c r="N71" i="30" s="1"/>
  <c r="O68" i="30"/>
  <c r="T21" i="16"/>
  <c r="U21" i="16" s="1"/>
  <c r="V57" i="7"/>
  <c r="W58" i="7"/>
  <c r="T11" i="35"/>
  <c r="U27" i="14"/>
  <c r="O69" i="30" l="1"/>
  <c r="O70" i="30" s="1"/>
  <c r="O71" i="30" s="1"/>
  <c r="T15" i="18"/>
  <c r="T49" i="22"/>
  <c r="U53" i="30"/>
  <c r="T29" i="14"/>
  <c r="V27" i="10"/>
  <c r="W28" i="10"/>
  <c r="V17" i="9"/>
  <c r="W18" i="9"/>
  <c r="U28" i="14"/>
  <c r="S74" i="30"/>
  <c r="N74" i="14"/>
  <c r="O73" i="14"/>
  <c r="K76" i="22"/>
  <c r="O73" i="45"/>
  <c r="V37" i="6"/>
  <c r="W38" i="6"/>
  <c r="M75" i="14"/>
  <c r="M74" i="22"/>
  <c r="N73" i="22"/>
  <c r="S72" i="22"/>
  <c r="K73" i="30"/>
  <c r="L76" i="14"/>
  <c r="B75" i="14"/>
  <c r="E775" i="40" s="1"/>
  <c r="L75" i="22"/>
  <c r="L76" i="22" s="1"/>
  <c r="T54" i="30"/>
  <c r="V56" i="7"/>
  <c r="W57" i="7"/>
  <c r="T21" i="17"/>
  <c r="U72" i="45"/>
  <c r="U48" i="22"/>
  <c r="P33" i="35"/>
  <c r="R33" i="35" s="1"/>
  <c r="U79" i="26"/>
  <c r="B73" i="45"/>
  <c r="B84" i="26"/>
  <c r="E1419" i="40" s="1"/>
  <c r="K85" i="26"/>
  <c r="T12" i="35"/>
  <c r="S71" i="14"/>
  <c r="M75" i="45"/>
  <c r="T34" i="13"/>
  <c r="U14" i="18"/>
  <c r="U15" i="18" s="1"/>
  <c r="M72" i="30"/>
  <c r="N72" i="30" s="1"/>
  <c r="N75" i="45"/>
  <c r="T22" i="16"/>
  <c r="U22" i="16" s="1"/>
  <c r="U11" i="35"/>
  <c r="U12" i="35" s="1"/>
  <c r="V72" i="45"/>
  <c r="W72" i="45" s="1"/>
  <c r="U33" i="13"/>
  <c r="N75" i="14" l="1"/>
  <c r="N76" i="14" s="1"/>
  <c r="M76" i="14"/>
  <c r="O74" i="14"/>
  <c r="U49" i="22"/>
  <c r="V26" i="10"/>
  <c r="W27" i="10"/>
  <c r="S75" i="30"/>
  <c r="T30" i="14"/>
  <c r="T22" i="17"/>
  <c r="V55" i="7"/>
  <c r="W56" i="7"/>
  <c r="N74" i="22"/>
  <c r="O73" i="22"/>
  <c r="O74" i="22" s="1"/>
  <c r="U29" i="14"/>
  <c r="U54" i="30"/>
  <c r="P35" i="35"/>
  <c r="R35" i="35" s="1"/>
  <c r="U80" i="26"/>
  <c r="T55" i="30"/>
  <c r="U21" i="17"/>
  <c r="T50" i="22"/>
  <c r="K86" i="26"/>
  <c r="B85" i="26"/>
  <c r="E1420" i="40" s="1"/>
  <c r="T35" i="13"/>
  <c r="M75" i="22"/>
  <c r="M76" i="22" s="1"/>
  <c r="B74" i="22"/>
  <c r="E424" i="40" s="1"/>
  <c r="M76" i="45"/>
  <c r="N76" i="45" s="1"/>
  <c r="V16" i="9"/>
  <c r="W17" i="9"/>
  <c r="S73" i="22"/>
  <c r="V73" i="45"/>
  <c r="V36" i="6"/>
  <c r="W37" i="6"/>
  <c r="S72" i="14"/>
  <c r="L77" i="14"/>
  <c r="B76" i="14"/>
  <c r="E776" i="40" s="1"/>
  <c r="O74" i="45"/>
  <c r="P73" i="45"/>
  <c r="T16" i="18"/>
  <c r="U16" i="18" s="1"/>
  <c r="U34" i="13"/>
  <c r="U35" i="13" s="1"/>
  <c r="T23" i="16"/>
  <c r="B72" i="30"/>
  <c r="E275" i="40" s="1"/>
  <c r="O72" i="30"/>
  <c r="U50" i="22"/>
  <c r="U73" i="45"/>
  <c r="T13" i="35"/>
  <c r="K74" i="30"/>
  <c r="K77" i="22"/>
  <c r="L77" i="22" s="1"/>
  <c r="B76" i="22"/>
  <c r="E426" i="40" s="1"/>
  <c r="L73" i="30"/>
  <c r="L74" i="30" s="1"/>
  <c r="U55" i="30" l="1"/>
  <c r="O75" i="14"/>
  <c r="O76" i="14" s="1"/>
  <c r="U22" i="17"/>
  <c r="P34" i="35"/>
  <c r="R34" i="35" s="1"/>
  <c r="U81" i="26"/>
  <c r="T31" i="14"/>
  <c r="P74" i="45"/>
  <c r="Q73" i="45"/>
  <c r="Q74" i="45" s="1"/>
  <c r="U30" i="14"/>
  <c r="K75" i="30"/>
  <c r="L75" i="30" s="1"/>
  <c r="B74" i="30"/>
  <c r="E277" i="40" s="1"/>
  <c r="L78" i="14"/>
  <c r="B77" i="14"/>
  <c r="E777" i="40" s="1"/>
  <c r="T51" i="22"/>
  <c r="S76" i="30"/>
  <c r="U51" i="22"/>
  <c r="S73" i="14"/>
  <c r="T24" i="16"/>
  <c r="N75" i="22"/>
  <c r="M73" i="30"/>
  <c r="T17" i="18"/>
  <c r="M77" i="22"/>
  <c r="M77" i="14"/>
  <c r="V54" i="7"/>
  <c r="W55" i="7"/>
  <c r="V25" i="10"/>
  <c r="W26" i="10"/>
  <c r="O75" i="45"/>
  <c r="B74" i="45"/>
  <c r="T14" i="35"/>
  <c r="V35" i="6"/>
  <c r="W36" i="6"/>
  <c r="U23" i="16"/>
  <c r="U24" i="16" s="1"/>
  <c r="S74" i="22"/>
  <c r="B86" i="26"/>
  <c r="E1421" i="40" s="1"/>
  <c r="K87" i="26"/>
  <c r="K78" i="22"/>
  <c r="B77" i="22"/>
  <c r="E427" i="40" s="1"/>
  <c r="V15" i="9"/>
  <c r="W16" i="9"/>
  <c r="M77" i="45"/>
  <c r="U13" i="35"/>
  <c r="U74" i="45"/>
  <c r="V74" i="45"/>
  <c r="T36" i="13"/>
  <c r="T56" i="30"/>
  <c r="U56" i="30" s="1"/>
  <c r="T23" i="17"/>
  <c r="U23" i="17" s="1"/>
  <c r="W73" i="45"/>
  <c r="V17" i="18" l="1"/>
  <c r="V16" i="18" s="1"/>
  <c r="P75" i="45"/>
  <c r="K88" i="26"/>
  <c r="B87" i="26"/>
  <c r="E1422" i="40" s="1"/>
  <c r="S77" i="30"/>
  <c r="T32" i="14"/>
  <c r="M74" i="30"/>
  <c r="M75" i="30" s="1"/>
  <c r="N73" i="30"/>
  <c r="S75" i="22"/>
  <c r="N76" i="22"/>
  <c r="N77" i="22" s="1"/>
  <c r="B75" i="22"/>
  <c r="E425" i="40" s="1"/>
  <c r="T52" i="22"/>
  <c r="Q75" i="45"/>
  <c r="K79" i="22"/>
  <c r="O76" i="45"/>
  <c r="B75" i="45"/>
  <c r="W74" i="45"/>
  <c r="U75" i="45"/>
  <c r="V24" i="10"/>
  <c r="W25" i="10"/>
  <c r="P19" i="35"/>
  <c r="R19" i="35" s="1"/>
  <c r="U82" i="26"/>
  <c r="U83" i="26" s="1"/>
  <c r="T15" i="35"/>
  <c r="V53" i="7"/>
  <c r="W54" i="7"/>
  <c r="T25" i="16"/>
  <c r="L79" i="14"/>
  <c r="B78" i="14"/>
  <c r="E778" i="40" s="1"/>
  <c r="V75" i="45"/>
  <c r="L78" i="22"/>
  <c r="L79" i="22" s="1"/>
  <c r="V14" i="9"/>
  <c r="W15" i="9"/>
  <c r="T37" i="13"/>
  <c r="U14" i="35"/>
  <c r="V34" i="6"/>
  <c r="W35" i="6"/>
  <c r="M78" i="14"/>
  <c r="N77" i="14"/>
  <c r="M78" i="45"/>
  <c r="U36" i="13"/>
  <c r="O75" i="22"/>
  <c r="O76" i="22" s="1"/>
  <c r="O77" i="22" s="1"/>
  <c r="K76" i="30"/>
  <c r="L76" i="30" s="1"/>
  <c r="B75" i="30"/>
  <c r="E278" i="40" s="1"/>
  <c r="U17" i="18"/>
  <c r="T24" i="17"/>
  <c r="T57" i="30"/>
  <c r="U57" i="30" s="1"/>
  <c r="B73" i="30"/>
  <c r="E276" i="40" s="1"/>
  <c r="S74" i="14"/>
  <c r="U31" i="14"/>
  <c r="N77" i="45"/>
  <c r="N78" i="45" s="1"/>
  <c r="P76" i="45" l="1"/>
  <c r="Q76" i="45"/>
  <c r="W75" i="45"/>
  <c r="U15" i="35"/>
  <c r="U32" i="14"/>
  <c r="P29" i="35"/>
  <c r="R29" i="35" s="1"/>
  <c r="U84" i="26"/>
  <c r="U85" i="26" s="1"/>
  <c r="U86" i="26" s="1"/>
  <c r="T25" i="17"/>
  <c r="K80" i="22"/>
  <c r="B79" i="22"/>
  <c r="E429" i="40" s="1"/>
  <c r="T33" i="14"/>
  <c r="U33" i="14" s="1"/>
  <c r="L80" i="14"/>
  <c r="B80" i="14" s="1"/>
  <c r="E780" i="40" s="1"/>
  <c r="B79" i="14"/>
  <c r="E779" i="40" s="1"/>
  <c r="T53" i="22"/>
  <c r="S78" i="30"/>
  <c r="V23" i="10"/>
  <c r="W24" i="10"/>
  <c r="B88" i="26"/>
  <c r="E1423" i="40" s="1"/>
  <c r="K89" i="26"/>
  <c r="K90" i="26" s="1"/>
  <c r="T26" i="16"/>
  <c r="S75" i="14"/>
  <c r="M78" i="22"/>
  <c r="M79" i="22" s="1"/>
  <c r="N78" i="22"/>
  <c r="N79" i="22" s="1"/>
  <c r="V33" i="6"/>
  <c r="W34" i="6"/>
  <c r="V52" i="7"/>
  <c r="W53" i="7"/>
  <c r="U76" i="45"/>
  <c r="S76" i="22"/>
  <c r="L80" i="22"/>
  <c r="U52" i="22"/>
  <c r="U53" i="22" s="1"/>
  <c r="U25" i="16"/>
  <c r="N74" i="30"/>
  <c r="N75" i="30" s="1"/>
  <c r="O73" i="30"/>
  <c r="V15" i="18"/>
  <c r="W16" i="18"/>
  <c r="T38" i="13"/>
  <c r="K77" i="30"/>
  <c r="B76" i="30"/>
  <c r="E279" i="40" s="1"/>
  <c r="U37" i="13"/>
  <c r="M79" i="45"/>
  <c r="B78" i="45"/>
  <c r="N78" i="14"/>
  <c r="O77" i="14"/>
  <c r="V76" i="45"/>
  <c r="O77" i="45"/>
  <c r="O78" i="45" s="1"/>
  <c r="B76" i="45"/>
  <c r="M76" i="30"/>
  <c r="W17" i="18"/>
  <c r="O78" i="22"/>
  <c r="O79" i="22" s="1"/>
  <c r="V13" i="9"/>
  <c r="W14" i="9"/>
  <c r="B77" i="45"/>
  <c r="T58" i="30"/>
  <c r="M79" i="14"/>
  <c r="M80" i="14" s="1"/>
  <c r="T16" i="35"/>
  <c r="U24" i="17"/>
  <c r="B78" i="22" l="1"/>
  <c r="E428" i="40" s="1"/>
  <c r="W76" i="45"/>
  <c r="N76" i="30"/>
  <c r="P77" i="45"/>
  <c r="P78" i="45" s="1"/>
  <c r="U16" i="35"/>
  <c r="O78" i="14"/>
  <c r="U38" i="13"/>
  <c r="U39" i="13" s="1"/>
  <c r="U26" i="16"/>
  <c r="U25" i="17"/>
  <c r="V22" i="10"/>
  <c r="W23" i="10"/>
  <c r="M80" i="22"/>
  <c r="K81" i="22"/>
  <c r="B80" i="22"/>
  <c r="E430" i="40" s="1"/>
  <c r="M80" i="45"/>
  <c r="B79" i="45"/>
  <c r="V32" i="6"/>
  <c r="W33" i="6"/>
  <c r="S76" i="14"/>
  <c r="S79" i="30"/>
  <c r="T26" i="17"/>
  <c r="V51" i="7"/>
  <c r="W52" i="7"/>
  <c r="T39" i="13"/>
  <c r="T54" i="22"/>
  <c r="U54" i="22" s="1"/>
  <c r="T17" i="35"/>
  <c r="V77" i="45"/>
  <c r="W77" i="45" s="1"/>
  <c r="S77" i="22"/>
  <c r="T27" i="16"/>
  <c r="P42" i="35"/>
  <c r="R42" i="35" s="1"/>
  <c r="U87" i="26"/>
  <c r="U88" i="26" s="1"/>
  <c r="T34" i="14"/>
  <c r="V12" i="9"/>
  <c r="W13" i="9"/>
  <c r="K78" i="30"/>
  <c r="B77" i="30"/>
  <c r="E280" i="40" s="1"/>
  <c r="N79" i="45"/>
  <c r="O79" i="45" s="1"/>
  <c r="V14" i="18"/>
  <c r="W15" i="18"/>
  <c r="B90" i="26"/>
  <c r="E1425" i="40" s="1"/>
  <c r="K91" i="26"/>
  <c r="L77" i="30"/>
  <c r="U77" i="45"/>
  <c r="T59" i="30"/>
  <c r="N79" i="14"/>
  <c r="N80" i="14" s="1"/>
  <c r="O74" i="30"/>
  <c r="O75" i="30" s="1"/>
  <c r="U58" i="30"/>
  <c r="U27" i="16" l="1"/>
  <c r="O79" i="14"/>
  <c r="O80" i="14" s="1"/>
  <c r="O76" i="30"/>
  <c r="Q77" i="45"/>
  <c r="Q78" i="45" s="1"/>
  <c r="P79" i="45"/>
  <c r="T60" i="30"/>
  <c r="V13" i="18"/>
  <c r="W14" i="18"/>
  <c r="T18" i="35"/>
  <c r="V50" i="7"/>
  <c r="W51" i="7"/>
  <c r="V31" i="6"/>
  <c r="W32" i="6"/>
  <c r="T28" i="16"/>
  <c r="K82" i="22"/>
  <c r="P47" i="35"/>
  <c r="R47" i="35" s="1"/>
  <c r="U89" i="26"/>
  <c r="U90" i="26" s="1"/>
  <c r="AD17" i="26"/>
  <c r="T27" i="17"/>
  <c r="U26" i="17"/>
  <c r="U27" i="17" s="1"/>
  <c r="S80" i="30"/>
  <c r="U78" i="45"/>
  <c r="N80" i="22"/>
  <c r="K79" i="30"/>
  <c r="U59" i="30"/>
  <c r="U60" i="30" s="1"/>
  <c r="K92" i="26"/>
  <c r="B91" i="26"/>
  <c r="E1426" i="40" s="1"/>
  <c r="V11" i="9"/>
  <c r="W12" i="9"/>
  <c r="Q79" i="45"/>
  <c r="T40" i="13"/>
  <c r="U40" i="13" s="1"/>
  <c r="M81" i="45"/>
  <c r="N80" i="45"/>
  <c r="O80" i="45" s="1"/>
  <c r="V78" i="45"/>
  <c r="S77" i="14"/>
  <c r="V21" i="10"/>
  <c r="W22" i="10"/>
  <c r="U28" i="16"/>
  <c r="T55" i="22"/>
  <c r="S78" i="22"/>
  <c r="L78" i="30"/>
  <c r="L81" i="22"/>
  <c r="M81" i="22" s="1"/>
  <c r="M77" i="30"/>
  <c r="U17" i="35"/>
  <c r="U18" i="35" s="1"/>
  <c r="T35" i="14"/>
  <c r="U34" i="14"/>
  <c r="U35" i="14" s="1"/>
  <c r="B81" i="22" l="1"/>
  <c r="E431" i="40" s="1"/>
  <c r="B80" i="45"/>
  <c r="T56" i="22"/>
  <c r="T36" i="14"/>
  <c r="U79" i="45"/>
  <c r="T19" i="35"/>
  <c r="V49" i="7"/>
  <c r="W50" i="7"/>
  <c r="V20" i="10"/>
  <c r="W21" i="10"/>
  <c r="K83" i="22"/>
  <c r="V12" i="18"/>
  <c r="W13" i="18"/>
  <c r="K80" i="30"/>
  <c r="M82" i="45"/>
  <c r="U91" i="26"/>
  <c r="U92" i="26" s="1"/>
  <c r="U93" i="26" s="1"/>
  <c r="U94" i="26" s="1"/>
  <c r="U95" i="26" s="1"/>
  <c r="U96" i="26" s="1"/>
  <c r="U97" i="26" s="1"/>
  <c r="U98" i="26" s="1"/>
  <c r="U99" i="26" s="1"/>
  <c r="U100" i="26" s="1"/>
  <c r="U101" i="26" s="1"/>
  <c r="U102" i="26" s="1"/>
  <c r="U103" i="26" s="1"/>
  <c r="U104" i="26" s="1"/>
  <c r="U105" i="26" s="1"/>
  <c r="U106" i="26" s="1"/>
  <c r="U107" i="26" s="1"/>
  <c r="U108" i="26" s="1"/>
  <c r="U109" i="26" s="1"/>
  <c r="U110" i="26" s="1"/>
  <c r="U111" i="26" s="1"/>
  <c r="U112" i="26" s="1"/>
  <c r="U113" i="26" s="1"/>
  <c r="U114" i="26" s="1"/>
  <c r="U115" i="26" s="1"/>
  <c r="U116" i="26" s="1"/>
  <c r="U117" i="26" s="1"/>
  <c r="U118" i="26" s="1"/>
  <c r="U119" i="26" s="1"/>
  <c r="U120" i="26" s="1"/>
  <c r="U121" i="26" s="1"/>
  <c r="U122" i="26" s="1"/>
  <c r="U123" i="26" s="1"/>
  <c r="U124" i="26" s="1"/>
  <c r="U125" i="26" s="1"/>
  <c r="U126" i="26" s="1"/>
  <c r="U127" i="26" s="1"/>
  <c r="U128" i="26" s="1"/>
  <c r="U129" i="26" s="1"/>
  <c r="U130" i="26" s="1"/>
  <c r="U131" i="26" s="1"/>
  <c r="U132" i="26" s="1"/>
  <c r="U133" i="26" s="1"/>
  <c r="U134" i="26" s="1"/>
  <c r="U135" i="26" s="1"/>
  <c r="U136" i="26" s="1"/>
  <c r="U137" i="26" s="1"/>
  <c r="U138" i="26" s="1"/>
  <c r="U139" i="26" s="1"/>
  <c r="N81" i="22"/>
  <c r="O80" i="22"/>
  <c r="V10" i="9"/>
  <c r="W11" i="9"/>
  <c r="T29" i="16"/>
  <c r="U29" i="16" s="1"/>
  <c r="T61" i="30"/>
  <c r="U19" i="35"/>
  <c r="M78" i="30"/>
  <c r="N77" i="30"/>
  <c r="L82" i="22"/>
  <c r="L83" i="22" s="1"/>
  <c r="T41" i="13"/>
  <c r="U55" i="22"/>
  <c r="S78" i="14"/>
  <c r="L79" i="30"/>
  <c r="L80" i="30" s="1"/>
  <c r="V79" i="45"/>
  <c r="B92" i="26"/>
  <c r="E1427" i="40" s="1"/>
  <c r="K93" i="26"/>
  <c r="P80" i="45"/>
  <c r="Q80" i="45" s="1"/>
  <c r="T28" i="17"/>
  <c r="V30" i="6"/>
  <c r="W31" i="6"/>
  <c r="S81" i="30"/>
  <c r="S79" i="22"/>
  <c r="N81" i="45"/>
  <c r="B78" i="30"/>
  <c r="E281" i="40" s="1"/>
  <c r="W78" i="45"/>
  <c r="O81" i="22" l="1"/>
  <c r="N82" i="45"/>
  <c r="U56" i="22"/>
  <c r="M79" i="30"/>
  <c r="M80" i="30" s="1"/>
  <c r="N78" i="30"/>
  <c r="O77" i="30"/>
  <c r="O78" i="30" s="1"/>
  <c r="B82" i="22"/>
  <c r="E432" i="40" s="1"/>
  <c r="U80" i="45"/>
  <c r="V19" i="10"/>
  <c r="W20" i="10"/>
  <c r="T37" i="14"/>
  <c r="S82" i="30"/>
  <c r="T62" i="30"/>
  <c r="V29" i="6"/>
  <c r="W30" i="6"/>
  <c r="V11" i="18"/>
  <c r="W12" i="18"/>
  <c r="K84" i="22"/>
  <c r="B83" i="22"/>
  <c r="E433" i="40" s="1"/>
  <c r="M83" i="45"/>
  <c r="N83" i="45" s="1"/>
  <c r="V48" i="7"/>
  <c r="W49" i="7"/>
  <c r="T57" i="22"/>
  <c r="S79" i="14"/>
  <c r="B79" i="30"/>
  <c r="E282" i="40" s="1"/>
  <c r="T20" i="35"/>
  <c r="U20" i="35" s="1"/>
  <c r="V9" i="9"/>
  <c r="W10" i="9"/>
  <c r="S80" i="22"/>
  <c r="T42" i="13"/>
  <c r="K81" i="30"/>
  <c r="L81" i="30" s="1"/>
  <c r="B80" i="30"/>
  <c r="E283" i="40" s="1"/>
  <c r="K94" i="26"/>
  <c r="B93" i="26"/>
  <c r="E1428" i="40" s="1"/>
  <c r="V80" i="45"/>
  <c r="T29" i="17"/>
  <c r="W79" i="45"/>
  <c r="U61" i="30"/>
  <c r="U28" i="17"/>
  <c r="U36" i="14"/>
  <c r="O81" i="45"/>
  <c r="O82" i="45" s="1"/>
  <c r="B82" i="45" s="1"/>
  <c r="AD18" i="26"/>
  <c r="T30" i="16"/>
  <c r="U30" i="16" s="1"/>
  <c r="M82" i="22"/>
  <c r="M83" i="22" s="1"/>
  <c r="U41" i="13"/>
  <c r="U42" i="13" s="1"/>
  <c r="N82" i="22" l="1"/>
  <c r="N83" i="22" s="1"/>
  <c r="O79" i="30"/>
  <c r="O80" i="30" s="1"/>
  <c r="U37" i="14"/>
  <c r="U57" i="22"/>
  <c r="N79" i="30"/>
  <c r="N80" i="30" s="1"/>
  <c r="U29" i="17"/>
  <c r="U62" i="30"/>
  <c r="V28" i="6"/>
  <c r="W29" i="6"/>
  <c r="B2" i="26"/>
  <c r="D2" i="26"/>
  <c r="E6" i="25" s="1"/>
  <c r="V81" i="45"/>
  <c r="V8" i="9"/>
  <c r="W9" i="9"/>
  <c r="V47" i="7"/>
  <c r="W48" i="7"/>
  <c r="T63" i="30"/>
  <c r="M84" i="45"/>
  <c r="B83" i="45"/>
  <c r="S83" i="30"/>
  <c r="U81" i="45"/>
  <c r="S81" i="22"/>
  <c r="B94" i="26"/>
  <c r="E1429" i="40" s="1"/>
  <c r="K95" i="26"/>
  <c r="V18" i="10"/>
  <c r="W19" i="10"/>
  <c r="K85" i="22"/>
  <c r="B84" i="22"/>
  <c r="E434" i="40" s="1"/>
  <c r="L84" i="22"/>
  <c r="K82" i="30"/>
  <c r="L82" i="30" s="1"/>
  <c r="B81" i="30"/>
  <c r="E284" i="40" s="1"/>
  <c r="S80" i="14"/>
  <c r="S2" i="14" s="1"/>
  <c r="O83" i="45"/>
  <c r="W80" i="45"/>
  <c r="V10" i="18"/>
  <c r="W11" i="18"/>
  <c r="T58" i="22"/>
  <c r="M81" i="30"/>
  <c r="N81" i="30" s="1"/>
  <c r="O81" i="30" s="1"/>
  <c r="T38" i="14"/>
  <c r="U38" i="14" s="1"/>
  <c r="T31" i="16"/>
  <c r="U31" i="16" s="1"/>
  <c r="O82" i="22"/>
  <c r="O83" i="22" s="1"/>
  <c r="T21" i="35"/>
  <c r="T30" i="17"/>
  <c r="T43" i="13"/>
  <c r="B81" i="45"/>
  <c r="P81" i="45"/>
  <c r="L85" i="22" l="1"/>
  <c r="U63" i="30"/>
  <c r="U82" i="45"/>
  <c r="V82" i="45"/>
  <c r="S84" i="30"/>
  <c r="W81" i="45"/>
  <c r="M85" i="45"/>
  <c r="T44" i="13"/>
  <c r="K86" i="22"/>
  <c r="L86" i="22" s="1"/>
  <c r="B85" i="22"/>
  <c r="E435" i="40" s="1"/>
  <c r="V17" i="10"/>
  <c r="W18" i="10"/>
  <c r="V27" i="6"/>
  <c r="W28" i="6"/>
  <c r="T31" i="17"/>
  <c r="M84" i="22"/>
  <c r="T64" i="30"/>
  <c r="N84" i="45"/>
  <c r="P82" i="45"/>
  <c r="P83" i="45" s="1"/>
  <c r="Q81" i="45"/>
  <c r="AE13" i="26"/>
  <c r="K96" i="26"/>
  <c r="B95" i="26"/>
  <c r="E1430" i="40" s="1"/>
  <c r="T59" i="22"/>
  <c r="T32" i="16"/>
  <c r="N82" i="30"/>
  <c r="O84" i="45"/>
  <c r="U43" i="13"/>
  <c r="U30" i="17"/>
  <c r="U58" i="22"/>
  <c r="V7" i="9"/>
  <c r="W8" i="9"/>
  <c r="V9" i="18"/>
  <c r="W10" i="18"/>
  <c r="T39" i="14"/>
  <c r="U39" i="14" s="1"/>
  <c r="T22" i="35"/>
  <c r="M82" i="30"/>
  <c r="K83" i="30"/>
  <c r="L83" i="30" s="1"/>
  <c r="B82" i="30"/>
  <c r="E285" i="40" s="1"/>
  <c r="S82" i="22"/>
  <c r="V46" i="7"/>
  <c r="W47" i="7"/>
  <c r="U21" i="35"/>
  <c r="U22" i="35" s="1"/>
  <c r="N85" i="45" l="1"/>
  <c r="O85" i="45" s="1"/>
  <c r="B85" i="45" s="1"/>
  <c r="W82" i="45"/>
  <c r="W83" i="45" s="1"/>
  <c r="Q82" i="45"/>
  <c r="Q83" i="45" s="1"/>
  <c r="P84" i="45"/>
  <c r="V26" i="6"/>
  <c r="W27" i="6"/>
  <c r="Q84" i="45"/>
  <c r="T33" i="16"/>
  <c r="S85" i="30"/>
  <c r="T65" i="30"/>
  <c r="V16" i="10"/>
  <c r="W17" i="10"/>
  <c r="T60" i="22"/>
  <c r="K87" i="22"/>
  <c r="B86" i="22"/>
  <c r="E436" i="40" s="1"/>
  <c r="V83" i="45"/>
  <c r="T40" i="14"/>
  <c r="U40" i="14" s="1"/>
  <c r="M85" i="22"/>
  <c r="M86" i="22" s="1"/>
  <c r="N84" i="22"/>
  <c r="V8" i="18"/>
  <c r="W9" i="18"/>
  <c r="V6" i="9"/>
  <c r="W7" i="9"/>
  <c r="T45" i="13"/>
  <c r="U83" i="45"/>
  <c r="V45" i="7"/>
  <c r="W46" i="7"/>
  <c r="S83" i="22"/>
  <c r="U59" i="22"/>
  <c r="U60" i="22" s="1"/>
  <c r="B96" i="26"/>
  <c r="E1431" i="40" s="1"/>
  <c r="K97" i="26"/>
  <c r="T32" i="17"/>
  <c r="B84" i="45"/>
  <c r="U64" i="30"/>
  <c r="U65" i="30" s="1"/>
  <c r="K84" i="30"/>
  <c r="B83" i="30"/>
  <c r="E286" i="40" s="1"/>
  <c r="M83" i="30"/>
  <c r="U31" i="17"/>
  <c r="T23" i="35"/>
  <c r="U44" i="13"/>
  <c r="U45" i="13" s="1"/>
  <c r="O82" i="30"/>
  <c r="M86" i="45"/>
  <c r="N86" i="45" s="1"/>
  <c r="U32" i="16"/>
  <c r="U33" i="16" s="1"/>
  <c r="P85" i="45" l="1"/>
  <c r="Q85" i="45" s="1"/>
  <c r="O86" i="45"/>
  <c r="P86" i="45" s="1"/>
  <c r="Q86" i="45" s="1"/>
  <c r="S84" i="22"/>
  <c r="K88" i="22"/>
  <c r="T34" i="16"/>
  <c r="V44" i="7"/>
  <c r="W45" i="7"/>
  <c r="N85" i="22"/>
  <c r="N86" i="22" s="1"/>
  <c r="O84" i="22"/>
  <c r="O85" i="22" s="1"/>
  <c r="O86" i="22" s="1"/>
  <c r="V15" i="10"/>
  <c r="W16" i="10"/>
  <c r="V25" i="6"/>
  <c r="W26" i="6"/>
  <c r="V5" i="9"/>
  <c r="W5" i="9" s="1"/>
  <c r="W6" i="9"/>
  <c r="K85" i="30"/>
  <c r="M87" i="45"/>
  <c r="B86" i="45"/>
  <c r="U84" i="45"/>
  <c r="L84" i="30"/>
  <c r="L85" i="30" s="1"/>
  <c r="T61" i="22"/>
  <c r="U61" i="22" s="1"/>
  <c r="T33" i="17"/>
  <c r="T66" i="30"/>
  <c r="U66" i="30" s="1"/>
  <c r="T24" i="35"/>
  <c r="U32" i="17"/>
  <c r="K98" i="26"/>
  <c r="B97" i="26"/>
  <c r="E1432" i="40" s="1"/>
  <c r="V84" i="45"/>
  <c r="S86" i="30"/>
  <c r="V7" i="18"/>
  <c r="W8" i="18"/>
  <c r="T41" i="14"/>
  <c r="U23" i="35"/>
  <c r="T46" i="13"/>
  <c r="U46" i="13" s="1"/>
  <c r="N83" i="30"/>
  <c r="O83" i="30" s="1"/>
  <c r="L87" i="22"/>
  <c r="L88" i="22" s="1"/>
  <c r="M87" i="22" l="1"/>
  <c r="M88" i="22" s="1"/>
  <c r="W2" i="9"/>
  <c r="AF8" i="26" s="1"/>
  <c r="T62" i="22"/>
  <c r="U62" i="22" s="1"/>
  <c r="T35" i="16"/>
  <c r="V14" i="10"/>
  <c r="W15" i="10"/>
  <c r="W84" i="45"/>
  <c r="T42" i="14"/>
  <c r="B87" i="22"/>
  <c r="E437" i="40" s="1"/>
  <c r="L89" i="22"/>
  <c r="M89" i="22" s="1"/>
  <c r="N84" i="30"/>
  <c r="N85" i="30" s="1"/>
  <c r="S87" i="30"/>
  <c r="K89" i="22"/>
  <c r="B88" i="22"/>
  <c r="E438" i="40" s="1"/>
  <c r="V6" i="18"/>
  <c r="W7" i="18"/>
  <c r="V85" i="45"/>
  <c r="U34" i="16"/>
  <c r="S85" i="22"/>
  <c r="T67" i="30"/>
  <c r="U67" i="30" s="1"/>
  <c r="M84" i="30"/>
  <c r="M85" i="30" s="1"/>
  <c r="T47" i="13"/>
  <c r="U47" i="13" s="1"/>
  <c r="B84" i="30"/>
  <c r="E287" i="40" s="1"/>
  <c r="N87" i="22"/>
  <c r="N88" i="22" s="1"/>
  <c r="U41" i="14"/>
  <c r="V24" i="6"/>
  <c r="W25" i="6"/>
  <c r="U85" i="45"/>
  <c r="M88" i="45"/>
  <c r="T34" i="17"/>
  <c r="K86" i="30"/>
  <c r="B85" i="30"/>
  <c r="E288" i="40" s="1"/>
  <c r="T25" i="35"/>
  <c r="U24" i="35"/>
  <c r="U25" i="35" s="1"/>
  <c r="B98" i="26"/>
  <c r="E1433" i="40" s="1"/>
  <c r="K99" i="26"/>
  <c r="U33" i="17"/>
  <c r="V43" i="7"/>
  <c r="W44" i="7"/>
  <c r="N87" i="45"/>
  <c r="N88" i="45" s="1"/>
  <c r="D2" i="9" l="1"/>
  <c r="E10" i="25" s="1"/>
  <c r="B2" i="9"/>
  <c r="U35" i="16"/>
  <c r="U34" i="17"/>
  <c r="S88" i="30"/>
  <c r="S86" i="22"/>
  <c r="K87" i="30"/>
  <c r="B86" i="30"/>
  <c r="E289" i="40" s="1"/>
  <c r="V42" i="7"/>
  <c r="W43" i="7"/>
  <c r="T36" i="16"/>
  <c r="U36" i="16" s="1"/>
  <c r="L86" i="30"/>
  <c r="V86" i="45"/>
  <c r="O87" i="22"/>
  <c r="O88" i="22" s="1"/>
  <c r="O89" i="22" s="1"/>
  <c r="T43" i="14"/>
  <c r="T63" i="22"/>
  <c r="U63" i="22" s="1"/>
  <c r="N89" i="22"/>
  <c r="T35" i="17"/>
  <c r="U35" i="17" s="1"/>
  <c r="M86" i="30"/>
  <c r="U86" i="45"/>
  <c r="T68" i="30"/>
  <c r="V5" i="18"/>
  <c r="W5" i="18" s="1"/>
  <c r="W6" i="18"/>
  <c r="W85" i="45"/>
  <c r="V23" i="6"/>
  <c r="W24" i="6"/>
  <c r="T48" i="13"/>
  <c r="U48" i="13" s="1"/>
  <c r="K100" i="26"/>
  <c r="B99" i="26"/>
  <c r="E1434" i="40" s="1"/>
  <c r="M89" i="45"/>
  <c r="N89" i="45" s="1"/>
  <c r="B88" i="45"/>
  <c r="T26" i="35"/>
  <c r="O87" i="45"/>
  <c r="B87" i="45" s="1"/>
  <c r="U42" i="14"/>
  <c r="U43" i="14" s="1"/>
  <c r="K90" i="22"/>
  <c r="L90" i="22" s="1"/>
  <c r="B89" i="22"/>
  <c r="E439" i="40" s="1"/>
  <c r="V13" i="10"/>
  <c r="W14" i="10"/>
  <c r="O84" i="30"/>
  <c r="O85" i="30" s="1"/>
  <c r="L87" i="30" l="1"/>
  <c r="M87" i="30" s="1"/>
  <c r="W2" i="18"/>
  <c r="D2" i="18" s="1"/>
  <c r="E18" i="25" s="1"/>
  <c r="U87" i="45"/>
  <c r="V41" i="7"/>
  <c r="W42" i="7"/>
  <c r="T27" i="35"/>
  <c r="N86" i="30"/>
  <c r="K88" i="30"/>
  <c r="L88" i="30" s="1"/>
  <c r="B87" i="30"/>
  <c r="E290" i="40" s="1"/>
  <c r="O88" i="45"/>
  <c r="O89" i="45" s="1"/>
  <c r="P87" i="45"/>
  <c r="T36" i="17"/>
  <c r="V22" i="6"/>
  <c r="W23" i="6"/>
  <c r="W86" i="45"/>
  <c r="U26" i="35"/>
  <c r="T44" i="14"/>
  <c r="V87" i="45"/>
  <c r="S87" i="22"/>
  <c r="AF16" i="26"/>
  <c r="B2" i="18"/>
  <c r="T37" i="16"/>
  <c r="S89" i="30"/>
  <c r="U44" i="14"/>
  <c r="V12" i="10"/>
  <c r="W13" i="10"/>
  <c r="T64" i="22"/>
  <c r="T49" i="13"/>
  <c r="U49" i="13" s="1"/>
  <c r="T69" i="30"/>
  <c r="U37" i="16"/>
  <c r="M90" i="45"/>
  <c r="N90" i="45" s="1"/>
  <c r="B89" i="45"/>
  <c r="B100" i="26"/>
  <c r="E1435" i="40" s="1"/>
  <c r="K101" i="26"/>
  <c r="K91" i="22"/>
  <c r="L91" i="22" s="1"/>
  <c r="B90" i="22"/>
  <c r="E440" i="40" s="1"/>
  <c r="U68" i="30"/>
  <c r="M90" i="22"/>
  <c r="N90" i="22" s="1"/>
  <c r="N87" i="30" l="1"/>
  <c r="M88" i="30"/>
  <c r="O90" i="22"/>
  <c r="V21" i="6"/>
  <c r="W22" i="6"/>
  <c r="N88" i="30"/>
  <c r="V11" i="10"/>
  <c r="W12" i="10"/>
  <c r="T28" i="35"/>
  <c r="O86" i="30"/>
  <c r="O87" i="30" s="1"/>
  <c r="T70" i="30"/>
  <c r="V88" i="45"/>
  <c r="T37" i="17"/>
  <c r="M91" i="22"/>
  <c r="N91" i="22" s="1"/>
  <c r="S90" i="30"/>
  <c r="U69" i="30"/>
  <c r="V40" i="7"/>
  <c r="W41" i="7"/>
  <c r="S88" i="22"/>
  <c r="T45" i="14"/>
  <c r="P88" i="45"/>
  <c r="P89" i="45" s="1"/>
  <c r="Q87" i="45"/>
  <c r="T38" i="16"/>
  <c r="U38" i="16" s="1"/>
  <c r="O90" i="45"/>
  <c r="K89" i="30"/>
  <c r="B88" i="30"/>
  <c r="E291" i="40" s="1"/>
  <c r="T50" i="13"/>
  <c r="K92" i="22"/>
  <c r="L92" i="22" s="1"/>
  <c r="B91" i="22"/>
  <c r="E441" i="40" s="1"/>
  <c r="K102" i="26"/>
  <c r="B101" i="26"/>
  <c r="E1436" i="40" s="1"/>
  <c r="U27" i="35"/>
  <c r="U28" i="35" s="1"/>
  <c r="U36" i="17"/>
  <c r="U37" i="17" s="1"/>
  <c r="U88" i="45"/>
  <c r="M91" i="45"/>
  <c r="B90" i="45"/>
  <c r="T65" i="22"/>
  <c r="W87" i="45"/>
  <c r="U64" i="22"/>
  <c r="U65" i="22" s="1"/>
  <c r="O91" i="22" l="1"/>
  <c r="U70" i="30"/>
  <c r="T46" i="14"/>
  <c r="T38" i="17"/>
  <c r="V10" i="10"/>
  <c r="W11" i="10"/>
  <c r="V89" i="45"/>
  <c r="K90" i="30"/>
  <c r="V20" i="6"/>
  <c r="W21" i="6"/>
  <c r="M92" i="45"/>
  <c r="U89" i="45"/>
  <c r="V39" i="7"/>
  <c r="W40" i="7"/>
  <c r="T71" i="30"/>
  <c r="U71" i="30" s="1"/>
  <c r="S89" i="22"/>
  <c r="T51" i="13"/>
  <c r="U45" i="14"/>
  <c r="O88" i="30"/>
  <c r="W88" i="45"/>
  <c r="W89" i="45" s="1"/>
  <c r="S91" i="30"/>
  <c r="L89" i="30"/>
  <c r="U29" i="35"/>
  <c r="T66" i="22"/>
  <c r="K93" i="22"/>
  <c r="B92" i="22"/>
  <c r="E442" i="40" s="1"/>
  <c r="Q88" i="45"/>
  <c r="Q89" i="45" s="1"/>
  <c r="N91" i="45"/>
  <c r="N92" i="45" s="1"/>
  <c r="B102" i="26"/>
  <c r="E1437" i="40" s="1"/>
  <c r="K103" i="26"/>
  <c r="T39" i="16"/>
  <c r="P90" i="45"/>
  <c r="M92" i="22"/>
  <c r="T29" i="35"/>
  <c r="U50" i="13"/>
  <c r="L90" i="30" l="1"/>
  <c r="V38" i="7"/>
  <c r="W39" i="7"/>
  <c r="T52" i="13"/>
  <c r="O91" i="45"/>
  <c r="O92" i="45" s="1"/>
  <c r="V9" i="10"/>
  <c r="W10" i="10"/>
  <c r="T67" i="22"/>
  <c r="T40" i="16"/>
  <c r="N92" i="22"/>
  <c r="S90" i="22"/>
  <c r="M93" i="45"/>
  <c r="B92" i="45"/>
  <c r="T39" i="17"/>
  <c r="S92" i="30"/>
  <c r="V19" i="6"/>
  <c r="W20" i="6"/>
  <c r="Q90" i="45"/>
  <c r="U38" i="17"/>
  <c r="U39" i="17" s="1"/>
  <c r="T47" i="14"/>
  <c r="T30" i="35"/>
  <c r="T72" i="30"/>
  <c r="U72" i="30" s="1"/>
  <c r="B89" i="30"/>
  <c r="E292" i="40" s="1"/>
  <c r="U39" i="16"/>
  <c r="U40" i="16" s="1"/>
  <c r="K94" i="22"/>
  <c r="U46" i="14"/>
  <c r="K91" i="30"/>
  <c r="B90" i="30"/>
  <c r="E293" i="40" s="1"/>
  <c r="L93" i="22"/>
  <c r="U90" i="45"/>
  <c r="K104" i="26"/>
  <c r="B103" i="26"/>
  <c r="E1438" i="40" s="1"/>
  <c r="U51" i="13"/>
  <c r="M89" i="30"/>
  <c r="U66" i="22"/>
  <c r="V90" i="45"/>
  <c r="W90" i="45" s="1"/>
  <c r="U47" i="14" l="1"/>
  <c r="U52" i="13"/>
  <c r="T40" i="17"/>
  <c r="T68" i="22"/>
  <c r="M90" i="30"/>
  <c r="N89" i="30"/>
  <c r="V8" i="10"/>
  <c r="W9" i="10"/>
  <c r="M94" i="45"/>
  <c r="S91" i="22"/>
  <c r="T31" i="35"/>
  <c r="O92" i="22"/>
  <c r="L94" i="22"/>
  <c r="U30" i="35"/>
  <c r="M93" i="22"/>
  <c r="M94" i="22" s="1"/>
  <c r="T53" i="13"/>
  <c r="B104" i="26"/>
  <c r="E1439" i="40" s="1"/>
  <c r="K105" i="26"/>
  <c r="V18" i="6"/>
  <c r="W19" i="6"/>
  <c r="S93" i="30"/>
  <c r="B91" i="45"/>
  <c r="U91" i="45"/>
  <c r="K92" i="30"/>
  <c r="N93" i="45"/>
  <c r="N94" i="45" s="1"/>
  <c r="P91" i="45"/>
  <c r="P92" i="45" s="1"/>
  <c r="T73" i="30"/>
  <c r="U73" i="30" s="1"/>
  <c r="V91" i="45"/>
  <c r="L91" i="30"/>
  <c r="L92" i="30" s="1"/>
  <c r="T41" i="16"/>
  <c r="K95" i="22"/>
  <c r="B94" i="22"/>
  <c r="E444" i="40" s="1"/>
  <c r="U67" i="22"/>
  <c r="B93" i="22"/>
  <c r="E443" i="40" s="1"/>
  <c r="T48" i="14"/>
  <c r="U48" i="14" s="1"/>
  <c r="V37" i="7"/>
  <c r="W38" i="7"/>
  <c r="U68" i="22" l="1"/>
  <c r="Q91" i="45"/>
  <c r="Q92" i="45" s="1"/>
  <c r="N93" i="22"/>
  <c r="N94" i="22" s="1"/>
  <c r="O93" i="22"/>
  <c r="O94" i="22" s="1"/>
  <c r="M91" i="30"/>
  <c r="M92" i="30" s="1"/>
  <c r="N90" i="30"/>
  <c r="N91" i="30" s="1"/>
  <c r="N92" i="30" s="1"/>
  <c r="O89" i="30"/>
  <c r="O90" i="30" s="1"/>
  <c r="O91" i="30" s="1"/>
  <c r="O92" i="30" s="1"/>
  <c r="B91" i="30"/>
  <c r="E294" i="40" s="1"/>
  <c r="O93" i="45"/>
  <c r="O94" i="45" s="1"/>
  <c r="T69" i="22"/>
  <c r="T74" i="30"/>
  <c r="K93" i="30"/>
  <c r="L93" i="30" s="1"/>
  <c r="B92" i="30"/>
  <c r="E295" i="40" s="1"/>
  <c r="T54" i="13"/>
  <c r="S92" i="22"/>
  <c r="K106" i="26"/>
  <c r="B105" i="26"/>
  <c r="E1440" i="40" s="1"/>
  <c r="T41" i="17"/>
  <c r="V17" i="6"/>
  <c r="W18" i="6"/>
  <c r="K96" i="22"/>
  <c r="U92" i="45"/>
  <c r="U31" i="35"/>
  <c r="M95" i="45"/>
  <c r="V7" i="10"/>
  <c r="W8" i="10"/>
  <c r="T32" i="35"/>
  <c r="T42" i="16"/>
  <c r="V92" i="45"/>
  <c r="L95" i="22"/>
  <c r="U41" i="16"/>
  <c r="U40" i="17"/>
  <c r="V36" i="7"/>
  <c r="W37" i="7"/>
  <c r="U49" i="14"/>
  <c r="T49" i="14"/>
  <c r="S94" i="30"/>
  <c r="U53" i="13"/>
  <c r="W91" i="45"/>
  <c r="W92" i="45" s="1"/>
  <c r="U41" i="17" l="1"/>
  <c r="U42" i="16"/>
  <c r="S93" i="22"/>
  <c r="T70" i="22"/>
  <c r="K97" i="22"/>
  <c r="V16" i="6"/>
  <c r="W17" i="6"/>
  <c r="V35" i="7"/>
  <c r="W36" i="7"/>
  <c r="T55" i="13"/>
  <c r="B94" i="45"/>
  <c r="L96" i="22"/>
  <c r="L97" i="22" s="1"/>
  <c r="M96" i="45"/>
  <c r="V93" i="45"/>
  <c r="U32" i="35"/>
  <c r="M95" i="22"/>
  <c r="K94" i="30"/>
  <c r="S95" i="30"/>
  <c r="L94" i="30"/>
  <c r="N95" i="45"/>
  <c r="N96" i="45" s="1"/>
  <c r="M93" i="30"/>
  <c r="T33" i="35"/>
  <c r="V6" i="10"/>
  <c r="W7" i="10"/>
  <c r="B93" i="45"/>
  <c r="P93" i="45"/>
  <c r="T42" i="17"/>
  <c r="T75" i="30"/>
  <c r="U69" i="22"/>
  <c r="U54" i="13"/>
  <c r="U55" i="13" s="1"/>
  <c r="T43" i="16"/>
  <c r="U93" i="45"/>
  <c r="T50" i="14"/>
  <c r="U50" i="14" s="1"/>
  <c r="B95" i="22"/>
  <c r="E445" i="40" s="1"/>
  <c r="B106" i="26"/>
  <c r="E1441" i="40" s="1"/>
  <c r="K107" i="26"/>
  <c r="U74" i="30"/>
  <c r="U70" i="22" l="1"/>
  <c r="M94" i="30"/>
  <c r="B95" i="45"/>
  <c r="V94" i="45"/>
  <c r="T76" i="30"/>
  <c r="O95" i="45"/>
  <c r="O96" i="45" s="1"/>
  <c r="V15" i="6"/>
  <c r="W16" i="6"/>
  <c r="B96" i="22"/>
  <c r="E446" i="40" s="1"/>
  <c r="T43" i="17"/>
  <c r="T44" i="16"/>
  <c r="P94" i="45"/>
  <c r="P95" i="45" s="1"/>
  <c r="P96" i="45" s="1"/>
  <c r="Q93" i="45"/>
  <c r="Q94" i="45" s="1"/>
  <c r="Q95" i="45" s="1"/>
  <c r="Q96" i="45" s="1"/>
  <c r="S96" i="30"/>
  <c r="K98" i="22"/>
  <c r="L98" i="22" s="1"/>
  <c r="B97" i="22"/>
  <c r="E447" i="40" s="1"/>
  <c r="U75" i="30"/>
  <c r="U76" i="30" s="1"/>
  <c r="U43" i="16"/>
  <c r="N93" i="30"/>
  <c r="K108" i="26"/>
  <c r="B107" i="26"/>
  <c r="E1442" i="40" s="1"/>
  <c r="B93" i="30"/>
  <c r="E296" i="40" s="1"/>
  <c r="T71" i="22"/>
  <c r="V34" i="7"/>
  <c r="W35" i="7"/>
  <c r="M97" i="45"/>
  <c r="N97" i="45" s="1"/>
  <c r="B96" i="45"/>
  <c r="W93" i="45"/>
  <c r="K95" i="30"/>
  <c r="T56" i="13"/>
  <c r="U56" i="13" s="1"/>
  <c r="T51" i="14"/>
  <c r="U42" i="17"/>
  <c r="W6" i="10"/>
  <c r="V5" i="10"/>
  <c r="W5" i="10" s="1"/>
  <c r="W2" i="10" s="1"/>
  <c r="M96" i="22"/>
  <c r="M97" i="22" s="1"/>
  <c r="N95" i="22"/>
  <c r="S94" i="22"/>
  <c r="U94" i="45"/>
  <c r="T34" i="35"/>
  <c r="U33" i="35"/>
  <c r="U44" i="16" l="1"/>
  <c r="U34" i="35"/>
  <c r="U43" i="17"/>
  <c r="W94" i="45"/>
  <c r="U95" i="45"/>
  <c r="V14" i="6"/>
  <c r="W15" i="6"/>
  <c r="L99" i="22"/>
  <c r="B108" i="26"/>
  <c r="E1443" i="40" s="1"/>
  <c r="K109" i="26"/>
  <c r="O97" i="45"/>
  <c r="B97" i="45" s="1"/>
  <c r="S95" i="22"/>
  <c r="N96" i="22"/>
  <c r="N97" i="22" s="1"/>
  <c r="O95" i="22"/>
  <c r="K96" i="30"/>
  <c r="T45" i="16"/>
  <c r="U45" i="16" s="1"/>
  <c r="M98" i="22"/>
  <c r="N94" i="30"/>
  <c r="O93" i="30"/>
  <c r="T77" i="30"/>
  <c r="U77" i="30" s="1"/>
  <c r="T72" i="22"/>
  <c r="S97" i="30"/>
  <c r="T44" i="17"/>
  <c r="U44" i="17" s="1"/>
  <c r="V95" i="45"/>
  <c r="W95" i="45" s="1"/>
  <c r="T57" i="13"/>
  <c r="T35" i="35"/>
  <c r="U35" i="35" s="1"/>
  <c r="V33" i="7"/>
  <c r="W34" i="7"/>
  <c r="D2" i="10"/>
  <c r="E11" i="25" s="1"/>
  <c r="AF9" i="26"/>
  <c r="B2" i="10"/>
  <c r="M98" i="45"/>
  <c r="U71" i="22"/>
  <c r="U72" i="22" s="1"/>
  <c r="T52" i="14"/>
  <c r="K99" i="22"/>
  <c r="B98" i="22"/>
  <c r="E448" i="40" s="1"/>
  <c r="L95" i="30"/>
  <c r="U51" i="14"/>
  <c r="O96" i="22" l="1"/>
  <c r="O97" i="22" s="1"/>
  <c r="M99" i="22"/>
  <c r="T53" i="14"/>
  <c r="N95" i="30"/>
  <c r="N96" i="30" s="1"/>
  <c r="B94" i="30"/>
  <c r="E297" i="40" s="1"/>
  <c r="M99" i="45"/>
  <c r="B98" i="45"/>
  <c r="T58" i="13"/>
  <c r="P97" i="45"/>
  <c r="S98" i="30"/>
  <c r="K110" i="26"/>
  <c r="B109" i="26"/>
  <c r="E1444" i="40" s="1"/>
  <c r="T73" i="22"/>
  <c r="U73" i="22" s="1"/>
  <c r="T36" i="35"/>
  <c r="U36" i="35" s="1"/>
  <c r="V96" i="45"/>
  <c r="W96" i="45" s="1"/>
  <c r="K97" i="30"/>
  <c r="O98" i="22"/>
  <c r="O99" i="22" s="1"/>
  <c r="V13" i="6"/>
  <c r="W14" i="6"/>
  <c r="V45" i="16"/>
  <c r="V44" i="16" s="1"/>
  <c r="T78" i="30"/>
  <c r="U78" i="30" s="1"/>
  <c r="N98" i="22"/>
  <c r="N99" i="22" s="1"/>
  <c r="S96" i="22"/>
  <c r="U96" i="45"/>
  <c r="U52" i="14"/>
  <c r="U53" i="14" s="1"/>
  <c r="L96" i="30"/>
  <c r="M95" i="30"/>
  <c r="M96" i="30" s="1"/>
  <c r="B96" i="30" s="1"/>
  <c r="E299" i="40" s="1"/>
  <c r="T45" i="17"/>
  <c r="U45" i="17" s="1"/>
  <c r="V32" i="7"/>
  <c r="W33" i="7"/>
  <c r="K100" i="22"/>
  <c r="L100" i="22" s="1"/>
  <c r="B99" i="22"/>
  <c r="E449" i="40" s="1"/>
  <c r="U57" i="13"/>
  <c r="O94" i="30"/>
  <c r="N98" i="45"/>
  <c r="N99" i="45" s="1"/>
  <c r="O95" i="30" l="1"/>
  <c r="O96" i="30" s="1"/>
  <c r="W45" i="16"/>
  <c r="U58" i="13"/>
  <c r="M100" i="45"/>
  <c r="N100" i="45" s="1"/>
  <c r="K101" i="22"/>
  <c r="B100" i="22"/>
  <c r="E450" i="40" s="1"/>
  <c r="T74" i="22"/>
  <c r="B110" i="26"/>
  <c r="E1445" i="40" s="1"/>
  <c r="K111" i="26"/>
  <c r="O98" i="45"/>
  <c r="O99" i="45" s="1"/>
  <c r="B99" i="45" s="1"/>
  <c r="S97" i="22"/>
  <c r="V97" i="45"/>
  <c r="L101" i="22"/>
  <c r="S99" i="30"/>
  <c r="Q97" i="45"/>
  <c r="T54" i="14"/>
  <c r="U54" i="14" s="1"/>
  <c r="U97" i="45"/>
  <c r="T46" i="17"/>
  <c r="K98" i="30"/>
  <c r="L97" i="30"/>
  <c r="L98" i="30" s="1"/>
  <c r="T79" i="30"/>
  <c r="U79" i="30" s="1"/>
  <c r="V31" i="7"/>
  <c r="W32" i="7"/>
  <c r="T37" i="35"/>
  <c r="T59" i="13"/>
  <c r="B95" i="30"/>
  <c r="E298" i="40" s="1"/>
  <c r="V12" i="6"/>
  <c r="W13" i="6"/>
  <c r="M100" i="22"/>
  <c r="V43" i="16"/>
  <c r="W44" i="16"/>
  <c r="U37" i="35"/>
  <c r="U59" i="13" l="1"/>
  <c r="P98" i="45"/>
  <c r="P99" i="45" s="1"/>
  <c r="T47" i="17"/>
  <c r="V98" i="45"/>
  <c r="T75" i="22"/>
  <c r="V42" i="16"/>
  <c r="W43" i="16"/>
  <c r="K102" i="22"/>
  <c r="B101" i="22"/>
  <c r="E451" i="40" s="1"/>
  <c r="W97" i="45"/>
  <c r="W98" i="45" s="1"/>
  <c r="S98" i="22"/>
  <c r="T55" i="14"/>
  <c r="U46" i="17"/>
  <c r="M101" i="22"/>
  <c r="V30" i="7"/>
  <c r="W31" i="7"/>
  <c r="S100" i="30"/>
  <c r="V11" i="6"/>
  <c r="W12" i="6"/>
  <c r="T60" i="13"/>
  <c r="N100" i="22"/>
  <c r="O100" i="45"/>
  <c r="B100" i="45" s="1"/>
  <c r="M101" i="45"/>
  <c r="L102" i="22"/>
  <c r="B97" i="30"/>
  <c r="E300" i="40" s="1"/>
  <c r="M97" i="30"/>
  <c r="K112" i="26"/>
  <c r="B111" i="26"/>
  <c r="E1446" i="40" s="1"/>
  <c r="U74" i="22"/>
  <c r="U75" i="22" s="1"/>
  <c r="N101" i="45"/>
  <c r="U98" i="45"/>
  <c r="T80" i="30"/>
  <c r="T38" i="35"/>
  <c r="K99" i="30"/>
  <c r="P100" i="45" l="1"/>
  <c r="M102" i="22"/>
  <c r="U47" i="17"/>
  <c r="Q98" i="45"/>
  <c r="Q99" i="45" s="1"/>
  <c r="V29" i="7"/>
  <c r="W30" i="7"/>
  <c r="V41" i="16"/>
  <c r="W42" i="16"/>
  <c r="T39" i="35"/>
  <c r="T56" i="14"/>
  <c r="P101" i="45"/>
  <c r="B101" i="45" s="1"/>
  <c r="K100" i="30"/>
  <c r="T61" i="13"/>
  <c r="M98" i="30"/>
  <c r="N97" i="30"/>
  <c r="V99" i="45"/>
  <c r="N101" i="22"/>
  <c r="O100" i="22"/>
  <c r="O101" i="22" s="1"/>
  <c r="V10" i="6"/>
  <c r="W11" i="6"/>
  <c r="Q100" i="45"/>
  <c r="S99" i="22"/>
  <c r="T76" i="22"/>
  <c r="T48" i="17"/>
  <c r="B112" i="26"/>
  <c r="E1447" i="40" s="1"/>
  <c r="K113" i="26"/>
  <c r="T81" i="30"/>
  <c r="U55" i="14"/>
  <c r="M102" i="45"/>
  <c r="L99" i="30"/>
  <c r="L100" i="30" s="1"/>
  <c r="U80" i="30"/>
  <c r="U38" i="35"/>
  <c r="S101" i="30"/>
  <c r="U99" i="45"/>
  <c r="O101" i="45"/>
  <c r="K103" i="22"/>
  <c r="B102" i="22"/>
  <c r="E452" i="40" s="1"/>
  <c r="U60" i="13"/>
  <c r="U61" i="13" s="1"/>
  <c r="N102" i="22" l="1"/>
  <c r="O102" i="22" s="1"/>
  <c r="U81" i="30"/>
  <c r="V100" i="45"/>
  <c r="N98" i="30"/>
  <c r="O97" i="30"/>
  <c r="O98" i="30" s="1"/>
  <c r="T40" i="35"/>
  <c r="U56" i="14"/>
  <c r="U57" i="14" s="1"/>
  <c r="M99" i="30"/>
  <c r="M100" i="30" s="1"/>
  <c r="B98" i="30"/>
  <c r="E301" i="40" s="1"/>
  <c r="M103" i="45"/>
  <c r="U100" i="45"/>
  <c r="V9" i="6"/>
  <c r="W10" i="6"/>
  <c r="K104" i="22"/>
  <c r="S102" i="30"/>
  <c r="S100" i="22"/>
  <c r="T62" i="13"/>
  <c r="V40" i="16"/>
  <c r="W41" i="16"/>
  <c r="N102" i="45"/>
  <c r="T82" i="30"/>
  <c r="U82" i="30"/>
  <c r="W99" i="45"/>
  <c r="L103" i="22"/>
  <c r="T77" i="22"/>
  <c r="U39" i="35"/>
  <c r="K114" i="26"/>
  <c r="B113" i="26"/>
  <c r="E1448" i="40" s="1"/>
  <c r="Q101" i="45"/>
  <c r="B99" i="30"/>
  <c r="E302" i="40" s="1"/>
  <c r="T49" i="17"/>
  <c r="T57" i="14"/>
  <c r="U48" i="17"/>
  <c r="U76" i="22"/>
  <c r="U77" i="22" s="1"/>
  <c r="K101" i="30"/>
  <c r="B100" i="30"/>
  <c r="E303" i="40" s="1"/>
  <c r="V28" i="7"/>
  <c r="W29" i="7"/>
  <c r="N103" i="45" l="1"/>
  <c r="N99" i="30"/>
  <c r="N100" i="30" s="1"/>
  <c r="U49" i="17"/>
  <c r="T41" i="35"/>
  <c r="B114" i="26"/>
  <c r="E1449" i="40" s="1"/>
  <c r="K115" i="26"/>
  <c r="K102" i="30"/>
  <c r="O102" i="45"/>
  <c r="U40" i="35"/>
  <c r="U41" i="35" s="1"/>
  <c r="T78" i="22"/>
  <c r="V39" i="16"/>
  <c r="W40" i="16"/>
  <c r="N104" i="45"/>
  <c r="T58" i="14"/>
  <c r="U101" i="45"/>
  <c r="V101" i="45"/>
  <c r="L104" i="22"/>
  <c r="M103" i="22"/>
  <c r="T63" i="13"/>
  <c r="V8" i="6"/>
  <c r="W9" i="6"/>
  <c r="W100" i="45"/>
  <c r="W101" i="45" s="1"/>
  <c r="S101" i="22"/>
  <c r="M104" i="45"/>
  <c r="U62" i="13"/>
  <c r="U63" i="13" s="1"/>
  <c r="U78" i="22"/>
  <c r="L101" i="30"/>
  <c r="K105" i="22"/>
  <c r="B104" i="22"/>
  <c r="E454" i="40" s="1"/>
  <c r="T50" i="17"/>
  <c r="V27" i="7"/>
  <c r="W28" i="7"/>
  <c r="T83" i="30"/>
  <c r="S103" i="30"/>
  <c r="M101" i="30"/>
  <c r="N101" i="30" s="1"/>
  <c r="L102" i="30" l="1"/>
  <c r="B101" i="30"/>
  <c r="E304" i="40" s="1"/>
  <c r="O99" i="30"/>
  <c r="O100" i="30" s="1"/>
  <c r="O101" i="30"/>
  <c r="U102" i="45"/>
  <c r="T59" i="14"/>
  <c r="K106" i="22"/>
  <c r="K103" i="30"/>
  <c r="B102" i="30"/>
  <c r="E305" i="40" s="1"/>
  <c r="K116" i="26"/>
  <c r="B115" i="26"/>
  <c r="E1450" i="40" s="1"/>
  <c r="O103" i="45"/>
  <c r="P102" i="45"/>
  <c r="S104" i="30"/>
  <c r="S102" i="22"/>
  <c r="M104" i="22"/>
  <c r="N103" i="22"/>
  <c r="B103" i="22"/>
  <c r="E453" i="40" s="1"/>
  <c r="V38" i="16"/>
  <c r="W39" i="16"/>
  <c r="T42" i="35"/>
  <c r="M102" i="30"/>
  <c r="U79" i="22"/>
  <c r="T84" i="30"/>
  <c r="L105" i="22"/>
  <c r="M105" i="45"/>
  <c r="V102" i="45"/>
  <c r="T79" i="22"/>
  <c r="V7" i="6"/>
  <c r="W8" i="6"/>
  <c r="T64" i="13"/>
  <c r="U64" i="13" s="1"/>
  <c r="V26" i="7"/>
  <c r="W27" i="7"/>
  <c r="U83" i="30"/>
  <c r="T51" i="17"/>
  <c r="U50" i="17"/>
  <c r="U58" i="14"/>
  <c r="U59" i="14" s="1"/>
  <c r="U51" i="17" l="1"/>
  <c r="M105" i="22"/>
  <c r="B105" i="22" s="1"/>
  <c r="E455" i="40" s="1"/>
  <c r="S103" i="22"/>
  <c r="T85" i="30"/>
  <c r="K107" i="22"/>
  <c r="K104" i="30"/>
  <c r="V103" i="45"/>
  <c r="P103" i="45"/>
  <c r="B103" i="45" s="1"/>
  <c r="B102" i="45"/>
  <c r="Q102" i="45"/>
  <c r="T60" i="14"/>
  <c r="T43" i="35"/>
  <c r="U84" i="30"/>
  <c r="O104" i="45"/>
  <c r="U60" i="14"/>
  <c r="S105" i="30"/>
  <c r="W102" i="45"/>
  <c r="U103" i="45"/>
  <c r="V37" i="16"/>
  <c r="W38" i="16"/>
  <c r="V6" i="6"/>
  <c r="W7" i="6"/>
  <c r="T52" i="17"/>
  <c r="U52" i="17" s="1"/>
  <c r="B116" i="26"/>
  <c r="E1451" i="40" s="1"/>
  <c r="K117" i="26"/>
  <c r="U42" i="35"/>
  <c r="T80" i="22"/>
  <c r="U80" i="22" s="1"/>
  <c r="M106" i="45"/>
  <c r="L103" i="30"/>
  <c r="L104" i="30" s="1"/>
  <c r="V64" i="13"/>
  <c r="V63" i="13" s="1"/>
  <c r="L106" i="22"/>
  <c r="L107" i="22" s="1"/>
  <c r="N104" i="22"/>
  <c r="N105" i="22" s="1"/>
  <c r="O103" i="22"/>
  <c r="O104" i="22" s="1"/>
  <c r="O105" i="22" s="1"/>
  <c r="N105" i="45"/>
  <c r="B105" i="45" s="1"/>
  <c r="O102" i="30"/>
  <c r="V25" i="7"/>
  <c r="W26" i="7"/>
  <c r="M106" i="22"/>
  <c r="M107" i="22" s="1"/>
  <c r="N102" i="30"/>
  <c r="U85" i="30" l="1"/>
  <c r="P104" i="45"/>
  <c r="V104" i="45"/>
  <c r="M103" i="30"/>
  <c r="M104" i="30" s="1"/>
  <c r="M107" i="45"/>
  <c r="V36" i="16"/>
  <c r="W37" i="16"/>
  <c r="K105" i="30"/>
  <c r="T44" i="35"/>
  <c r="B106" i="22"/>
  <c r="E456" i="40" s="1"/>
  <c r="U43" i="35"/>
  <c r="U44" i="35" s="1"/>
  <c r="K108" i="22"/>
  <c r="B107" i="22"/>
  <c r="E457" i="40" s="1"/>
  <c r="V5" i="6"/>
  <c r="W5" i="6" s="1"/>
  <c r="W2" i="6" s="1"/>
  <c r="W6" i="6"/>
  <c r="K118" i="26"/>
  <c r="B117" i="26"/>
  <c r="E1452" i="40" s="1"/>
  <c r="V24" i="7"/>
  <c r="W25" i="7"/>
  <c r="U104" i="45"/>
  <c r="T61" i="14"/>
  <c r="T86" i="30"/>
  <c r="W103" i="45"/>
  <c r="N106" i="45"/>
  <c r="N107" i="45" s="1"/>
  <c r="T53" i="17"/>
  <c r="S106" i="30"/>
  <c r="Q103" i="45"/>
  <c r="Q104" i="45" s="1"/>
  <c r="S104" i="22"/>
  <c r="O105" i="45"/>
  <c r="B104" i="45"/>
  <c r="T81" i="22"/>
  <c r="N106" i="22"/>
  <c r="N107" i="22" s="1"/>
  <c r="V62" i="13"/>
  <c r="W63" i="13"/>
  <c r="W64" i="13"/>
  <c r="N103" i="30" l="1"/>
  <c r="W104" i="45"/>
  <c r="B103" i="30"/>
  <c r="E306" i="40" s="1"/>
  <c r="K106" i="30"/>
  <c r="D2" i="6"/>
  <c r="E8" i="25" s="1"/>
  <c r="AF6" i="26"/>
  <c r="B2" i="6"/>
  <c r="V35" i="16"/>
  <c r="W36" i="16"/>
  <c r="T62" i="14"/>
  <c r="M108" i="45"/>
  <c r="N108" i="45" s="1"/>
  <c r="V61" i="13"/>
  <c r="W62" i="13"/>
  <c r="K109" i="22"/>
  <c r="M105" i="30"/>
  <c r="T54" i="17"/>
  <c r="V105" i="45"/>
  <c r="W105" i="45"/>
  <c r="V23" i="7"/>
  <c r="W24" i="7"/>
  <c r="T45" i="35"/>
  <c r="U45" i="35" s="1"/>
  <c r="T87" i="30"/>
  <c r="U53" i="17"/>
  <c r="L105" i="30"/>
  <c r="O106" i="45"/>
  <c r="S105" i="22"/>
  <c r="L108" i="22"/>
  <c r="P105" i="45"/>
  <c r="S107" i="30"/>
  <c r="O106" i="22"/>
  <c r="O107" i="22" s="1"/>
  <c r="T82" i="22"/>
  <c r="U86" i="30"/>
  <c r="U61" i="14"/>
  <c r="U105" i="45"/>
  <c r="B118" i="26"/>
  <c r="E1453" i="40" s="1"/>
  <c r="K119" i="26"/>
  <c r="B104" i="30"/>
  <c r="E307" i="40" s="1"/>
  <c r="U81" i="22"/>
  <c r="U82" i="22" l="1"/>
  <c r="P106" i="45"/>
  <c r="L106" i="30"/>
  <c r="B106" i="30" s="1"/>
  <c r="E309" i="40" s="1"/>
  <c r="N104" i="30"/>
  <c r="O103" i="30"/>
  <c r="T63" i="14"/>
  <c r="V34" i="16"/>
  <c r="W35" i="16"/>
  <c r="K120" i="26"/>
  <c r="B119" i="26"/>
  <c r="E1454" i="40" s="1"/>
  <c r="P107" i="45"/>
  <c r="L109" i="22"/>
  <c r="M108" i="22"/>
  <c r="K110" i="22"/>
  <c r="B109" i="22"/>
  <c r="E459" i="40" s="1"/>
  <c r="T83" i="22"/>
  <c r="T88" i="30"/>
  <c r="V22" i="7"/>
  <c r="W23" i="7"/>
  <c r="T55" i="17"/>
  <c r="N105" i="30"/>
  <c r="T46" i="35"/>
  <c r="S106" i="22"/>
  <c r="U62" i="14"/>
  <c r="O107" i="45"/>
  <c r="B106" i="45"/>
  <c r="V60" i="13"/>
  <c r="W61" i="13"/>
  <c r="B105" i="30"/>
  <c r="E308" i="40" s="1"/>
  <c r="V106" i="45"/>
  <c r="K107" i="30"/>
  <c r="L107" i="30" s="1"/>
  <c r="S108" i="30"/>
  <c r="Q105" i="45"/>
  <c r="Q106" i="45" s="1"/>
  <c r="U106" i="45"/>
  <c r="U87" i="30"/>
  <c r="U54" i="17"/>
  <c r="U55" i="17" s="1"/>
  <c r="M109" i="45"/>
  <c r="O104" i="30" l="1"/>
  <c r="M106" i="30"/>
  <c r="U63" i="14"/>
  <c r="M107" i="30"/>
  <c r="B120" i="26"/>
  <c r="E1455" i="40" s="1"/>
  <c r="K121" i="26"/>
  <c r="S107" i="22"/>
  <c r="V107" i="45"/>
  <c r="M110" i="45"/>
  <c r="N109" i="45"/>
  <c r="V33" i="16"/>
  <c r="W34" i="16"/>
  <c r="W106" i="45"/>
  <c r="T84" i="22"/>
  <c r="T47" i="35"/>
  <c r="N106" i="30"/>
  <c r="N107" i="30" s="1"/>
  <c r="O105" i="30"/>
  <c r="U83" i="22"/>
  <c r="U84" i="22" s="1"/>
  <c r="V21" i="7"/>
  <c r="W22" i="7"/>
  <c r="T89" i="30"/>
  <c r="V59" i="13"/>
  <c r="W60" i="13"/>
  <c r="U107" i="45"/>
  <c r="T56" i="17"/>
  <c r="K111" i="22"/>
  <c r="T64" i="14"/>
  <c r="K108" i="30"/>
  <c r="B107" i="30"/>
  <c r="E310" i="40" s="1"/>
  <c r="U88" i="30"/>
  <c r="U89" i="30" s="1"/>
  <c r="Q107" i="45"/>
  <c r="O108" i="45"/>
  <c r="B107" i="45"/>
  <c r="M109" i="22"/>
  <c r="N108" i="22"/>
  <c r="B108" i="22"/>
  <c r="E458" i="40" s="1"/>
  <c r="U56" i="17"/>
  <c r="S109" i="30"/>
  <c r="U64" i="14"/>
  <c r="L110" i="22"/>
  <c r="L111" i="22" s="1"/>
  <c r="U46" i="35"/>
  <c r="N110" i="45" l="1"/>
  <c r="O106" i="30"/>
  <c r="O107" i="30" s="1"/>
  <c r="U47" i="35"/>
  <c r="O109" i="45"/>
  <c r="B108" i="45"/>
  <c r="V108" i="45"/>
  <c r="S108" i="22"/>
  <c r="U108" i="45"/>
  <c r="T65" i="14"/>
  <c r="U65" i="14" s="1"/>
  <c r="V58" i="13"/>
  <c r="W59" i="13"/>
  <c r="M111" i="45"/>
  <c r="B110" i="45"/>
  <c r="K109" i="30"/>
  <c r="T85" i="22"/>
  <c r="K122" i="26"/>
  <c r="B121" i="26"/>
  <c r="E1456" i="40" s="1"/>
  <c r="T90" i="30"/>
  <c r="T48" i="35"/>
  <c r="U48" i="35" s="1"/>
  <c r="K112" i="22"/>
  <c r="L112" i="22" s="1"/>
  <c r="B111" i="22"/>
  <c r="E461" i="40" s="1"/>
  <c r="W107" i="45"/>
  <c r="W108" i="45" s="1"/>
  <c r="P108" i="45"/>
  <c r="B110" i="22"/>
  <c r="E460" i="40" s="1"/>
  <c r="N109" i="22"/>
  <c r="O108" i="22"/>
  <c r="O109" i="22" s="1"/>
  <c r="M110" i="22"/>
  <c r="M111" i="22" s="1"/>
  <c r="S110" i="30"/>
  <c r="T57" i="17"/>
  <c r="U57" i="17" s="1"/>
  <c r="V20" i="7"/>
  <c r="W21" i="7"/>
  <c r="V32" i="16"/>
  <c r="W33" i="16"/>
  <c r="L108" i="30"/>
  <c r="L109" i="30" s="1"/>
  <c r="M108" i="30" l="1"/>
  <c r="M109" i="30" s="1"/>
  <c r="M112" i="22"/>
  <c r="P109" i="45"/>
  <c r="U109" i="45"/>
  <c r="S109" i="22"/>
  <c r="K110" i="30"/>
  <c r="B109" i="30"/>
  <c r="E312" i="40" s="1"/>
  <c r="L110" i="30"/>
  <c r="T91" i="30"/>
  <c r="M112" i="45"/>
  <c r="V109" i="45"/>
  <c r="T86" i="22"/>
  <c r="V57" i="13"/>
  <c r="W58" i="13"/>
  <c r="U85" i="22"/>
  <c r="O110" i="45"/>
  <c r="B109" i="45"/>
  <c r="V19" i="7"/>
  <c r="W20" i="7"/>
  <c r="N108" i="30"/>
  <c r="T66" i="14"/>
  <c r="U90" i="30"/>
  <c r="T49" i="35"/>
  <c r="N110" i="22"/>
  <c r="N111" i="22" s="1"/>
  <c r="N112" i="22" s="1"/>
  <c r="Q108" i="45"/>
  <c r="B108" i="30"/>
  <c r="E311" i="40" s="1"/>
  <c r="V31" i="16"/>
  <c r="W32" i="16"/>
  <c r="T58" i="17"/>
  <c r="S111" i="30"/>
  <c r="B122" i="26"/>
  <c r="E1457" i="40" s="1"/>
  <c r="K123" i="26"/>
  <c r="K113" i="22"/>
  <c r="B112" i="22"/>
  <c r="E462" i="40" s="1"/>
  <c r="N111" i="45"/>
  <c r="N112" i="45" s="1"/>
  <c r="Q109" i="45" l="1"/>
  <c r="O110" i="22"/>
  <c r="O111" i="22" s="1"/>
  <c r="O112" i="22" s="1"/>
  <c r="U91" i="30"/>
  <c r="V56" i="13"/>
  <c r="W57" i="13"/>
  <c r="T67" i="14"/>
  <c r="K111" i="30"/>
  <c r="B110" i="30"/>
  <c r="E313" i="40" s="1"/>
  <c r="U66" i="14"/>
  <c r="U67" i="14" s="1"/>
  <c r="T87" i="22"/>
  <c r="V110" i="45"/>
  <c r="S110" i="22"/>
  <c r="T59" i="17"/>
  <c r="V30" i="16"/>
  <c r="W31" i="16"/>
  <c r="U58" i="17"/>
  <c r="O111" i="45"/>
  <c r="O112" i="45" s="1"/>
  <c r="M110" i="30"/>
  <c r="K124" i="26"/>
  <c r="B123" i="26"/>
  <c r="E1458" i="40" s="1"/>
  <c r="S112" i="30"/>
  <c r="U86" i="22"/>
  <c r="U87" i="22" s="1"/>
  <c r="M113" i="45"/>
  <c r="U110" i="45"/>
  <c r="T50" i="35"/>
  <c r="P110" i="45"/>
  <c r="P111" i="45" s="1"/>
  <c r="P112" i="45" s="1"/>
  <c r="N109" i="30"/>
  <c r="N110" i="30" s="1"/>
  <c r="O108" i="30"/>
  <c r="K114" i="22"/>
  <c r="B113" i="22"/>
  <c r="E463" i="40" s="1"/>
  <c r="V18" i="7"/>
  <c r="W19" i="7"/>
  <c r="L113" i="22"/>
  <c r="W109" i="45"/>
  <c r="W110" i="45" s="1"/>
  <c r="T92" i="30"/>
  <c r="U49" i="35"/>
  <c r="U50" i="35" s="1"/>
  <c r="B111" i="45" l="1"/>
  <c r="O109" i="30"/>
  <c r="O110" i="30" s="1"/>
  <c r="M114" i="45"/>
  <c r="V29" i="16"/>
  <c r="W30" i="16"/>
  <c r="S113" i="30"/>
  <c r="K112" i="30"/>
  <c r="N113" i="45"/>
  <c r="N114" i="45" s="1"/>
  <c r="T93" i="30"/>
  <c r="S111" i="22"/>
  <c r="T68" i="14"/>
  <c r="U68" i="14" s="1"/>
  <c r="V111" i="45"/>
  <c r="W111" i="45" s="1"/>
  <c r="K115" i="22"/>
  <c r="B124" i="26"/>
  <c r="E1459" i="40" s="1"/>
  <c r="K125" i="26"/>
  <c r="V50" i="35"/>
  <c r="V49" i="35" s="1"/>
  <c r="L111" i="30"/>
  <c r="T60" i="17"/>
  <c r="L114" i="22"/>
  <c r="L115" i="22" s="1"/>
  <c r="M113" i="22"/>
  <c r="U111" i="45"/>
  <c r="Q110" i="45"/>
  <c r="Q111" i="45" s="1"/>
  <c r="Q112" i="45" s="1"/>
  <c r="U59" i="17"/>
  <c r="V55" i="13"/>
  <c r="W56" i="13"/>
  <c r="V17" i="7"/>
  <c r="W18" i="7"/>
  <c r="B112" i="45"/>
  <c r="T88" i="22"/>
  <c r="U88" i="22" s="1"/>
  <c r="U92" i="30"/>
  <c r="U93" i="30" s="1"/>
  <c r="L112" i="30" l="1"/>
  <c r="T61" i="17"/>
  <c r="V16" i="7"/>
  <c r="W17" i="7"/>
  <c r="K113" i="30"/>
  <c r="U60" i="17"/>
  <c r="U61" i="17" s="1"/>
  <c r="N115" i="45"/>
  <c r="V54" i="13"/>
  <c r="W55" i="13"/>
  <c r="O113" i="45"/>
  <c r="B113" i="45" s="1"/>
  <c r="V48" i="35"/>
  <c r="W49" i="35"/>
  <c r="S112" i="22"/>
  <c r="S114" i="30"/>
  <c r="U94" i="30"/>
  <c r="W50" i="35"/>
  <c r="K126" i="26"/>
  <c r="B125" i="26"/>
  <c r="E1460" i="40" s="1"/>
  <c r="M111" i="30"/>
  <c r="T69" i="14"/>
  <c r="V28" i="16"/>
  <c r="W29" i="16"/>
  <c r="U112" i="45"/>
  <c r="T94" i="30"/>
  <c r="K116" i="22"/>
  <c r="L116" i="22" s="1"/>
  <c r="B115" i="22"/>
  <c r="E465" i="40" s="1"/>
  <c r="V112" i="45"/>
  <c r="W112" i="45" s="1"/>
  <c r="L113" i="30"/>
  <c r="T89" i="22"/>
  <c r="M114" i="22"/>
  <c r="M115" i="22" s="1"/>
  <c r="N113" i="22"/>
  <c r="B114" i="22"/>
  <c r="E464" i="40" s="1"/>
  <c r="M115" i="45"/>
  <c r="K114" i="30" l="1"/>
  <c r="S113" i="22"/>
  <c r="V15" i="7"/>
  <c r="W16" i="7"/>
  <c r="U113" i="45"/>
  <c r="T70" i="14"/>
  <c r="V47" i="35"/>
  <c r="W48" i="35"/>
  <c r="T62" i="17"/>
  <c r="U62" i="17" s="1"/>
  <c r="T90" i="22"/>
  <c r="V27" i="16"/>
  <c r="W28" i="16"/>
  <c r="K117" i="22"/>
  <c r="B116" i="22"/>
  <c r="E466" i="40" s="1"/>
  <c r="M112" i="30"/>
  <c r="N111" i="30"/>
  <c r="B111" i="30"/>
  <c r="E314" i="40" s="1"/>
  <c r="O114" i="45"/>
  <c r="P113" i="45"/>
  <c r="L114" i="30"/>
  <c r="V113" i="45"/>
  <c r="M116" i="45"/>
  <c r="N116" i="45" s="1"/>
  <c r="U89" i="22"/>
  <c r="S115" i="30"/>
  <c r="N114" i="22"/>
  <c r="N115" i="22" s="1"/>
  <c r="O113" i="22"/>
  <c r="O114" i="22" s="1"/>
  <c r="O115" i="22" s="1"/>
  <c r="M116" i="22"/>
  <c r="T95" i="30"/>
  <c r="U95" i="30" s="1"/>
  <c r="B126" i="26"/>
  <c r="E1461" i="40" s="1"/>
  <c r="K127" i="26"/>
  <c r="V53" i="13"/>
  <c r="W54" i="13"/>
  <c r="U69" i="14"/>
  <c r="U70" i="14" s="1"/>
  <c r="V114" i="45" l="1"/>
  <c r="U114" i="45"/>
  <c r="S114" i="22"/>
  <c r="W113" i="45"/>
  <c r="W114" i="45" s="1"/>
  <c r="V14" i="7"/>
  <c r="W15" i="7"/>
  <c r="N116" i="22"/>
  <c r="N112" i="30"/>
  <c r="O111" i="30"/>
  <c r="M113" i="30"/>
  <c r="B112" i="30"/>
  <c r="E315" i="40" s="1"/>
  <c r="V46" i="35"/>
  <c r="W47" i="35"/>
  <c r="T91" i="22"/>
  <c r="K115" i="30"/>
  <c r="L115" i="30" s="1"/>
  <c r="U90" i="22"/>
  <c r="K118" i="22"/>
  <c r="T71" i="14"/>
  <c r="U71" i="14" s="1"/>
  <c r="T96" i="30"/>
  <c r="U96" i="30" s="1"/>
  <c r="O115" i="45"/>
  <c r="B114" i="45"/>
  <c r="S116" i="30"/>
  <c r="V52" i="13"/>
  <c r="W53" i="13"/>
  <c r="P114" i="45"/>
  <c r="P115" i="45" s="1"/>
  <c r="Q113" i="45"/>
  <c r="Q114" i="45" s="1"/>
  <c r="Q115" i="45" s="1"/>
  <c r="V62" i="17"/>
  <c r="V61" i="17" s="1"/>
  <c r="K128" i="26"/>
  <c r="B127" i="26"/>
  <c r="E1462" i="40" s="1"/>
  <c r="M117" i="45"/>
  <c r="B116" i="45"/>
  <c r="V26" i="16"/>
  <c r="W27" i="16"/>
  <c r="L117" i="22"/>
  <c r="L118" i="22" s="1"/>
  <c r="O112" i="30" l="1"/>
  <c r="B128" i="26"/>
  <c r="E1463" i="40" s="1"/>
  <c r="K129" i="26"/>
  <c r="V13" i="7"/>
  <c r="W14" i="7"/>
  <c r="S115" i="22"/>
  <c r="T92" i="22"/>
  <c r="P116" i="45"/>
  <c r="Q116" i="45" s="1"/>
  <c r="B117" i="22"/>
  <c r="E467" i="40" s="1"/>
  <c r="M114" i="30"/>
  <c r="V60" i="17"/>
  <c r="W61" i="17"/>
  <c r="W62" i="17"/>
  <c r="V51" i="13"/>
  <c r="W52" i="13"/>
  <c r="K119" i="22"/>
  <c r="B118" i="22"/>
  <c r="E468" i="40" s="1"/>
  <c r="M117" i="22"/>
  <c r="M118" i="22" s="1"/>
  <c r="U115" i="45"/>
  <c r="V45" i="35"/>
  <c r="W46" i="35"/>
  <c r="S117" i="30"/>
  <c r="V115" i="45"/>
  <c r="V25" i="16"/>
  <c r="W26" i="16"/>
  <c r="N113" i="30"/>
  <c r="N114" i="30" s="1"/>
  <c r="M118" i="45"/>
  <c r="O116" i="45"/>
  <c r="B115" i="45"/>
  <c r="K116" i="30"/>
  <c r="T97" i="30"/>
  <c r="T72" i="14"/>
  <c r="U91" i="22"/>
  <c r="O116" i="22"/>
  <c r="N117" i="45"/>
  <c r="N118" i="45" s="1"/>
  <c r="O113" i="30" l="1"/>
  <c r="O114" i="30" s="1"/>
  <c r="B113" i="30"/>
  <c r="E316" i="40" s="1"/>
  <c r="K120" i="22"/>
  <c r="B119" i="22"/>
  <c r="E469" i="40" s="1"/>
  <c r="T98" i="30"/>
  <c r="V116" i="45"/>
  <c r="W115" i="45"/>
  <c r="W116" i="45" s="1"/>
  <c r="V50" i="13"/>
  <c r="W51" i="13"/>
  <c r="S116" i="22"/>
  <c r="T93" i="22"/>
  <c r="K117" i="30"/>
  <c r="O117" i="45"/>
  <c r="O118" i="45" s="1"/>
  <c r="L116" i="30"/>
  <c r="S118" i="30"/>
  <c r="V12" i="7"/>
  <c r="W13" i="7"/>
  <c r="V24" i="16"/>
  <c r="W25" i="16"/>
  <c r="M119" i="45"/>
  <c r="B118" i="45"/>
  <c r="V59" i="17"/>
  <c r="W60" i="17"/>
  <c r="K130" i="26"/>
  <c r="B129" i="26"/>
  <c r="E1464" i="40" s="1"/>
  <c r="L119" i="22"/>
  <c r="M119" i="22" s="1"/>
  <c r="U92" i="22"/>
  <c r="U93" i="22" s="1"/>
  <c r="T73" i="14"/>
  <c r="V44" i="35"/>
  <c r="W45" i="35"/>
  <c r="M115" i="30"/>
  <c r="N115" i="30" s="1"/>
  <c r="B114" i="30"/>
  <c r="E317" i="40" s="1"/>
  <c r="U72" i="14"/>
  <c r="U73" i="14" s="1"/>
  <c r="N117" i="22"/>
  <c r="N118" i="22" s="1"/>
  <c r="U116" i="45"/>
  <c r="U97" i="30"/>
  <c r="U98" i="30" s="1"/>
  <c r="L117" i="30" l="1"/>
  <c r="O117" i="22"/>
  <c r="O118" i="22" s="1"/>
  <c r="O115" i="30"/>
  <c r="V49" i="13"/>
  <c r="W50" i="13"/>
  <c r="V117" i="45"/>
  <c r="W117" i="45" s="1"/>
  <c r="B130" i="26"/>
  <c r="E1465" i="40" s="1"/>
  <c r="K131" i="26"/>
  <c r="T99" i="30"/>
  <c r="U99" i="30" s="1"/>
  <c r="M120" i="45"/>
  <c r="N119" i="45"/>
  <c r="N120" i="45" s="1"/>
  <c r="K118" i="30"/>
  <c r="T74" i="14"/>
  <c r="T94" i="22"/>
  <c r="U94" i="22" s="1"/>
  <c r="O119" i="22"/>
  <c r="K121" i="22"/>
  <c r="M116" i="30"/>
  <c r="M117" i="30" s="1"/>
  <c r="B117" i="30" s="1"/>
  <c r="E320" i="40" s="1"/>
  <c r="B115" i="30"/>
  <c r="E318" i="40" s="1"/>
  <c r="V58" i="17"/>
  <c r="W59" i="17"/>
  <c r="U117" i="45"/>
  <c r="P117" i="45"/>
  <c r="S117" i="22"/>
  <c r="V43" i="35"/>
  <c r="W44" i="35"/>
  <c r="V23" i="16"/>
  <c r="W24" i="16"/>
  <c r="B117" i="45"/>
  <c r="V11" i="7"/>
  <c r="W12" i="7"/>
  <c r="N119" i="22"/>
  <c r="L120" i="22"/>
  <c r="M120" i="22" s="1"/>
  <c r="S119" i="30"/>
  <c r="B120" i="22" l="1"/>
  <c r="E470" i="40" s="1"/>
  <c r="B116" i="30"/>
  <c r="E319" i="40" s="1"/>
  <c r="V57" i="17"/>
  <c r="W58" i="17"/>
  <c r="V22" i="16"/>
  <c r="W23" i="16"/>
  <c r="T75" i="14"/>
  <c r="V118" i="45"/>
  <c r="W118" i="45" s="1"/>
  <c r="K122" i="22"/>
  <c r="K119" i="30"/>
  <c r="O119" i="45"/>
  <c r="O120" i="45" s="1"/>
  <c r="M118" i="30"/>
  <c r="M119" i="30" s="1"/>
  <c r="V42" i="35"/>
  <c r="W43" i="35"/>
  <c r="P118" i="45"/>
  <c r="P119" i="45" s="1"/>
  <c r="P120" i="45" s="1"/>
  <c r="Q117" i="45"/>
  <c r="L118" i="30"/>
  <c r="L119" i="30" s="1"/>
  <c r="V48" i="13"/>
  <c r="W49" i="13"/>
  <c r="K132" i="26"/>
  <c r="B131" i="26"/>
  <c r="E1466" i="40" s="1"/>
  <c r="S120" i="30"/>
  <c r="N120" i="22"/>
  <c r="U74" i="14"/>
  <c r="U75" i="14" s="1"/>
  <c r="M121" i="45"/>
  <c r="N121" i="45" s="1"/>
  <c r="L121" i="22"/>
  <c r="V10" i="7"/>
  <c r="W11" i="7"/>
  <c r="S118" i="22"/>
  <c r="U118" i="45"/>
  <c r="T95" i="22"/>
  <c r="T100" i="30"/>
  <c r="U100" i="30" s="1"/>
  <c r="N116" i="30"/>
  <c r="N117" i="30" s="1"/>
  <c r="K123" i="22" l="1"/>
  <c r="V41" i="35"/>
  <c r="W42" i="35"/>
  <c r="U119" i="45"/>
  <c r="T76" i="14"/>
  <c r="U76" i="14" s="1"/>
  <c r="M122" i="45"/>
  <c r="B121" i="45"/>
  <c r="O116" i="30"/>
  <c r="O117" i="30" s="1"/>
  <c r="O118" i="30" s="1"/>
  <c r="O119" i="30" s="1"/>
  <c r="B132" i="26"/>
  <c r="E1467" i="40" s="1"/>
  <c r="K133" i="26"/>
  <c r="T96" i="22"/>
  <c r="O120" i="22"/>
  <c r="S119" i="22"/>
  <c r="O121" i="45"/>
  <c r="P121" i="45" s="1"/>
  <c r="V21" i="16"/>
  <c r="W22" i="16"/>
  <c r="V47" i="13"/>
  <c r="W48" i="13"/>
  <c r="B118" i="30"/>
  <c r="E321" i="40" s="1"/>
  <c r="B119" i="45"/>
  <c r="K120" i="30"/>
  <c r="V119" i="45"/>
  <c r="W119" i="45" s="1"/>
  <c r="T101" i="30"/>
  <c r="U95" i="22"/>
  <c r="V56" i="17"/>
  <c r="W57" i="17"/>
  <c r="S121" i="30"/>
  <c r="N118" i="30"/>
  <c r="N119" i="30" s="1"/>
  <c r="B119" i="30" s="1"/>
  <c r="E322" i="40" s="1"/>
  <c r="V9" i="7"/>
  <c r="W10" i="7"/>
  <c r="L122" i="22"/>
  <c r="L123" i="22" s="1"/>
  <c r="B120" i="45"/>
  <c r="Q118" i="45"/>
  <c r="Q119" i="45" s="1"/>
  <c r="Q120" i="45" s="1"/>
  <c r="B121" i="22"/>
  <c r="E471" i="40" s="1"/>
  <c r="M121" i="22"/>
  <c r="M122" i="22" s="1"/>
  <c r="M123" i="22" s="1"/>
  <c r="K121" i="30" l="1"/>
  <c r="U96" i="22"/>
  <c r="K134" i="26"/>
  <c r="B133" i="26"/>
  <c r="E1468" i="40" s="1"/>
  <c r="V55" i="17"/>
  <c r="W56" i="17"/>
  <c r="V40" i="35"/>
  <c r="W41" i="35"/>
  <c r="L120" i="30"/>
  <c r="B122" i="22"/>
  <c r="E472" i="40" s="1"/>
  <c r="T97" i="22"/>
  <c r="K124" i="22"/>
  <c r="L124" i="22" s="1"/>
  <c r="B123" i="22"/>
  <c r="E473" i="40" s="1"/>
  <c r="V20" i="16"/>
  <c r="W21" i="16"/>
  <c r="M123" i="45"/>
  <c r="T77" i="14"/>
  <c r="V46" i="13"/>
  <c r="W47" i="13"/>
  <c r="N121" i="22"/>
  <c r="N122" i="22" s="1"/>
  <c r="N123" i="22" s="1"/>
  <c r="U120" i="45"/>
  <c r="Q121" i="45"/>
  <c r="T102" i="30"/>
  <c r="S120" i="22"/>
  <c r="U101" i="30"/>
  <c r="V8" i="7"/>
  <c r="W9" i="7"/>
  <c r="V120" i="45"/>
  <c r="S122" i="30"/>
  <c r="N122" i="45"/>
  <c r="N123" i="45" s="1"/>
  <c r="O122" i="45" l="1"/>
  <c r="O123" i="45" s="1"/>
  <c r="U97" i="22"/>
  <c r="U102" i="30"/>
  <c r="U121" i="45"/>
  <c r="V19" i="16"/>
  <c r="W20" i="16"/>
  <c r="Q122" i="45"/>
  <c r="Q123" i="45" s="1"/>
  <c r="V54" i="17"/>
  <c r="W55" i="17"/>
  <c r="V45" i="13"/>
  <c r="W46" i="13"/>
  <c r="K122" i="30"/>
  <c r="V7" i="7"/>
  <c r="W8" i="7"/>
  <c r="O121" i="22"/>
  <c r="O122" i="22" s="1"/>
  <c r="O123" i="22" s="1"/>
  <c r="B134" i="26"/>
  <c r="E1469" i="40" s="1"/>
  <c r="K135" i="26"/>
  <c r="T98" i="22"/>
  <c r="T78" i="14"/>
  <c r="P122" i="45"/>
  <c r="P123" i="45" s="1"/>
  <c r="M124" i="22"/>
  <c r="N124" i="22" s="1"/>
  <c r="S121" i="22"/>
  <c r="L121" i="30"/>
  <c r="L122" i="30" s="1"/>
  <c r="M120" i="30"/>
  <c r="U77" i="14"/>
  <c r="S123" i="30"/>
  <c r="T103" i="30"/>
  <c r="U103" i="30" s="1"/>
  <c r="B122" i="45"/>
  <c r="K125" i="22"/>
  <c r="L125" i="22" s="1"/>
  <c r="B124" i="22"/>
  <c r="E474" i="40" s="1"/>
  <c r="V121" i="45"/>
  <c r="M124" i="45"/>
  <c r="N124" i="45" s="1"/>
  <c r="B123" i="45"/>
  <c r="V39" i="35"/>
  <c r="W40" i="35"/>
  <c r="W120" i="45"/>
  <c r="U78" i="14" l="1"/>
  <c r="O124" i="45"/>
  <c r="T79" i="14"/>
  <c r="V44" i="13"/>
  <c r="W45" i="13"/>
  <c r="V53" i="17"/>
  <c r="W54" i="17"/>
  <c r="S124" i="30"/>
  <c r="K136" i="26"/>
  <c r="B135" i="26"/>
  <c r="E1470" i="40" s="1"/>
  <c r="M125" i="45"/>
  <c r="B124" i="45"/>
  <c r="T99" i="22"/>
  <c r="O124" i="22"/>
  <c r="V18" i="16"/>
  <c r="W19" i="16"/>
  <c r="V122" i="45"/>
  <c r="M125" i="22"/>
  <c r="N125" i="22" s="1"/>
  <c r="U98" i="22"/>
  <c r="M121" i="30"/>
  <c r="M122" i="30" s="1"/>
  <c r="N120" i="30"/>
  <c r="B120" i="30"/>
  <c r="E323" i="40" s="1"/>
  <c r="V6" i="7"/>
  <c r="W7" i="7"/>
  <c r="U79" i="14"/>
  <c r="S122" i="22"/>
  <c r="K126" i="22"/>
  <c r="B125" i="22"/>
  <c r="E475" i="40" s="1"/>
  <c r="P124" i="45"/>
  <c r="Q124" i="45" s="1"/>
  <c r="U122" i="45"/>
  <c r="W121" i="45"/>
  <c r="W122" i="45" s="1"/>
  <c r="T104" i="30"/>
  <c r="V38" i="35"/>
  <c r="W39" i="35"/>
  <c r="K123" i="30"/>
  <c r="B122" i="30"/>
  <c r="E325" i="40" s="1"/>
  <c r="B121" i="30" l="1"/>
  <c r="E324" i="40" s="1"/>
  <c r="O125" i="22"/>
  <c r="T105" i="30"/>
  <c r="U104" i="30"/>
  <c r="U105" i="30" s="1"/>
  <c r="V5" i="7"/>
  <c r="W5" i="7" s="1"/>
  <c r="W2" i="7" s="1"/>
  <c r="W6" i="7"/>
  <c r="M126" i="45"/>
  <c r="V43" i="13"/>
  <c r="W44" i="13"/>
  <c r="U99" i="22"/>
  <c r="T80" i="14"/>
  <c r="U80" i="14" s="1"/>
  <c r="K124" i="30"/>
  <c r="N121" i="30"/>
  <c r="N122" i="30" s="1"/>
  <c r="O120" i="30"/>
  <c r="K127" i="22"/>
  <c r="K137" i="26"/>
  <c r="B136" i="26"/>
  <c r="E1471" i="40" s="1"/>
  <c r="L126" i="22"/>
  <c r="V52" i="17"/>
  <c r="W53" i="17"/>
  <c r="S123" i="22"/>
  <c r="L123" i="30"/>
  <c r="T100" i="22"/>
  <c r="U123" i="45"/>
  <c r="M126" i="22"/>
  <c r="V123" i="45"/>
  <c r="V37" i="35"/>
  <c r="W38" i="35"/>
  <c r="V17" i="16"/>
  <c r="W18" i="16"/>
  <c r="S125" i="30"/>
  <c r="N125" i="45"/>
  <c r="O125" i="45" s="1"/>
  <c r="P125" i="45" s="1"/>
  <c r="L124" i="30" l="1"/>
  <c r="L127" i="22"/>
  <c r="M127" i="22" s="1"/>
  <c r="O121" i="30"/>
  <c r="O122" i="30" s="1"/>
  <c r="U100" i="22"/>
  <c r="Q125" i="45"/>
  <c r="D2" i="7"/>
  <c r="E9" i="25" s="1"/>
  <c r="AF7" i="26"/>
  <c r="B2" i="7"/>
  <c r="V36" i="35"/>
  <c r="W37" i="35"/>
  <c r="T106" i="30"/>
  <c r="V16" i="16"/>
  <c r="W17" i="16"/>
  <c r="U124" i="45"/>
  <c r="V51" i="17"/>
  <c r="W52" i="17"/>
  <c r="M127" i="45"/>
  <c r="S124" i="22"/>
  <c r="V124" i="45"/>
  <c r="V80" i="14"/>
  <c r="V79" i="14" s="1"/>
  <c r="B126" i="22"/>
  <c r="E476" i="40" s="1"/>
  <c r="V42" i="13"/>
  <c r="W43" i="13"/>
  <c r="M123" i="30"/>
  <c r="M124" i="30" s="1"/>
  <c r="B124" i="30" s="1"/>
  <c r="E327" i="40" s="1"/>
  <c r="K125" i="30"/>
  <c r="W123" i="45"/>
  <c r="N126" i="45"/>
  <c r="N127" i="45" s="1"/>
  <c r="S126" i="30"/>
  <c r="K138" i="26"/>
  <c r="B137" i="26"/>
  <c r="E1472" i="40" s="1"/>
  <c r="T101" i="22"/>
  <c r="U101" i="22" s="1"/>
  <c r="K128" i="22"/>
  <c r="L128" i="22" s="1"/>
  <c r="B127" i="22"/>
  <c r="E477" i="40" s="1"/>
  <c r="B125" i="45"/>
  <c r="N126" i="22"/>
  <c r="N127" i="22" l="1"/>
  <c r="O126" i="22"/>
  <c r="O127" i="22" s="1"/>
  <c r="B123" i="30"/>
  <c r="E326" i="40" s="1"/>
  <c r="N123" i="30"/>
  <c r="N124" i="30" s="1"/>
  <c r="M128" i="22"/>
  <c r="S127" i="30"/>
  <c r="O126" i="45"/>
  <c r="T107" i="30"/>
  <c r="K139" i="26"/>
  <c r="B139" i="26" s="1"/>
  <c r="E1474" i="40" s="1"/>
  <c r="B138" i="26"/>
  <c r="E1473" i="40" s="1"/>
  <c r="V125" i="45"/>
  <c r="W124" i="45"/>
  <c r="S125" i="22"/>
  <c r="V35" i="35"/>
  <c r="W36" i="35"/>
  <c r="V15" i="16"/>
  <c r="W16" i="16"/>
  <c r="B126" i="45"/>
  <c r="O128" i="22"/>
  <c r="N128" i="22"/>
  <c r="K126" i="30"/>
  <c r="M128" i="45"/>
  <c r="V78" i="14"/>
  <c r="W79" i="14"/>
  <c r="W80" i="14"/>
  <c r="U125" i="45"/>
  <c r="K129" i="22"/>
  <c r="B128" i="22"/>
  <c r="E478" i="40" s="1"/>
  <c r="V41" i="13"/>
  <c r="W42" i="13"/>
  <c r="U106" i="30"/>
  <c r="T102" i="22"/>
  <c r="V50" i="17"/>
  <c r="W51" i="17"/>
  <c r="L125" i="30"/>
  <c r="M125" i="30" s="1"/>
  <c r="B125" i="30" s="1"/>
  <c r="E328" i="40" s="1"/>
  <c r="O123" i="30" l="1"/>
  <c r="O124" i="30" s="1"/>
  <c r="U107" i="30"/>
  <c r="W125" i="45"/>
  <c r="V14" i="16"/>
  <c r="W15" i="16"/>
  <c r="M129" i="45"/>
  <c r="T108" i="30"/>
  <c r="V77" i="14"/>
  <c r="W78" i="14"/>
  <c r="V49" i="17"/>
  <c r="W50" i="17"/>
  <c r="T103" i="22"/>
  <c r="V34" i="35"/>
  <c r="W35" i="35"/>
  <c r="S126" i="22"/>
  <c r="O127" i="45"/>
  <c r="P126" i="45"/>
  <c r="V40" i="13"/>
  <c r="W41" i="13"/>
  <c r="N125" i="30"/>
  <c r="S128" i="30"/>
  <c r="U102" i="22"/>
  <c r="K127" i="30"/>
  <c r="K130" i="22"/>
  <c r="L126" i="30"/>
  <c r="U126" i="45"/>
  <c r="N128" i="45"/>
  <c r="N129" i="45" s="1"/>
  <c r="V126" i="45"/>
  <c r="W126" i="45" s="1"/>
  <c r="L129" i="22"/>
  <c r="L130" i="22" l="1"/>
  <c r="L127" i="30"/>
  <c r="B129" i="22"/>
  <c r="E479" i="40" s="1"/>
  <c r="U103" i="22"/>
  <c r="V39" i="13"/>
  <c r="W40" i="13"/>
  <c r="V76" i="14"/>
  <c r="W77" i="14"/>
  <c r="T109" i="30"/>
  <c r="P127" i="45"/>
  <c r="P128" i="45" s="1"/>
  <c r="P129" i="45" s="1"/>
  <c r="Q126" i="45"/>
  <c r="Q127" i="45" s="1"/>
  <c r="Q128" i="45" s="1"/>
  <c r="Q129" i="45" s="1"/>
  <c r="O128" i="45"/>
  <c r="O129" i="45" s="1"/>
  <c r="B127" i="45"/>
  <c r="K128" i="30"/>
  <c r="L128" i="30" s="1"/>
  <c r="B128" i="45"/>
  <c r="S127" i="22"/>
  <c r="V33" i="35"/>
  <c r="W34" i="35"/>
  <c r="M130" i="45"/>
  <c r="N130" i="45" s="1"/>
  <c r="B129" i="45"/>
  <c r="V48" i="17"/>
  <c r="W49" i="17"/>
  <c r="U108" i="30"/>
  <c r="S129" i="30"/>
  <c r="K131" i="22"/>
  <c r="L131" i="22" s="1"/>
  <c r="B130" i="22"/>
  <c r="E480" i="40" s="1"/>
  <c r="M126" i="30"/>
  <c r="M127" i="30" s="1"/>
  <c r="O125" i="30"/>
  <c r="M129" i="22"/>
  <c r="V127" i="45"/>
  <c r="U127" i="45"/>
  <c r="T104" i="22"/>
  <c r="V13" i="16"/>
  <c r="W14" i="16"/>
  <c r="M128" i="30" l="1"/>
  <c r="U104" i="22"/>
  <c r="U109" i="30"/>
  <c r="S130" i="30"/>
  <c r="T110" i="30"/>
  <c r="S128" i="22"/>
  <c r="V12" i="16"/>
  <c r="W13" i="16"/>
  <c r="T105" i="22"/>
  <c r="B126" i="30"/>
  <c r="E329" i="40" s="1"/>
  <c r="B127" i="30"/>
  <c r="E330" i="40" s="1"/>
  <c r="V75" i="14"/>
  <c r="W76" i="14"/>
  <c r="N126" i="30"/>
  <c r="N127" i="30" s="1"/>
  <c r="N128" i="30" s="1"/>
  <c r="K132" i="22"/>
  <c r="B131" i="22"/>
  <c r="E481" i="40" s="1"/>
  <c r="U128" i="45"/>
  <c r="V128" i="45"/>
  <c r="K129" i="30"/>
  <c r="B128" i="30"/>
  <c r="E331" i="40" s="1"/>
  <c r="M131" i="45"/>
  <c r="B130" i="45"/>
  <c r="V32" i="35"/>
  <c r="W33" i="35"/>
  <c r="V38" i="13"/>
  <c r="W39" i="13"/>
  <c r="V47" i="17"/>
  <c r="W48" i="17"/>
  <c r="M130" i="22"/>
  <c r="M131" i="22" s="1"/>
  <c r="N129" i="22"/>
  <c r="O130" i="45"/>
  <c r="P130" i="45" s="1"/>
  <c r="Q130" i="45" s="1"/>
  <c r="W127" i="45"/>
  <c r="O126" i="30" l="1"/>
  <c r="O127" i="30" s="1"/>
  <c r="O128" i="30" s="1"/>
  <c r="W128" i="45"/>
  <c r="V74" i="14"/>
  <c r="W75" i="14"/>
  <c r="T111" i="30"/>
  <c r="M132" i="45"/>
  <c r="K130" i="30"/>
  <c r="U129" i="45"/>
  <c r="S131" i="30"/>
  <c r="T106" i="22"/>
  <c r="V37" i="13"/>
  <c r="W38" i="13"/>
  <c r="U110" i="30"/>
  <c r="V11" i="16"/>
  <c r="W12" i="16"/>
  <c r="N131" i="45"/>
  <c r="B131" i="45" s="1"/>
  <c r="V46" i="17"/>
  <c r="W47" i="17"/>
  <c r="K133" i="22"/>
  <c r="L132" i="22"/>
  <c r="S129" i="22"/>
  <c r="N130" i="22"/>
  <c r="N131" i="22" s="1"/>
  <c r="O129" i="22"/>
  <c r="V129" i="45"/>
  <c r="W129" i="45" s="1"/>
  <c r="V31" i="35"/>
  <c r="W32" i="35"/>
  <c r="L129" i="30"/>
  <c r="U105" i="22"/>
  <c r="L133" i="22" l="1"/>
  <c r="O131" i="45"/>
  <c r="U106" i="22"/>
  <c r="O130" i="22"/>
  <c r="O131" i="22" s="1"/>
  <c r="B132" i="22"/>
  <c r="E482" i="40" s="1"/>
  <c r="T107" i="22"/>
  <c r="M133" i="45"/>
  <c r="K131" i="30"/>
  <c r="N132" i="45"/>
  <c r="N133" i="45" s="1"/>
  <c r="U107" i="22"/>
  <c r="O132" i="45"/>
  <c r="O133" i="45" s="1"/>
  <c r="S132" i="30"/>
  <c r="L130" i="30"/>
  <c r="M129" i="30"/>
  <c r="M132" i="22"/>
  <c r="M133" i="22" s="1"/>
  <c r="V45" i="17"/>
  <c r="W46" i="17"/>
  <c r="P131" i="45"/>
  <c r="V130" i="45"/>
  <c r="V10" i="16"/>
  <c r="W11" i="16"/>
  <c r="T112" i="30"/>
  <c r="U111" i="30"/>
  <c r="U112" i="30" s="1"/>
  <c r="U130" i="45"/>
  <c r="V73" i="14"/>
  <c r="W74" i="14"/>
  <c r="K134" i="22"/>
  <c r="B133" i="22"/>
  <c r="E483" i="40" s="1"/>
  <c r="V30" i="35"/>
  <c r="W31" i="35"/>
  <c r="N132" i="22"/>
  <c r="N133" i="22" s="1"/>
  <c r="O132" i="22"/>
  <c r="O133" i="22" s="1"/>
  <c r="S130" i="22"/>
  <c r="V36" i="13"/>
  <c r="W37" i="13"/>
  <c r="B129" i="30"/>
  <c r="E332" i="40" s="1"/>
  <c r="V9" i="16" l="1"/>
  <c r="W10" i="16"/>
  <c r="K135" i="22"/>
  <c r="V72" i="14"/>
  <c r="W73" i="14"/>
  <c r="B132" i="45"/>
  <c r="L134" i="22"/>
  <c r="L135" i="22" s="1"/>
  <c r="S131" i="22"/>
  <c r="V44" i="17"/>
  <c r="W45" i="17"/>
  <c r="M134" i="45"/>
  <c r="B133" i="45"/>
  <c r="N134" i="45"/>
  <c r="O134" i="45" s="1"/>
  <c r="V35" i="13"/>
  <c r="W36" i="13"/>
  <c r="U131" i="45"/>
  <c r="V131" i="45"/>
  <c r="P132" i="45"/>
  <c r="P133" i="45" s="1"/>
  <c r="Q131" i="45"/>
  <c r="M130" i="30"/>
  <c r="N129" i="30"/>
  <c r="T108" i="22"/>
  <c r="U108" i="22" s="1"/>
  <c r="V29" i="35"/>
  <c r="W30" i="35"/>
  <c r="L131" i="30"/>
  <c r="K132" i="30"/>
  <c r="T113" i="30"/>
  <c r="U113" i="30" s="1"/>
  <c r="S133" i="30"/>
  <c r="W130" i="45"/>
  <c r="W131" i="45" s="1"/>
  <c r="Q132" i="45" l="1"/>
  <c r="Q133" i="45" s="1"/>
  <c r="U132" i="45"/>
  <c r="V34" i="13"/>
  <c r="W35" i="13"/>
  <c r="M134" i="22"/>
  <c r="B134" i="22"/>
  <c r="E484" i="40" s="1"/>
  <c r="K136" i="22"/>
  <c r="B135" i="22"/>
  <c r="E485" i="40" s="1"/>
  <c r="N130" i="30"/>
  <c r="O129" i="30"/>
  <c r="M131" i="30"/>
  <c r="B130" i="30"/>
  <c r="E333" i="40" s="1"/>
  <c r="M135" i="45"/>
  <c r="B134" i="45"/>
  <c r="V28" i="35"/>
  <c r="W29" i="35"/>
  <c r="T114" i="30"/>
  <c r="T109" i="22"/>
  <c r="K133" i="30"/>
  <c r="B132" i="30"/>
  <c r="E335" i="40" s="1"/>
  <c r="P134" i="45"/>
  <c r="V43" i="17"/>
  <c r="W44" i="17"/>
  <c r="V8" i="16"/>
  <c r="W9" i="16"/>
  <c r="S134" i="30"/>
  <c r="V71" i="14"/>
  <c r="W72" i="14"/>
  <c r="L132" i="30"/>
  <c r="V132" i="45"/>
  <c r="W132" i="45" s="1"/>
  <c r="S132" i="22"/>
  <c r="K137" i="22" l="1"/>
  <c r="S133" i="22"/>
  <c r="M136" i="45"/>
  <c r="V33" i="13"/>
  <c r="W34" i="13"/>
  <c r="T115" i="30"/>
  <c r="U133" i="45"/>
  <c r="L136" i="22"/>
  <c r="L137" i="22" s="1"/>
  <c r="M132" i="30"/>
  <c r="B131" i="30"/>
  <c r="E334" i="40" s="1"/>
  <c r="L133" i="30"/>
  <c r="V70" i="14"/>
  <c r="W71" i="14"/>
  <c r="O130" i="30"/>
  <c r="V7" i="16"/>
  <c r="W8" i="16"/>
  <c r="V42" i="17"/>
  <c r="W43" i="17"/>
  <c r="M135" i="22"/>
  <c r="N134" i="22"/>
  <c r="V133" i="45"/>
  <c r="S135" i="30"/>
  <c r="T110" i="22"/>
  <c r="N131" i="30"/>
  <c r="U109" i="22"/>
  <c r="V27" i="35"/>
  <c r="W28" i="35"/>
  <c r="K134" i="30"/>
  <c r="N135" i="45"/>
  <c r="Q134" i="45"/>
  <c r="U114" i="30"/>
  <c r="U115" i="30" s="1"/>
  <c r="L134" i="30" l="1"/>
  <c r="O131" i="30"/>
  <c r="V32" i="13"/>
  <c r="W33" i="13"/>
  <c r="T111" i="22"/>
  <c r="M133" i="30"/>
  <c r="M134" i="30" s="1"/>
  <c r="S134" i="22"/>
  <c r="N136" i="45"/>
  <c r="O135" i="45"/>
  <c r="N135" i="22"/>
  <c r="O134" i="22"/>
  <c r="O135" i="22" s="1"/>
  <c r="M137" i="45"/>
  <c r="V26" i="35"/>
  <c r="W27" i="35"/>
  <c r="W133" i="45"/>
  <c r="S136" i="30"/>
  <c r="M136" i="22"/>
  <c r="M137" i="22" s="1"/>
  <c r="V41" i="17"/>
  <c r="W42" i="17"/>
  <c r="B136" i="22"/>
  <c r="E486" i="40" s="1"/>
  <c r="V134" i="45"/>
  <c r="U134" i="45"/>
  <c r="N132" i="30"/>
  <c r="N133" i="30" s="1"/>
  <c r="N134" i="30" s="1"/>
  <c r="K138" i="22"/>
  <c r="L138" i="22" s="1"/>
  <c r="B137" i="22"/>
  <c r="E487" i="40" s="1"/>
  <c r="O132" i="30"/>
  <c r="O133" i="30" s="1"/>
  <c r="O134" i="30" s="1"/>
  <c r="V69" i="14"/>
  <c r="W70" i="14"/>
  <c r="B133" i="30"/>
  <c r="E336" i="40" s="1"/>
  <c r="K135" i="30"/>
  <c r="L135" i="30" s="1"/>
  <c r="B134" i="30"/>
  <c r="E337" i="40" s="1"/>
  <c r="U110" i="22"/>
  <c r="U111" i="22" s="1"/>
  <c r="V6" i="16"/>
  <c r="W7" i="16"/>
  <c r="T116" i="30"/>
  <c r="M138" i="22" l="1"/>
  <c r="M135" i="30"/>
  <c r="N135" i="30"/>
  <c r="O135" i="30" s="1"/>
  <c r="N137" i="45"/>
  <c r="W134" i="45"/>
  <c r="T117" i="30"/>
  <c r="S137" i="30"/>
  <c r="U135" i="45"/>
  <c r="S135" i="22"/>
  <c r="V135" i="45"/>
  <c r="O136" i="45"/>
  <c r="O137" i="45" s="1"/>
  <c r="P135" i="45"/>
  <c r="B135" i="45"/>
  <c r="K139" i="22"/>
  <c r="B138" i="22"/>
  <c r="E488" i="40" s="1"/>
  <c r="B136" i="45"/>
  <c r="T112" i="22"/>
  <c r="U112" i="22" s="1"/>
  <c r="K136" i="30"/>
  <c r="L136" i="30" s="1"/>
  <c r="B135" i="30"/>
  <c r="E338" i="40" s="1"/>
  <c r="M138" i="45"/>
  <c r="B137" i="45"/>
  <c r="W135" i="45"/>
  <c r="V25" i="35"/>
  <c r="W26" i="35"/>
  <c r="U116" i="30"/>
  <c r="U117" i="30" s="1"/>
  <c r="V31" i="13"/>
  <c r="W32" i="13"/>
  <c r="V5" i="16"/>
  <c r="W5" i="16" s="1"/>
  <c r="W6" i="16"/>
  <c r="V68" i="14"/>
  <c r="W69" i="14"/>
  <c r="V40" i="17"/>
  <c r="W41" i="17"/>
  <c r="N136" i="22"/>
  <c r="N137" i="22" s="1"/>
  <c r="N138" i="22" s="1"/>
  <c r="W2" i="16" l="1"/>
  <c r="D2" i="16" s="1"/>
  <c r="E16" i="25" s="1"/>
  <c r="S136" i="22"/>
  <c r="V39" i="17"/>
  <c r="W40" i="17"/>
  <c r="V24" i="35"/>
  <c r="W25" i="35"/>
  <c r="AF14" i="26"/>
  <c r="B2" i="16"/>
  <c r="S138" i="30"/>
  <c r="T118" i="30"/>
  <c r="V67" i="14"/>
  <c r="W68" i="14"/>
  <c r="K140" i="22"/>
  <c r="K137" i="30"/>
  <c r="L137" i="30" s="1"/>
  <c r="T113" i="22"/>
  <c r="U136" i="45"/>
  <c r="M139" i="45"/>
  <c r="P136" i="45"/>
  <c r="P137" i="45" s="1"/>
  <c r="Q135" i="45"/>
  <c r="Q136" i="45" s="1"/>
  <c r="Q137" i="45" s="1"/>
  <c r="L139" i="22"/>
  <c r="V136" i="45"/>
  <c r="W136" i="45" s="1"/>
  <c r="V30" i="13"/>
  <c r="W31" i="13"/>
  <c r="N138" i="45"/>
  <c r="O138" i="45" s="1"/>
  <c r="O136" i="22"/>
  <c r="O137" i="22" s="1"/>
  <c r="O138" i="22" s="1"/>
  <c r="M136" i="30"/>
  <c r="V66" i="14" l="1"/>
  <c r="W67" i="14"/>
  <c r="V23" i="35"/>
  <c r="W24" i="35"/>
  <c r="K141" i="22"/>
  <c r="T119" i="30"/>
  <c r="K138" i="30"/>
  <c r="P138" i="45"/>
  <c r="M137" i="30"/>
  <c r="B137" i="30" s="1"/>
  <c r="E340" i="40" s="1"/>
  <c r="N136" i="30"/>
  <c r="V38" i="17"/>
  <c r="W39" i="17"/>
  <c r="L140" i="22"/>
  <c r="L141" i="22" s="1"/>
  <c r="M139" i="22"/>
  <c r="B138" i="45"/>
  <c r="S139" i="30"/>
  <c r="S137" i="22"/>
  <c r="U137" i="45"/>
  <c r="V29" i="13"/>
  <c r="W30" i="13"/>
  <c r="T114" i="22"/>
  <c r="B139" i="22"/>
  <c r="E489" i="40" s="1"/>
  <c r="M140" i="45"/>
  <c r="N139" i="45"/>
  <c r="O139" i="45" s="1"/>
  <c r="V137" i="45"/>
  <c r="B136" i="30"/>
  <c r="E339" i="40" s="1"/>
  <c r="U118" i="30"/>
  <c r="U119" i="30" s="1"/>
  <c r="U113" i="22"/>
  <c r="O140" i="45" l="1"/>
  <c r="N140" i="45"/>
  <c r="M140" i="22"/>
  <c r="M141" i="22" s="1"/>
  <c r="N139" i="22"/>
  <c r="K142" i="22"/>
  <c r="B141" i="22"/>
  <c r="E491" i="40" s="1"/>
  <c r="U114" i="22"/>
  <c r="V22" i="35"/>
  <c r="W23" i="35"/>
  <c r="P139" i="45"/>
  <c r="P140" i="45" s="1"/>
  <c r="U138" i="45"/>
  <c r="V65" i="14"/>
  <c r="W66" i="14"/>
  <c r="B139" i="45"/>
  <c r="K139" i="30"/>
  <c r="Q138" i="45"/>
  <c r="Q139" i="45" s="1"/>
  <c r="Q140" i="45" s="1"/>
  <c r="L142" i="22"/>
  <c r="V37" i="17"/>
  <c r="W38" i="17"/>
  <c r="V138" i="45"/>
  <c r="S138" i="22"/>
  <c r="M141" i="45"/>
  <c r="B140" i="45"/>
  <c r="W137" i="45"/>
  <c r="W138" i="45" s="1"/>
  <c r="T115" i="22"/>
  <c r="V28" i="13"/>
  <c r="W29" i="13"/>
  <c r="N137" i="30"/>
  <c r="O136" i="30"/>
  <c r="S140" i="30"/>
  <c r="T120" i="30"/>
  <c r="U120" i="30" s="1"/>
  <c r="L138" i="30"/>
  <c r="L139" i="30" s="1"/>
  <c r="O137" i="30" l="1"/>
  <c r="V36" i="17"/>
  <c r="W37" i="17"/>
  <c r="U115" i="22"/>
  <c r="K140" i="30"/>
  <c r="S139" i="22"/>
  <c r="M138" i="30"/>
  <c r="M139" i="30" s="1"/>
  <c r="B139" i="30" s="1"/>
  <c r="E342" i="40" s="1"/>
  <c r="K143" i="22"/>
  <c r="B142" i="22"/>
  <c r="E492" i="40" s="1"/>
  <c r="N140" i="22"/>
  <c r="N141" i="22" s="1"/>
  <c r="O139" i="22"/>
  <c r="O140" i="22" s="1"/>
  <c r="O141" i="22" s="1"/>
  <c r="V64" i="14"/>
  <c r="W65" i="14"/>
  <c r="M142" i="22"/>
  <c r="V21" i="35"/>
  <c r="W22" i="35"/>
  <c r="T121" i="30"/>
  <c r="M142" i="45"/>
  <c r="B140" i="22"/>
  <c r="E490" i="40" s="1"/>
  <c r="T116" i="22"/>
  <c r="U139" i="45"/>
  <c r="B138" i="30"/>
  <c r="E341" i="40" s="1"/>
  <c r="S141" i="30"/>
  <c r="N141" i="45"/>
  <c r="V139" i="45"/>
  <c r="W139" i="45" s="1"/>
  <c r="V27" i="13"/>
  <c r="W28" i="13"/>
  <c r="T122" i="30" l="1"/>
  <c r="K144" i="22"/>
  <c r="V20" i="35"/>
  <c r="W21" i="35"/>
  <c r="K141" i="30"/>
  <c r="U121" i="30"/>
  <c r="U122" i="30" s="1"/>
  <c r="V63" i="14"/>
  <c r="W64" i="14"/>
  <c r="U140" i="45"/>
  <c r="U116" i="22"/>
  <c r="T117" i="22"/>
  <c r="N138" i="30"/>
  <c r="L140" i="30"/>
  <c r="L141" i="30" s="1"/>
  <c r="S140" i="22"/>
  <c r="V140" i="45"/>
  <c r="L143" i="22"/>
  <c r="L144" i="22" s="1"/>
  <c r="N142" i="22"/>
  <c r="O142" i="22" s="1"/>
  <c r="V26" i="13"/>
  <c r="W27" i="13"/>
  <c r="N142" i="45"/>
  <c r="O141" i="45"/>
  <c r="M143" i="45"/>
  <c r="S142" i="30"/>
  <c r="V35" i="17"/>
  <c r="W36" i="17"/>
  <c r="B143" i="22" l="1"/>
  <c r="E493" i="40" s="1"/>
  <c r="N139" i="30"/>
  <c r="O138" i="30"/>
  <c r="O139" i="30" s="1"/>
  <c r="K142" i="30"/>
  <c r="M144" i="45"/>
  <c r="O142" i="45"/>
  <c r="P141" i="45"/>
  <c r="B141" i="45"/>
  <c r="V19" i="35"/>
  <c r="W20" i="35"/>
  <c r="U117" i="22"/>
  <c r="K145" i="22"/>
  <c r="L145" i="22" s="1"/>
  <c r="B144" i="22"/>
  <c r="E494" i="40" s="1"/>
  <c r="V62" i="14"/>
  <c r="W63" i="14"/>
  <c r="V25" i="13"/>
  <c r="W26" i="13"/>
  <c r="M143" i="22"/>
  <c r="M144" i="22" s="1"/>
  <c r="V34" i="17"/>
  <c r="W35" i="17"/>
  <c r="V141" i="45"/>
  <c r="T123" i="30"/>
  <c r="U123" i="30" s="1"/>
  <c r="M140" i="30"/>
  <c r="U141" i="45"/>
  <c r="N143" i="45"/>
  <c r="T118" i="22"/>
  <c r="S143" i="30"/>
  <c r="B142" i="45"/>
  <c r="S141" i="22"/>
  <c r="W140" i="45"/>
  <c r="W141" i="45" s="1"/>
  <c r="M145" i="22" l="1"/>
  <c r="O143" i="45"/>
  <c r="B143" i="45" s="1"/>
  <c r="V33" i="17"/>
  <c r="W34" i="17"/>
  <c r="V18" i="35"/>
  <c r="W19" i="35"/>
  <c r="M141" i="30"/>
  <c r="B140" i="30"/>
  <c r="E343" i="40" s="1"/>
  <c r="M145" i="45"/>
  <c r="U142" i="45"/>
  <c r="N143" i="22"/>
  <c r="V61" i="14"/>
  <c r="W62" i="14"/>
  <c r="S142" i="22"/>
  <c r="K143" i="30"/>
  <c r="P142" i="45"/>
  <c r="P143" i="45" s="1"/>
  <c r="Q141" i="45"/>
  <c r="Q142" i="45" s="1"/>
  <c r="Q143" i="45" s="1"/>
  <c r="V24" i="13"/>
  <c r="W25" i="13"/>
  <c r="K146" i="22"/>
  <c r="L146" i="22" s="1"/>
  <c r="B145" i="22"/>
  <c r="E495" i="40" s="1"/>
  <c r="T124" i="30"/>
  <c r="U124" i="30" s="1"/>
  <c r="U118" i="22"/>
  <c r="N140" i="30"/>
  <c r="N141" i="30" s="1"/>
  <c r="S144" i="30"/>
  <c r="T119" i="22"/>
  <c r="V142" i="45"/>
  <c r="N144" i="45"/>
  <c r="O144" i="45" s="1"/>
  <c r="L142" i="30"/>
  <c r="L143" i="30" s="1"/>
  <c r="U119" i="22" l="1"/>
  <c r="B142" i="30"/>
  <c r="E345" i="40" s="1"/>
  <c r="B144" i="45"/>
  <c r="P144" i="45"/>
  <c r="Q144" i="45" s="1"/>
  <c r="V143" i="45"/>
  <c r="K144" i="30"/>
  <c r="M142" i="30"/>
  <c r="M143" i="30" s="1"/>
  <c r="B143" i="30" s="1"/>
  <c r="E346" i="40" s="1"/>
  <c r="B141" i="30"/>
  <c r="E344" i="40" s="1"/>
  <c r="U143" i="45"/>
  <c r="N145" i="45"/>
  <c r="W142" i="45"/>
  <c r="W143" i="45" s="1"/>
  <c r="V23" i="13"/>
  <c r="W24" i="13"/>
  <c r="M146" i="45"/>
  <c r="T125" i="30"/>
  <c r="V17" i="35"/>
  <c r="W18" i="35"/>
  <c r="M146" i="22"/>
  <c r="V60" i="14"/>
  <c r="W61" i="14"/>
  <c r="S143" i="22"/>
  <c r="T120" i="22"/>
  <c r="O140" i="30"/>
  <c r="O141" i="30" s="1"/>
  <c r="S145" i="30"/>
  <c r="K147" i="22"/>
  <c r="L147" i="22" s="1"/>
  <c r="B146" i="22"/>
  <c r="E496" i="40" s="1"/>
  <c r="N144" i="22"/>
  <c r="N145" i="22" s="1"/>
  <c r="N146" i="22" s="1"/>
  <c r="O143" i="22"/>
  <c r="V32" i="17"/>
  <c r="W33" i="17"/>
  <c r="O144" i="22" l="1"/>
  <c r="O145" i="22" s="1"/>
  <c r="O146" i="22" s="1"/>
  <c r="T126" i="30"/>
  <c r="K145" i="30"/>
  <c r="L144" i="30"/>
  <c r="L145" i="30" s="1"/>
  <c r="V144" i="45"/>
  <c r="T121" i="22"/>
  <c r="V22" i="13"/>
  <c r="W23" i="13"/>
  <c r="S144" i="22"/>
  <c r="N146" i="45"/>
  <c r="U125" i="30"/>
  <c r="U126" i="30" s="1"/>
  <c r="V31" i="17"/>
  <c r="W32" i="17"/>
  <c r="V59" i="14"/>
  <c r="W60" i="14"/>
  <c r="U120" i="22"/>
  <c r="N142" i="30"/>
  <c r="N143" i="30" s="1"/>
  <c r="U144" i="45"/>
  <c r="M147" i="45"/>
  <c r="K148" i="22"/>
  <c r="B147" i="22"/>
  <c r="E497" i="40" s="1"/>
  <c r="M147" i="22"/>
  <c r="N147" i="22" s="1"/>
  <c r="O147" i="22" s="1"/>
  <c r="S146" i="30"/>
  <c r="O142" i="30"/>
  <c r="O143" i="30" s="1"/>
  <c r="V16" i="35"/>
  <c r="W17" i="35"/>
  <c r="O145" i="45"/>
  <c r="M144" i="30" l="1"/>
  <c r="M145" i="30" s="1"/>
  <c r="T122" i="22"/>
  <c r="K149" i="22"/>
  <c r="O146" i="45"/>
  <c r="B145" i="45"/>
  <c r="N147" i="45"/>
  <c r="V15" i="35"/>
  <c r="W16" i="35"/>
  <c r="P145" i="45"/>
  <c r="B144" i="30"/>
  <c r="E347" i="40" s="1"/>
  <c r="V30" i="17"/>
  <c r="W31" i="17"/>
  <c r="U145" i="45"/>
  <c r="K146" i="30"/>
  <c r="L146" i="30" s="1"/>
  <c r="B145" i="30"/>
  <c r="E348" i="40" s="1"/>
  <c r="S145" i="22"/>
  <c r="N144" i="30"/>
  <c r="N145" i="30" s="1"/>
  <c r="T127" i="30"/>
  <c r="U127" i="30" s="1"/>
  <c r="V58" i="14"/>
  <c r="W59" i="14"/>
  <c r="M148" i="45"/>
  <c r="S147" i="30"/>
  <c r="V145" i="45"/>
  <c r="W144" i="45"/>
  <c r="U121" i="22"/>
  <c r="U122" i="22" s="1"/>
  <c r="V21" i="13"/>
  <c r="W22" i="13"/>
  <c r="L148" i="22"/>
  <c r="L149" i="22" s="1"/>
  <c r="O144" i="30" l="1"/>
  <c r="O145" i="30" s="1"/>
  <c r="N148" i="45"/>
  <c r="W145" i="45"/>
  <c r="S146" i="22"/>
  <c r="V14" i="35"/>
  <c r="W15" i="35"/>
  <c r="V20" i="13"/>
  <c r="W21" i="13"/>
  <c r="K147" i="30"/>
  <c r="O147" i="45"/>
  <c r="B146" i="45"/>
  <c r="B148" i="22"/>
  <c r="E498" i="40" s="1"/>
  <c r="S148" i="30"/>
  <c r="S2" i="30" s="1"/>
  <c r="U146" i="45"/>
  <c r="K150" i="22"/>
  <c r="B149" i="22"/>
  <c r="E499" i="40" s="1"/>
  <c r="M148" i="22"/>
  <c r="V29" i="17"/>
  <c r="W30" i="17"/>
  <c r="T123" i="22"/>
  <c r="U123" i="22" s="1"/>
  <c r="M149" i="45"/>
  <c r="V57" i="14"/>
  <c r="W58" i="14"/>
  <c r="T128" i="30"/>
  <c r="U128" i="30" s="1"/>
  <c r="V146" i="45"/>
  <c r="M146" i="30"/>
  <c r="N146" i="30" s="1"/>
  <c r="P146" i="45"/>
  <c r="Q145" i="45"/>
  <c r="Q146" i="45" s="1"/>
  <c r="W146" i="45" l="1"/>
  <c r="B146" i="30"/>
  <c r="E349" i="40" s="1"/>
  <c r="O146" i="30"/>
  <c r="V56" i="14"/>
  <c r="W57" i="14"/>
  <c r="K148" i="30"/>
  <c r="V28" i="17"/>
  <c r="W29" i="17"/>
  <c r="O148" i="45"/>
  <c r="B147" i="45"/>
  <c r="M150" i="45"/>
  <c r="K151" i="22"/>
  <c r="U147" i="45"/>
  <c r="V19" i="13"/>
  <c r="W20" i="13"/>
  <c r="M149" i="22"/>
  <c r="N148" i="22"/>
  <c r="L150" i="22"/>
  <c r="B150" i="22" s="1"/>
  <c r="E500" i="40" s="1"/>
  <c r="L147" i="30"/>
  <c r="N149" i="45"/>
  <c r="N150" i="45" s="1"/>
  <c r="AE10" i="26"/>
  <c r="V13" i="35"/>
  <c r="W14" i="35"/>
  <c r="M147" i="30"/>
  <c r="B147" i="30" s="1"/>
  <c r="E350" i="40" s="1"/>
  <c r="V147" i="45"/>
  <c r="T124" i="22"/>
  <c r="U124" i="22" s="1"/>
  <c r="T129" i="30"/>
  <c r="U129" i="30" s="1"/>
  <c r="P147" i="45"/>
  <c r="Q147" i="45" s="1"/>
  <c r="S147" i="22"/>
  <c r="M150" i="22" l="1"/>
  <c r="O149" i="45"/>
  <c r="O150" i="45" s="1"/>
  <c r="B148" i="45"/>
  <c r="V148" i="45"/>
  <c r="V27" i="17"/>
  <c r="W28" i="17"/>
  <c r="N149" i="22"/>
  <c r="N150" i="22" s="1"/>
  <c r="O148" i="22"/>
  <c r="V18" i="13"/>
  <c r="W19" i="13"/>
  <c r="T130" i="30"/>
  <c r="W147" i="45"/>
  <c r="V55" i="14"/>
  <c r="W56" i="14"/>
  <c r="V12" i="35"/>
  <c r="W13" i="35"/>
  <c r="K152" i="22"/>
  <c r="S148" i="22"/>
  <c r="T125" i="22"/>
  <c r="B149" i="45"/>
  <c r="Q148" i="45"/>
  <c r="Q149" i="45" s="1"/>
  <c r="Q150" i="45" s="1"/>
  <c r="P148" i="45"/>
  <c r="P149" i="45" s="1"/>
  <c r="P150" i="45" s="1"/>
  <c r="U148" i="45"/>
  <c r="L148" i="30"/>
  <c r="M148" i="30" s="1"/>
  <c r="B148" i="30" s="1"/>
  <c r="E351" i="40" s="1"/>
  <c r="L151" i="22"/>
  <c r="M151" i="22" s="1"/>
  <c r="M151" i="45"/>
  <c r="N151" i="45" s="1"/>
  <c r="B150" i="45"/>
  <c r="N147" i="30"/>
  <c r="O147" i="30" s="1"/>
  <c r="N151" i="22" l="1"/>
  <c r="W148" i="45"/>
  <c r="K153" i="22"/>
  <c r="B152" i="22"/>
  <c r="E502" i="40" s="1"/>
  <c r="V11" i="35"/>
  <c r="W12" i="35"/>
  <c r="T126" i="22"/>
  <c r="V26" i="17"/>
  <c r="W27" i="17"/>
  <c r="V54" i="14"/>
  <c r="W55" i="14"/>
  <c r="V149" i="45"/>
  <c r="W149" i="45" s="1"/>
  <c r="T131" i="30"/>
  <c r="N148" i="30"/>
  <c r="O148" i="30" s="1"/>
  <c r="S149" i="22"/>
  <c r="O151" i="45"/>
  <c r="B151" i="45" s="1"/>
  <c r="L152" i="22"/>
  <c r="L153" i="22" s="1"/>
  <c r="U125" i="22"/>
  <c r="V17" i="13"/>
  <c r="W18" i="13"/>
  <c r="U130" i="30"/>
  <c r="M152" i="22"/>
  <c r="M153" i="22" s="1"/>
  <c r="M152" i="45"/>
  <c r="U149" i="45"/>
  <c r="B151" i="22"/>
  <c r="E501" i="40" s="1"/>
  <c r="O149" i="22"/>
  <c r="O150" i="22" s="1"/>
  <c r="O151" i="22" s="1"/>
  <c r="U131" i="30" l="1"/>
  <c r="T127" i="22"/>
  <c r="S150" i="22"/>
  <c r="M153" i="45"/>
  <c r="V53" i="14"/>
  <c r="W54" i="14"/>
  <c r="U150" i="45"/>
  <c r="V10" i="35"/>
  <c r="W11" i="35"/>
  <c r="V16" i="13"/>
  <c r="W17" i="13"/>
  <c r="T132" i="30"/>
  <c r="U132" i="30"/>
  <c r="U126" i="22"/>
  <c r="U127" i="22" s="1"/>
  <c r="V150" i="45"/>
  <c r="K154" i="22"/>
  <c r="B153" i="22"/>
  <c r="E503" i="40" s="1"/>
  <c r="V25" i="17"/>
  <c r="W26" i="17"/>
  <c r="L154" i="22"/>
  <c r="M154" i="22" s="1"/>
  <c r="P151" i="45"/>
  <c r="N152" i="22"/>
  <c r="N153" i="22" s="1"/>
  <c r="N152" i="45"/>
  <c r="N153" i="45" s="1"/>
  <c r="N154" i="22" l="1"/>
  <c r="O152" i="22"/>
  <c r="O153" i="22" s="1"/>
  <c r="O154" i="22" s="1"/>
  <c r="O152" i="45"/>
  <c r="O153" i="45" s="1"/>
  <c r="B153" i="45" s="1"/>
  <c r="M154" i="45"/>
  <c r="N154" i="45" s="1"/>
  <c r="S151" i="22"/>
  <c r="V52" i="14"/>
  <c r="W53" i="14"/>
  <c r="T133" i="30"/>
  <c r="V15" i="13"/>
  <c r="W16" i="13"/>
  <c r="T128" i="22"/>
  <c r="P152" i="45"/>
  <c r="P153" i="45" s="1"/>
  <c r="Q151" i="45"/>
  <c r="Q152" i="45" s="1"/>
  <c r="Q153" i="45" s="1"/>
  <c r="V151" i="45"/>
  <c r="V9" i="35"/>
  <c r="W10" i="35"/>
  <c r="B152" i="45"/>
  <c r="V24" i="17"/>
  <c r="W25" i="17"/>
  <c r="K155" i="22"/>
  <c r="B154" i="22"/>
  <c r="E504" i="40" s="1"/>
  <c r="U151" i="45"/>
  <c r="W150" i="45"/>
  <c r="W151" i="45" l="1"/>
  <c r="V51" i="14"/>
  <c r="W52" i="14"/>
  <c r="K156" i="22"/>
  <c r="U152" i="45"/>
  <c r="M155" i="45"/>
  <c r="O154" i="45"/>
  <c r="P154" i="45" s="1"/>
  <c r="T129" i="22"/>
  <c r="V23" i="17"/>
  <c r="W24" i="17"/>
  <c r="T134" i="30"/>
  <c r="U128" i="22"/>
  <c r="L155" i="22"/>
  <c r="V14" i="13"/>
  <c r="W15" i="13"/>
  <c r="V8" i="35"/>
  <c r="W9" i="35"/>
  <c r="V152" i="45"/>
  <c r="W152" i="45" s="1"/>
  <c r="S152" i="22"/>
  <c r="U133" i="30"/>
  <c r="B154" i="45" l="1"/>
  <c r="U129" i="22"/>
  <c r="U134" i="30"/>
  <c r="U153" i="45"/>
  <c r="Q154" i="45"/>
  <c r="T135" i="30"/>
  <c r="V22" i="17"/>
  <c r="W23" i="17"/>
  <c r="V13" i="13"/>
  <c r="W14" i="13"/>
  <c r="L156" i="22"/>
  <c r="M155" i="22"/>
  <c r="S153" i="22"/>
  <c r="B155" i="22"/>
  <c r="E505" i="40" s="1"/>
  <c r="M156" i="45"/>
  <c r="K157" i="22"/>
  <c r="T130" i="22"/>
  <c r="U130" i="22" s="1"/>
  <c r="N155" i="45"/>
  <c r="V153" i="45"/>
  <c r="W153" i="45" s="1"/>
  <c r="V7" i="35"/>
  <c r="W8" i="35"/>
  <c r="V50" i="14"/>
  <c r="W51" i="14"/>
  <c r="K158" i="22" l="1"/>
  <c r="V154" i="45"/>
  <c r="W154" i="45"/>
  <c r="U154" i="45"/>
  <c r="T136" i="30"/>
  <c r="N156" i="45"/>
  <c r="O155" i="45"/>
  <c r="L157" i="22"/>
  <c r="L158" i="22" s="1"/>
  <c r="V21" i="17"/>
  <c r="W22" i="17"/>
  <c r="V6" i="35"/>
  <c r="W7" i="35"/>
  <c r="S154" i="22"/>
  <c r="M156" i="22"/>
  <c r="N155" i="22"/>
  <c r="V12" i="13"/>
  <c r="W13" i="13"/>
  <c r="V49" i="14"/>
  <c r="W50" i="14"/>
  <c r="M157" i="45"/>
  <c r="U135" i="30"/>
  <c r="T131" i="22"/>
  <c r="B156" i="22"/>
  <c r="E506" i="40" s="1"/>
  <c r="M157" i="22" l="1"/>
  <c r="M158" i="22" s="1"/>
  <c r="N157" i="45"/>
  <c r="U136" i="30"/>
  <c r="N156" i="22"/>
  <c r="N157" i="22" s="1"/>
  <c r="N158" i="22" s="1"/>
  <c r="O155" i="22"/>
  <c r="V20" i="17"/>
  <c r="W21" i="17"/>
  <c r="U155" i="45"/>
  <c r="M158" i="45"/>
  <c r="S155" i="22"/>
  <c r="B157" i="22"/>
  <c r="E507" i="40" s="1"/>
  <c r="T137" i="30"/>
  <c r="K159" i="22"/>
  <c r="L159" i="22" s="1"/>
  <c r="M159" i="22" s="1"/>
  <c r="B158" i="22"/>
  <c r="E508" i="40" s="1"/>
  <c r="T132" i="22"/>
  <c r="V5" i="35"/>
  <c r="W5" i="35" s="1"/>
  <c r="W2" i="35" s="1"/>
  <c r="W6" i="35"/>
  <c r="V155" i="45"/>
  <c r="V48" i="14"/>
  <c r="W49" i="14"/>
  <c r="V11" i="13"/>
  <c r="W12" i="13"/>
  <c r="O156" i="45"/>
  <c r="O157" i="45" s="1"/>
  <c r="P155" i="45"/>
  <c r="B155" i="45"/>
  <c r="U131" i="22"/>
  <c r="U132" i="22" s="1"/>
  <c r="O156" i="22" l="1"/>
  <c r="O157" i="22" s="1"/>
  <c r="O158" i="22" s="1"/>
  <c r="P156" i="45"/>
  <c r="P157" i="45" s="1"/>
  <c r="Q155" i="45"/>
  <c r="Q156" i="45" s="1"/>
  <c r="Q157" i="45" s="1"/>
  <c r="K160" i="22"/>
  <c r="B159" i="22"/>
  <c r="E509" i="40" s="1"/>
  <c r="V10" i="13"/>
  <c r="W11" i="13"/>
  <c r="V156" i="45"/>
  <c r="V19" i="17"/>
  <c r="W20" i="17"/>
  <c r="M159" i="45"/>
  <c r="V47" i="14"/>
  <c r="W48" i="14"/>
  <c r="T138" i="30"/>
  <c r="W155" i="45"/>
  <c r="O158" i="45"/>
  <c r="O159" i="45" s="1"/>
  <c r="U156" i="45"/>
  <c r="D2" i="35"/>
  <c r="E19" i="25" s="1"/>
  <c r="AF17" i="26"/>
  <c r="B2" i="35"/>
  <c r="N159" i="22"/>
  <c r="B156" i="45"/>
  <c r="U137" i="30"/>
  <c r="U138" i="30" s="1"/>
  <c r="B157" i="45"/>
  <c r="T133" i="22"/>
  <c r="U133" i="22" s="1"/>
  <c r="S156" i="22"/>
  <c r="N158" i="45"/>
  <c r="N159" i="45" s="1"/>
  <c r="W156" i="45" l="1"/>
  <c r="U157" i="45"/>
  <c r="V9" i="13"/>
  <c r="W10" i="13"/>
  <c r="K161" i="22"/>
  <c r="L160" i="22"/>
  <c r="T134" i="22"/>
  <c r="S157" i="22"/>
  <c r="T139" i="30"/>
  <c r="U139" i="30" s="1"/>
  <c r="V18" i="17"/>
  <c r="W19" i="17"/>
  <c r="V157" i="45"/>
  <c r="W157" i="45" s="1"/>
  <c r="V46" i="14"/>
  <c r="W47" i="14"/>
  <c r="B158" i="45"/>
  <c r="O159" i="22"/>
  <c r="M160" i="45"/>
  <c r="N160" i="45" s="1"/>
  <c r="B159" i="45"/>
  <c r="P158" i="45"/>
  <c r="P159" i="45" s="1"/>
  <c r="O160" i="45" l="1"/>
  <c r="L161" i="22"/>
  <c r="B161" i="22" s="1"/>
  <c r="E511" i="40" s="1"/>
  <c r="M160" i="22"/>
  <c r="K162" i="22"/>
  <c r="V17" i="17"/>
  <c r="W18" i="17"/>
  <c r="T135" i="22"/>
  <c r="S158" i="22"/>
  <c r="T140" i="30"/>
  <c r="U140" i="30" s="1"/>
  <c r="V8" i="13"/>
  <c r="W9" i="13"/>
  <c r="U158" i="45"/>
  <c r="M161" i="45"/>
  <c r="N161" i="45" s="1"/>
  <c r="B160" i="45"/>
  <c r="Q158" i="45"/>
  <c r="Q159" i="45" s="1"/>
  <c r="B160" i="22"/>
  <c r="E510" i="40" s="1"/>
  <c r="V45" i="14"/>
  <c r="W46" i="14"/>
  <c r="V158" i="45"/>
  <c r="U134" i="22"/>
  <c r="U135" i="22" s="1"/>
  <c r="V159" i="45" l="1"/>
  <c r="V16" i="17"/>
  <c r="W17" i="17"/>
  <c r="T136" i="22"/>
  <c r="U136" i="22" s="1"/>
  <c r="L162" i="22"/>
  <c r="V7" i="13"/>
  <c r="W8" i="13"/>
  <c r="K163" i="22"/>
  <c r="B162" i="22"/>
  <c r="E512" i="40" s="1"/>
  <c r="W158" i="45"/>
  <c r="W159" i="45" s="1"/>
  <c r="O161" i="45"/>
  <c r="B161" i="45" s="1"/>
  <c r="U159" i="45"/>
  <c r="V44" i="14"/>
  <c r="W45" i="14"/>
  <c r="T141" i="30"/>
  <c r="M161" i="22"/>
  <c r="N160" i="22"/>
  <c r="S159" i="22"/>
  <c r="M162" i="45"/>
  <c r="P160" i="45"/>
  <c r="P161" i="45" l="1"/>
  <c r="L163" i="22"/>
  <c r="M163" i="45"/>
  <c r="V43" i="14"/>
  <c r="W44" i="14"/>
  <c r="V6" i="13"/>
  <c r="W7" i="13"/>
  <c r="V15" i="17"/>
  <c r="W16" i="17"/>
  <c r="V160" i="45"/>
  <c r="T142" i="30"/>
  <c r="U160" i="45"/>
  <c r="W160" i="45"/>
  <c r="M162" i="22"/>
  <c r="M163" i="22" s="1"/>
  <c r="K164" i="22"/>
  <c r="L164" i="22" s="1"/>
  <c r="B163" i="22"/>
  <c r="E513" i="40" s="1"/>
  <c r="N162" i="45"/>
  <c r="T137" i="22"/>
  <c r="U137" i="22" s="1"/>
  <c r="S160" i="22"/>
  <c r="Q160" i="45"/>
  <c r="Q161" i="45" s="1"/>
  <c r="N161" i="22"/>
  <c r="O160" i="22"/>
  <c r="O161" i="22" s="1"/>
  <c r="U141" i="30"/>
  <c r="U142" i="30" s="1"/>
  <c r="N163" i="45" l="1"/>
  <c r="V14" i="17"/>
  <c r="W15" i="17"/>
  <c r="M164" i="22"/>
  <c r="U161" i="45"/>
  <c r="M164" i="45"/>
  <c r="N164" i="45" s="1"/>
  <c r="N162" i="22"/>
  <c r="N163" i="22" s="1"/>
  <c r="S161" i="22"/>
  <c r="T138" i="22"/>
  <c r="K165" i="22"/>
  <c r="B164" i="22"/>
  <c r="E514" i="40" s="1"/>
  <c r="V5" i="13"/>
  <c r="W5" i="13" s="1"/>
  <c r="W2" i="13" s="1"/>
  <c r="W6" i="13"/>
  <c r="O162" i="45"/>
  <c r="B162" i="45" s="1"/>
  <c r="V42" i="14"/>
  <c r="W43" i="14"/>
  <c r="T143" i="30"/>
  <c r="U143" i="30" s="1"/>
  <c r="V161" i="45"/>
  <c r="T139" i="22" l="1"/>
  <c r="V162" i="45"/>
  <c r="K166" i="22"/>
  <c r="N165" i="45"/>
  <c r="U138" i="22"/>
  <c r="U139" i="22" s="1"/>
  <c r="U162" i="45"/>
  <c r="T144" i="30"/>
  <c r="V41" i="14"/>
  <c r="W42" i="14"/>
  <c r="S162" i="22"/>
  <c r="N164" i="22"/>
  <c r="O162" i="22"/>
  <c r="O163" i="22" s="1"/>
  <c r="O164" i="22" s="1"/>
  <c r="O163" i="45"/>
  <c r="P162" i="45"/>
  <c r="M165" i="45"/>
  <c r="V13" i="17"/>
  <c r="W14" i="17"/>
  <c r="D2" i="13"/>
  <c r="E14" i="25" s="1"/>
  <c r="AF12" i="26"/>
  <c r="B2" i="13"/>
  <c r="W161" i="45"/>
  <c r="W162" i="45" s="1"/>
  <c r="L165" i="22"/>
  <c r="L166" i="22" s="1"/>
  <c r="B165" i="22" l="1"/>
  <c r="E515" i="40" s="1"/>
  <c r="S163" i="22"/>
  <c r="V12" i="17"/>
  <c r="W13" i="17"/>
  <c r="V40" i="14"/>
  <c r="W41" i="14"/>
  <c r="V163" i="45"/>
  <c r="T140" i="22"/>
  <c r="U140" i="22" s="1"/>
  <c r="W163" i="45"/>
  <c r="M165" i="22"/>
  <c r="M166" i="22" s="1"/>
  <c r="T145" i="30"/>
  <c r="M166" i="45"/>
  <c r="N166" i="45" s="1"/>
  <c r="P163" i="45"/>
  <c r="Q162" i="45"/>
  <c r="Q163" i="45" s="1"/>
  <c r="K167" i="22"/>
  <c r="B166" i="22"/>
  <c r="E516" i="40" s="1"/>
  <c r="U163" i="45"/>
  <c r="O164" i="45"/>
  <c r="B163" i="45"/>
  <c r="U144" i="30"/>
  <c r="U145" i="30" l="1"/>
  <c r="M167" i="45"/>
  <c r="T146" i="30"/>
  <c r="U164" i="45"/>
  <c r="S164" i="22"/>
  <c r="V39" i="14"/>
  <c r="W40" i="14"/>
  <c r="V11" i="17"/>
  <c r="W12" i="17"/>
  <c r="N165" i="22"/>
  <c r="U146" i="30"/>
  <c r="O165" i="45"/>
  <c r="B164" i="45"/>
  <c r="T141" i="22"/>
  <c r="K168" i="22"/>
  <c r="V164" i="45"/>
  <c r="W164" i="45" s="1"/>
  <c r="P164" i="45"/>
  <c r="L167" i="22"/>
  <c r="L168" i="22" l="1"/>
  <c r="T147" i="30"/>
  <c r="P165" i="45"/>
  <c r="T142" i="22"/>
  <c r="M167" i="22"/>
  <c r="M168" i="22" s="1"/>
  <c r="U147" i="30"/>
  <c r="O166" i="45"/>
  <c r="B165" i="45"/>
  <c r="Q164" i="45"/>
  <c r="V10" i="17"/>
  <c r="W11" i="17"/>
  <c r="M168" i="45"/>
  <c r="S165" i="22"/>
  <c r="N166" i="22"/>
  <c r="O165" i="22"/>
  <c r="O166" i="22" s="1"/>
  <c r="U141" i="22"/>
  <c r="U142" i="22" s="1"/>
  <c r="U165" i="45"/>
  <c r="V165" i="45"/>
  <c r="W165" i="45" s="1"/>
  <c r="B167" i="22"/>
  <c r="E517" i="40" s="1"/>
  <c r="K169" i="22"/>
  <c r="L169" i="22" s="1"/>
  <c r="B168" i="22"/>
  <c r="E518" i="40" s="1"/>
  <c r="V38" i="14"/>
  <c r="W39" i="14"/>
  <c r="N167" i="45"/>
  <c r="N168" i="45" s="1"/>
  <c r="Q165" i="45" l="1"/>
  <c r="O167" i="45"/>
  <c r="O168" i="45" s="1"/>
  <c r="B166" i="45"/>
  <c r="U143" i="22"/>
  <c r="U166" i="45"/>
  <c r="V37" i="14"/>
  <c r="W38" i="14"/>
  <c r="S166" i="22"/>
  <c r="T143" i="22"/>
  <c r="M169" i="22"/>
  <c r="P166" i="45"/>
  <c r="P167" i="45" s="1"/>
  <c r="P168" i="45" s="1"/>
  <c r="Q166" i="45"/>
  <c r="Q167" i="45" s="1"/>
  <c r="Q168" i="45" s="1"/>
  <c r="B167" i="45"/>
  <c r="T148" i="30"/>
  <c r="N167" i="22"/>
  <c r="N168" i="22" s="1"/>
  <c r="K170" i="22"/>
  <c r="B169" i="22"/>
  <c r="E519" i="40" s="1"/>
  <c r="V166" i="45"/>
  <c r="M169" i="45"/>
  <c r="B168" i="45"/>
  <c r="V9" i="17"/>
  <c r="W10" i="17"/>
  <c r="S167" i="22" l="1"/>
  <c r="V148" i="30"/>
  <c r="V147" i="30" s="1"/>
  <c r="U148" i="30"/>
  <c r="U167" i="45"/>
  <c r="V167" i="45"/>
  <c r="V8" i="17"/>
  <c r="W9" i="17"/>
  <c r="M170" i="45"/>
  <c r="V36" i="14"/>
  <c r="W37" i="14"/>
  <c r="W166" i="45"/>
  <c r="W167" i="45" s="1"/>
  <c r="M170" i="22"/>
  <c r="N169" i="22"/>
  <c r="N169" i="45"/>
  <c r="O169" i="45" s="1"/>
  <c r="K171" i="22"/>
  <c r="T144" i="22"/>
  <c r="O167" i="22"/>
  <c r="O168" i="22" s="1"/>
  <c r="L170" i="22"/>
  <c r="L171" i="22" l="1"/>
  <c r="M171" i="22" s="1"/>
  <c r="N170" i="22"/>
  <c r="N171" i="22" s="1"/>
  <c r="O169" i="22"/>
  <c r="O170" i="22" s="1"/>
  <c r="V146" i="30"/>
  <c r="W147" i="30"/>
  <c r="T145" i="22"/>
  <c r="W148" i="30"/>
  <c r="U168" i="45"/>
  <c r="P169" i="45"/>
  <c r="B170" i="22"/>
  <c r="E520" i="40" s="1"/>
  <c r="M171" i="45"/>
  <c r="V168" i="45"/>
  <c r="V35" i="14"/>
  <c r="W36" i="14"/>
  <c r="B169" i="45"/>
  <c r="S168" i="22"/>
  <c r="U144" i="22"/>
  <c r="K172" i="22"/>
  <c r="L172" i="22" s="1"/>
  <c r="B171" i="22"/>
  <c r="E521" i="40" s="1"/>
  <c r="N170" i="45"/>
  <c r="N171" i="45" s="1"/>
  <c r="V7" i="17"/>
  <c r="W8" i="17"/>
  <c r="O171" i="22" l="1"/>
  <c r="M172" i="22"/>
  <c r="T146" i="22"/>
  <c r="S169" i="22"/>
  <c r="V169" i="45"/>
  <c r="V145" i="30"/>
  <c r="W146" i="30"/>
  <c r="V6" i="17"/>
  <c r="W7" i="17"/>
  <c r="V34" i="14"/>
  <c r="W35" i="14"/>
  <c r="N172" i="22"/>
  <c r="O172" i="22" s="1"/>
  <c r="K173" i="22"/>
  <c r="B172" i="22"/>
  <c r="E522" i="40" s="1"/>
  <c r="Q169" i="45"/>
  <c r="O170" i="45"/>
  <c r="O171" i="45" s="1"/>
  <c r="U169" i="45"/>
  <c r="M172" i="45"/>
  <c r="U145" i="22"/>
  <c r="U146" i="22" s="1"/>
  <c r="W168" i="45"/>
  <c r="W169" i="45" s="1"/>
  <c r="S170" i="22" l="1"/>
  <c r="P170" i="45"/>
  <c r="P171" i="45" s="1"/>
  <c r="V144" i="30"/>
  <c r="W145" i="30"/>
  <c r="V170" i="45"/>
  <c r="K174" i="22"/>
  <c r="T147" i="22"/>
  <c r="U147" i="22" s="1"/>
  <c r="V5" i="17"/>
  <c r="W5" i="17" s="1"/>
  <c r="W2" i="17" s="1"/>
  <c r="W6" i="17"/>
  <c r="V33" i="14"/>
  <c r="W34" i="14"/>
  <c r="B170" i="45"/>
  <c r="B171" i="45"/>
  <c r="M173" i="45"/>
  <c r="N172" i="45"/>
  <c r="N173" i="45" s="1"/>
  <c r="U170" i="45"/>
  <c r="L173" i="22"/>
  <c r="M173" i="22" s="1"/>
  <c r="N173" i="22" s="1"/>
  <c r="O173" i="22" l="1"/>
  <c r="V171" i="45"/>
  <c r="V143" i="30"/>
  <c r="W144" i="30"/>
  <c r="W170" i="45"/>
  <c r="W171" i="45" s="1"/>
  <c r="L174" i="22"/>
  <c r="S171" i="22"/>
  <c r="V32" i="14"/>
  <c r="W33" i="14"/>
  <c r="U171" i="45"/>
  <c r="T148" i="22"/>
  <c r="U148" i="22" s="1"/>
  <c r="D2" i="17"/>
  <c r="E17" i="25" s="1"/>
  <c r="AF15" i="26"/>
  <c r="B2" i="17"/>
  <c r="M174" i="45"/>
  <c r="N174" i="45" s="1"/>
  <c r="Q170" i="45"/>
  <c r="Q171" i="45" s="1"/>
  <c r="K175" i="22"/>
  <c r="B172" i="45"/>
  <c r="B173" i="22"/>
  <c r="E523" i="40" s="1"/>
  <c r="O172" i="45"/>
  <c r="O173" i="45" s="1"/>
  <c r="L175" i="22" l="1"/>
  <c r="O174" i="45"/>
  <c r="M174" i="22"/>
  <c r="V142" i="30"/>
  <c r="W143" i="30"/>
  <c r="P172" i="45"/>
  <c r="P173" i="45" s="1"/>
  <c r="P174" i="45" s="1"/>
  <c r="V172" i="45"/>
  <c r="W172" i="45" s="1"/>
  <c r="B174" i="22"/>
  <c r="E524" i="40" s="1"/>
  <c r="Q172" i="45"/>
  <c r="Q173" i="45" s="1"/>
  <c r="Q174" i="45" s="1"/>
  <c r="U172" i="45"/>
  <c r="B173" i="45"/>
  <c r="V31" i="14"/>
  <c r="W32" i="14"/>
  <c r="T149" i="22"/>
  <c r="N175" i="45"/>
  <c r="K176" i="22"/>
  <c r="L176" i="22" s="1"/>
  <c r="B175" i="22"/>
  <c r="E525" i="40" s="1"/>
  <c r="M175" i="45"/>
  <c r="B174" i="45"/>
  <c r="S172" i="22"/>
  <c r="T150" i="22" l="1"/>
  <c r="V141" i="30"/>
  <c r="W142" i="30"/>
  <c r="L177" i="22"/>
  <c r="V173" i="45"/>
  <c r="S173" i="22"/>
  <c r="V30" i="14"/>
  <c r="W31" i="14"/>
  <c r="M176" i="45"/>
  <c r="M175" i="22"/>
  <c r="M176" i="22" s="1"/>
  <c r="N174" i="22"/>
  <c r="O175" i="45"/>
  <c r="U173" i="45"/>
  <c r="K177" i="22"/>
  <c r="B176" i="22"/>
  <c r="E526" i="40" s="1"/>
  <c r="U149" i="22"/>
  <c r="M177" i="22" l="1"/>
  <c r="V140" i="30"/>
  <c r="W141" i="30"/>
  <c r="N175" i="22"/>
  <c r="N176" i="22" s="1"/>
  <c r="N177" i="22" s="1"/>
  <c r="O174" i="22"/>
  <c r="T151" i="22"/>
  <c r="O176" i="45"/>
  <c r="O177" i="45" s="1"/>
  <c r="B175" i="45"/>
  <c r="M177" i="45"/>
  <c r="P175" i="45"/>
  <c r="V174" i="45"/>
  <c r="V29" i="14"/>
  <c r="W30" i="14"/>
  <c r="N176" i="45"/>
  <c r="N177" i="45" s="1"/>
  <c r="U174" i="45"/>
  <c r="U150" i="22"/>
  <c r="U151" i="22" s="1"/>
  <c r="K178" i="22"/>
  <c r="L178" i="22" s="1"/>
  <c r="B177" i="22"/>
  <c r="E527" i="40" s="1"/>
  <c r="S174" i="22"/>
  <c r="W173" i="45"/>
  <c r="W174" i="45" s="1"/>
  <c r="O175" i="22" l="1"/>
  <c r="O176" i="22" s="1"/>
  <c r="O177" i="22" s="1"/>
  <c r="U175" i="45"/>
  <c r="P176" i="45"/>
  <c r="P177" i="45" s="1"/>
  <c r="Q175" i="45"/>
  <c r="Q176" i="45" s="1"/>
  <c r="Q177" i="45" s="1"/>
  <c r="V175" i="45"/>
  <c r="V139" i="30"/>
  <c r="W140" i="30"/>
  <c r="T152" i="22"/>
  <c r="U152" i="22" s="1"/>
  <c r="S175" i="22"/>
  <c r="M178" i="22"/>
  <c r="N178" i="22" s="1"/>
  <c r="B176" i="45"/>
  <c r="V28" i="14"/>
  <c r="W29" i="14"/>
  <c r="K179" i="22"/>
  <c r="L179" i="22" s="1"/>
  <c r="B178" i="22"/>
  <c r="E528" i="40" s="1"/>
  <c r="M178" i="45"/>
  <c r="B177" i="45"/>
  <c r="O178" i="22" l="1"/>
  <c r="V176" i="45"/>
  <c r="V27" i="14"/>
  <c r="W28" i="14"/>
  <c r="W175" i="45"/>
  <c r="W176" i="45" s="1"/>
  <c r="S176" i="22"/>
  <c r="M179" i="22"/>
  <c r="U176" i="45"/>
  <c r="T153" i="22"/>
  <c r="M179" i="45"/>
  <c r="K180" i="22"/>
  <c r="B179" i="22"/>
  <c r="E529" i="40" s="1"/>
  <c r="V138" i="30"/>
  <c r="W139" i="30"/>
  <c r="N178" i="45"/>
  <c r="V26" i="14" l="1"/>
  <c r="W27" i="14"/>
  <c r="M180" i="45"/>
  <c r="V177" i="45"/>
  <c r="W177" i="45" s="1"/>
  <c r="K181" i="22"/>
  <c r="T154" i="22"/>
  <c r="N179" i="45"/>
  <c r="O178" i="45"/>
  <c r="U153" i="22"/>
  <c r="L180" i="22"/>
  <c r="M180" i="22" s="1"/>
  <c r="S177" i="22"/>
  <c r="U177" i="45"/>
  <c r="V137" i="30"/>
  <c r="W138" i="30"/>
  <c r="N179" i="22"/>
  <c r="O179" i="22" s="1"/>
  <c r="B180" i="22" l="1"/>
  <c r="E530" i="40" s="1"/>
  <c r="S178" i="22"/>
  <c r="V136" i="30"/>
  <c r="W137" i="30"/>
  <c r="K182" i="22"/>
  <c r="T155" i="22"/>
  <c r="U154" i="22"/>
  <c r="M181" i="45"/>
  <c r="V178" i="45"/>
  <c r="W178" i="45" s="1"/>
  <c r="U178" i="45"/>
  <c r="L181" i="22"/>
  <c r="L182" i="22" s="1"/>
  <c r="O179" i="45"/>
  <c r="P178" i="45"/>
  <c r="B178" i="45"/>
  <c r="V25" i="14"/>
  <c r="W26" i="14"/>
  <c r="N180" i="22"/>
  <c r="O180" i="22" s="1"/>
  <c r="N180" i="45"/>
  <c r="N181" i="45" l="1"/>
  <c r="O180" i="45"/>
  <c r="O181" i="45" s="1"/>
  <c r="B179" i="45"/>
  <c r="U179" i="45"/>
  <c r="T156" i="22"/>
  <c r="B181" i="22"/>
  <c r="E531" i="40" s="1"/>
  <c r="V179" i="45"/>
  <c r="W179" i="45" s="1"/>
  <c r="V135" i="30"/>
  <c r="W136" i="30"/>
  <c r="B180" i="45"/>
  <c r="S179" i="22"/>
  <c r="P179" i="45"/>
  <c r="P180" i="45" s="1"/>
  <c r="P181" i="45" s="1"/>
  <c r="Q178" i="45"/>
  <c r="K183" i="22"/>
  <c r="L183" i="22" s="1"/>
  <c r="B182" i="22"/>
  <c r="E532" i="40" s="1"/>
  <c r="V24" i="14"/>
  <c r="W25" i="14"/>
  <c r="M182" i="45"/>
  <c r="B181" i="45"/>
  <c r="N182" i="45"/>
  <c r="U155" i="22"/>
  <c r="M181" i="22"/>
  <c r="M182" i="22" s="1"/>
  <c r="Q179" i="45" l="1"/>
  <c r="Q180" i="45" s="1"/>
  <c r="Q181" i="45" s="1"/>
  <c r="U156" i="22"/>
  <c r="T157" i="22"/>
  <c r="U180" i="45"/>
  <c r="M183" i="22"/>
  <c r="S180" i="22"/>
  <c r="K184" i="22"/>
  <c r="B183" i="22"/>
  <c r="E533" i="40" s="1"/>
  <c r="V134" i="30"/>
  <c r="W135" i="30"/>
  <c r="O182" i="45"/>
  <c r="V23" i="14"/>
  <c r="W24" i="14"/>
  <c r="U157" i="22"/>
  <c r="N181" i="22"/>
  <c r="M183" i="45"/>
  <c r="B182" i="45"/>
  <c r="V180" i="45"/>
  <c r="W180" i="45" s="1"/>
  <c r="M184" i="45" l="1"/>
  <c r="N183" i="45"/>
  <c r="N182" i="22"/>
  <c r="N183" i="22" s="1"/>
  <c r="O181" i="22"/>
  <c r="O182" i="22" s="1"/>
  <c r="O183" i="22" s="1"/>
  <c r="T158" i="22"/>
  <c r="U181" i="45"/>
  <c r="P182" i="45"/>
  <c r="S181" i="22"/>
  <c r="V22" i="14"/>
  <c r="W23" i="14"/>
  <c r="V133" i="30"/>
  <c r="W134" i="30"/>
  <c r="V181" i="45"/>
  <c r="W181" i="45" s="1"/>
  <c r="K185" i="22"/>
  <c r="B184" i="22"/>
  <c r="E534" i="40" s="1"/>
  <c r="L184" i="22"/>
  <c r="L185" i="22" s="1"/>
  <c r="N184" i="45" l="1"/>
  <c r="V182" i="45"/>
  <c r="W182" i="45" s="1"/>
  <c r="V21" i="14"/>
  <c r="W22" i="14"/>
  <c r="S182" i="22"/>
  <c r="U182" i="45"/>
  <c r="T159" i="22"/>
  <c r="V132" i="30"/>
  <c r="W133" i="30"/>
  <c r="N184" i="22"/>
  <c r="N185" i="22" s="1"/>
  <c r="Q182" i="45"/>
  <c r="O183" i="45"/>
  <c r="O184" i="45" s="1"/>
  <c r="M185" i="45"/>
  <c r="N185" i="45" s="1"/>
  <c r="K186" i="22"/>
  <c r="L186" i="22" s="1"/>
  <c r="B185" i="22"/>
  <c r="E535" i="40" s="1"/>
  <c r="M184" i="22"/>
  <c r="M185" i="22" s="1"/>
  <c r="U158" i="22"/>
  <c r="U159" i="22" s="1"/>
  <c r="O185" i="45" l="1"/>
  <c r="P183" i="45"/>
  <c r="P184" i="45" s="1"/>
  <c r="P185" i="45" s="1"/>
  <c r="S183" i="22"/>
  <c r="V131" i="30"/>
  <c r="W132" i="30"/>
  <c r="V20" i="14"/>
  <c r="W21" i="14"/>
  <c r="M186" i="22"/>
  <c r="N186" i="22" s="1"/>
  <c r="U183" i="45"/>
  <c r="B183" i="45"/>
  <c r="O184" i="22"/>
  <c r="O185" i="22" s="1"/>
  <c r="K187" i="22"/>
  <c r="B186" i="22"/>
  <c r="E536" i="40" s="1"/>
  <c r="V183" i="45"/>
  <c r="L187" i="22"/>
  <c r="B184" i="45"/>
  <c r="M186" i="45"/>
  <c r="N186" i="45" s="1"/>
  <c r="O186" i="45" s="1"/>
  <c r="B185" i="45"/>
  <c r="T160" i="22"/>
  <c r="O186" i="22" l="1"/>
  <c r="V19" i="14"/>
  <c r="W20" i="14"/>
  <c r="S184" i="22"/>
  <c r="V184" i="45"/>
  <c r="K188" i="22"/>
  <c r="B187" i="22"/>
  <c r="E537" i="40" s="1"/>
  <c r="W183" i="45"/>
  <c r="W184" i="45" s="1"/>
  <c r="P186" i="45"/>
  <c r="T161" i="22"/>
  <c r="M187" i="45"/>
  <c r="B186" i="45"/>
  <c r="M187" i="22"/>
  <c r="Q183" i="45"/>
  <c r="Q184" i="45" s="1"/>
  <c r="Q185" i="45" s="1"/>
  <c r="Q186" i="45" s="1"/>
  <c r="V130" i="30"/>
  <c r="W131" i="30"/>
  <c r="U184" i="45"/>
  <c r="U160" i="22"/>
  <c r="U161" i="22" s="1"/>
  <c r="V185" i="45" l="1"/>
  <c r="M188" i="45"/>
  <c r="V129" i="30"/>
  <c r="W130" i="30"/>
  <c r="K189" i="22"/>
  <c r="N187" i="45"/>
  <c r="S185" i="22"/>
  <c r="U185" i="45"/>
  <c r="V18" i="14"/>
  <c r="W19" i="14"/>
  <c r="W185" i="45"/>
  <c r="T162" i="22"/>
  <c r="N187" i="22"/>
  <c r="L188" i="22"/>
  <c r="M188" i="22" s="1"/>
  <c r="B188" i="22" l="1"/>
  <c r="E538" i="40" s="1"/>
  <c r="N188" i="45"/>
  <c r="O187" i="45"/>
  <c r="B187" i="45"/>
  <c r="V17" i="14"/>
  <c r="W18" i="14"/>
  <c r="M189" i="45"/>
  <c r="B188" i="45"/>
  <c r="T163" i="22"/>
  <c r="U186" i="45"/>
  <c r="U162" i="22"/>
  <c r="V186" i="45"/>
  <c r="N188" i="22"/>
  <c r="O187" i="22"/>
  <c r="K190" i="22"/>
  <c r="V128" i="30"/>
  <c r="W129" i="30"/>
  <c r="L189" i="22"/>
  <c r="L190" i="22" s="1"/>
  <c r="S186" i="22"/>
  <c r="O188" i="22" l="1"/>
  <c r="V127" i="30"/>
  <c r="W128" i="30"/>
  <c r="V16" i="14"/>
  <c r="W17" i="14"/>
  <c r="M189" i="22"/>
  <c r="M190" i="22" s="1"/>
  <c r="B189" i="22"/>
  <c r="E539" i="40" s="1"/>
  <c r="M190" i="45"/>
  <c r="U163" i="22"/>
  <c r="O188" i="45"/>
  <c r="P187" i="45"/>
  <c r="V187" i="45"/>
  <c r="S187" i="22"/>
  <c r="N189" i="45"/>
  <c r="T164" i="22"/>
  <c r="K191" i="22"/>
  <c r="B190" i="22"/>
  <c r="E540" i="40" s="1"/>
  <c r="U187" i="45"/>
  <c r="W186" i="45"/>
  <c r="W187" i="45" l="1"/>
  <c r="O189" i="45"/>
  <c r="B189" i="45" s="1"/>
  <c r="U164" i="22"/>
  <c r="K192" i="22"/>
  <c r="T165" i="22"/>
  <c r="V15" i="14"/>
  <c r="W16" i="14"/>
  <c r="U165" i="22"/>
  <c r="N190" i="45"/>
  <c r="O190" i="45" s="1"/>
  <c r="M191" i="45"/>
  <c r="U188" i="45"/>
  <c r="V126" i="30"/>
  <c r="W127" i="30"/>
  <c r="P188" i="45"/>
  <c r="P189" i="45" s="1"/>
  <c r="Q187" i="45"/>
  <c r="S188" i="22"/>
  <c r="V188" i="45"/>
  <c r="W188" i="45" s="1"/>
  <c r="N189" i="22"/>
  <c r="L191" i="22"/>
  <c r="M191" i="22" s="1"/>
  <c r="N191" i="45" l="1"/>
  <c r="O191" i="45" s="1"/>
  <c r="B191" i="45" s="1"/>
  <c r="L192" i="22"/>
  <c r="M192" i="22" s="1"/>
  <c r="Q188" i="45"/>
  <c r="Q189" i="45" s="1"/>
  <c r="P190" i="45"/>
  <c r="S189" i="22"/>
  <c r="T166" i="22"/>
  <c r="V189" i="45"/>
  <c r="V14" i="14"/>
  <c r="W15" i="14"/>
  <c r="V125" i="30"/>
  <c r="W126" i="30"/>
  <c r="U189" i="45"/>
  <c r="N190" i="22"/>
  <c r="N191" i="22" s="1"/>
  <c r="O189" i="22"/>
  <c r="B191" i="22"/>
  <c r="E541" i="40" s="1"/>
  <c r="Q190" i="45"/>
  <c r="B190" i="45"/>
  <c r="M192" i="45"/>
  <c r="N192" i="45" s="1"/>
  <c r="O192" i="45" s="1"/>
  <c r="K193" i="22"/>
  <c r="L193" i="22" s="1"/>
  <c r="B192" i="22"/>
  <c r="E542" i="40" s="1"/>
  <c r="N192" i="22" l="1"/>
  <c r="P191" i="45"/>
  <c r="Q191" i="45" s="1"/>
  <c r="O190" i="22"/>
  <c r="O191" i="22" s="1"/>
  <c r="O192" i="22" s="1"/>
  <c r="M193" i="22"/>
  <c r="T167" i="22"/>
  <c r="S190" i="22"/>
  <c r="K194" i="22"/>
  <c r="B193" i="22"/>
  <c r="E543" i="40" s="1"/>
  <c r="U166" i="22"/>
  <c r="V190" i="45"/>
  <c r="V124" i="30"/>
  <c r="W125" i="30"/>
  <c r="P192" i="45"/>
  <c r="U190" i="45"/>
  <c r="M193" i="45"/>
  <c r="B192" i="45"/>
  <c r="V13" i="14"/>
  <c r="W14" i="14"/>
  <c r="W189" i="45"/>
  <c r="W190" i="45" s="1"/>
  <c r="M194" i="45" l="1"/>
  <c r="N193" i="45"/>
  <c r="T168" i="22"/>
  <c r="K195" i="22"/>
  <c r="V191" i="45"/>
  <c r="W191" i="45" s="1"/>
  <c r="N193" i="22"/>
  <c r="U191" i="45"/>
  <c r="V123" i="30"/>
  <c r="W124" i="30"/>
  <c r="V12" i="14"/>
  <c r="W13" i="14"/>
  <c r="L194" i="22"/>
  <c r="U167" i="22"/>
  <c r="U168" i="22" s="1"/>
  <c r="Q192" i="45"/>
  <c r="S191" i="22"/>
  <c r="L195" i="22" l="1"/>
  <c r="B194" i="22"/>
  <c r="E544" i="40" s="1"/>
  <c r="V122" i="30"/>
  <c r="W123" i="30"/>
  <c r="V11" i="14"/>
  <c r="W12" i="14"/>
  <c r="N194" i="45"/>
  <c r="O193" i="45"/>
  <c r="M194" i="22"/>
  <c r="M195" i="22" s="1"/>
  <c r="U192" i="45"/>
  <c r="O193" i="22"/>
  <c r="B193" i="45"/>
  <c r="K196" i="22"/>
  <c r="B195" i="22"/>
  <c r="E545" i="40" s="1"/>
  <c r="T169" i="22"/>
  <c r="S192" i="22"/>
  <c r="V192" i="45"/>
  <c r="W192" i="45" s="1"/>
  <c r="M195" i="45"/>
  <c r="N195" i="45" l="1"/>
  <c r="U193" i="45"/>
  <c r="O194" i="45"/>
  <c r="O195" i="45" s="1"/>
  <c r="P193" i="45"/>
  <c r="K197" i="22"/>
  <c r="T170" i="22"/>
  <c r="B194" i="45"/>
  <c r="V10" i="14"/>
  <c r="W11" i="14"/>
  <c r="S193" i="22"/>
  <c r="V193" i="45"/>
  <c r="W193" i="45" s="1"/>
  <c r="V121" i="30"/>
  <c r="W122" i="30"/>
  <c r="U169" i="22"/>
  <c r="U170" i="22" s="1"/>
  <c r="M196" i="45"/>
  <c r="N194" i="22"/>
  <c r="N195" i="22" s="1"/>
  <c r="L196" i="22"/>
  <c r="L197" i="22" s="1"/>
  <c r="B196" i="22" l="1"/>
  <c r="E546" i="40" s="1"/>
  <c r="K198" i="22"/>
  <c r="B197" i="22"/>
  <c r="E547" i="40" s="1"/>
  <c r="M197" i="45"/>
  <c r="S194" i="22"/>
  <c r="P194" i="45"/>
  <c r="P195" i="45" s="1"/>
  <c r="Q193" i="45"/>
  <c r="Q194" i="45" s="1"/>
  <c r="Q195" i="45" s="1"/>
  <c r="T171" i="22"/>
  <c r="V194" i="45"/>
  <c r="O194" i="22"/>
  <c r="O195" i="22" s="1"/>
  <c r="U194" i="45"/>
  <c r="N196" i="45"/>
  <c r="N197" i="45" s="1"/>
  <c r="V120" i="30"/>
  <c r="W121" i="30"/>
  <c r="V9" i="14"/>
  <c r="W10" i="14"/>
  <c r="B195" i="45"/>
  <c r="M196" i="22"/>
  <c r="M197" i="22" s="1"/>
  <c r="V119" i="30" l="1"/>
  <c r="W120" i="30"/>
  <c r="T172" i="22"/>
  <c r="S195" i="22"/>
  <c r="V195" i="45"/>
  <c r="M198" i="45"/>
  <c r="N198" i="45" s="1"/>
  <c r="U195" i="45"/>
  <c r="M198" i="22"/>
  <c r="M199" i="22" s="1"/>
  <c r="N196" i="22"/>
  <c r="N197" i="22" s="1"/>
  <c r="V8" i="14"/>
  <c r="W9" i="14"/>
  <c r="O196" i="45"/>
  <c r="O197" i="45" s="1"/>
  <c r="K199" i="22"/>
  <c r="U171" i="22"/>
  <c r="U172" i="22" s="1"/>
  <c r="L198" i="22"/>
  <c r="L199" i="22" s="1"/>
  <c r="W194" i="45"/>
  <c r="W195" i="45" s="1"/>
  <c r="N198" i="22" l="1"/>
  <c r="N199" i="22" s="1"/>
  <c r="O198" i="45"/>
  <c r="U196" i="45"/>
  <c r="T173" i="22"/>
  <c r="U173" i="22" s="1"/>
  <c r="S196" i="22"/>
  <c r="V7" i="14"/>
  <c r="W8" i="14"/>
  <c r="M199" i="45"/>
  <c r="O196" i="22"/>
  <c r="O197" i="22" s="1"/>
  <c r="O198" i="22" s="1"/>
  <c r="O199" i="22" s="1"/>
  <c r="V196" i="45"/>
  <c r="V118" i="30"/>
  <c r="W119" i="30"/>
  <c r="P196" i="45"/>
  <c r="B196" i="45" s="1"/>
  <c r="B198" i="22"/>
  <c r="E548" i="40" s="1"/>
  <c r="K200" i="22"/>
  <c r="B199" i="22"/>
  <c r="E549" i="40" s="1"/>
  <c r="V197" i="45" l="1"/>
  <c r="V117" i="30"/>
  <c r="W118" i="30"/>
  <c r="U197" i="45"/>
  <c r="S197" i="22"/>
  <c r="K201" i="22"/>
  <c r="V6" i="14"/>
  <c r="W7" i="14"/>
  <c r="T174" i="22"/>
  <c r="L200" i="22"/>
  <c r="P197" i="45"/>
  <c r="Q196" i="45"/>
  <c r="Q197" i="45" s="1"/>
  <c r="M200" i="45"/>
  <c r="W196" i="45"/>
  <c r="W197" i="45" s="1"/>
  <c r="N199" i="45"/>
  <c r="O199" i="45" s="1"/>
  <c r="U198" i="45" l="1"/>
  <c r="S198" i="22"/>
  <c r="L201" i="22"/>
  <c r="M200" i="22"/>
  <c r="V116" i="30"/>
  <c r="W117" i="30"/>
  <c r="T175" i="22"/>
  <c r="N200" i="45"/>
  <c r="V198" i="45"/>
  <c r="M201" i="45"/>
  <c r="P198" i="45"/>
  <c r="Q198" i="45" s="1"/>
  <c r="B197" i="45"/>
  <c r="V5" i="14"/>
  <c r="W5" i="14" s="1"/>
  <c r="W2" i="14" s="1"/>
  <c r="W6" i="14"/>
  <c r="B200" i="22"/>
  <c r="E550" i="40" s="1"/>
  <c r="O200" i="45"/>
  <c r="B199" i="45"/>
  <c r="K202" i="22"/>
  <c r="B201" i="22"/>
  <c r="E551" i="40" s="1"/>
  <c r="U174" i="22"/>
  <c r="L202" i="22" l="1"/>
  <c r="V115" i="30"/>
  <c r="W116" i="30"/>
  <c r="P199" i="45"/>
  <c r="P200" i="45" s="1"/>
  <c r="B200" i="45" s="1"/>
  <c r="B198" i="45"/>
  <c r="M201" i="22"/>
  <c r="M202" i="22" s="1"/>
  <c r="N200" i="22"/>
  <c r="D2" i="14"/>
  <c r="E15" i="25" s="1"/>
  <c r="AF13" i="26"/>
  <c r="B2" i="14"/>
  <c r="M202" i="45"/>
  <c r="S199" i="22"/>
  <c r="T176" i="22"/>
  <c r="V199" i="45"/>
  <c r="U175" i="22"/>
  <c r="U176" i="22" s="1"/>
  <c r="K203" i="22"/>
  <c r="L203" i="22" s="1"/>
  <c r="B202" i="22"/>
  <c r="E552" i="40" s="1"/>
  <c r="W198" i="45"/>
  <c r="N201" i="45"/>
  <c r="U199" i="45"/>
  <c r="N202" i="45" l="1"/>
  <c r="M203" i="22"/>
  <c r="U200" i="45"/>
  <c r="N201" i="22"/>
  <c r="N202" i="22" s="1"/>
  <c r="N203" i="22" s="1"/>
  <c r="O200" i="22"/>
  <c r="O201" i="22" s="1"/>
  <c r="O202" i="22" s="1"/>
  <c r="O203" i="22" s="1"/>
  <c r="W199" i="45"/>
  <c r="W200" i="45" s="1"/>
  <c r="V114" i="30"/>
  <c r="W115" i="30"/>
  <c r="V200" i="45"/>
  <c r="T177" i="22"/>
  <c r="S200" i="22"/>
  <c r="Q199" i="45"/>
  <c r="Q200" i="45" s="1"/>
  <c r="K204" i="22"/>
  <c r="B203" i="22"/>
  <c r="E553" i="40" s="1"/>
  <c r="M203" i="45"/>
  <c r="N203" i="45" s="1"/>
  <c r="O201" i="45"/>
  <c r="O202" i="45" s="1"/>
  <c r="K205" i="22" l="1"/>
  <c r="S201" i="22"/>
  <c r="U201" i="45"/>
  <c r="V113" i="30"/>
  <c r="W114" i="30"/>
  <c r="Q201" i="45"/>
  <c r="O203" i="45"/>
  <c r="P201" i="45"/>
  <c r="V201" i="45"/>
  <c r="L204" i="22"/>
  <c r="L205" i="22" s="1"/>
  <c r="T178" i="22"/>
  <c r="M204" i="45"/>
  <c r="N204" i="45" s="1"/>
  <c r="U177" i="22"/>
  <c r="U202" i="45" l="1"/>
  <c r="V202" i="45"/>
  <c r="W201" i="45"/>
  <c r="W202" i="45" s="1"/>
  <c r="Q202" i="45"/>
  <c r="V112" i="30"/>
  <c r="W113" i="30"/>
  <c r="U178" i="22"/>
  <c r="B204" i="22"/>
  <c r="E554" i="40" s="1"/>
  <c r="P202" i="45"/>
  <c r="B201" i="45"/>
  <c r="K206" i="22"/>
  <c r="B205" i="22"/>
  <c r="E555" i="40" s="1"/>
  <c r="T179" i="22"/>
  <c r="S202" i="22"/>
  <c r="M204" i="22"/>
  <c r="M205" i="45"/>
  <c r="O204" i="45"/>
  <c r="U179" i="22" l="1"/>
  <c r="M205" i="22"/>
  <c r="N204" i="22"/>
  <c r="M206" i="45"/>
  <c r="V203" i="45"/>
  <c r="W203" i="45" s="1"/>
  <c r="S203" i="22"/>
  <c r="T180" i="22"/>
  <c r="K207" i="22"/>
  <c r="L206" i="22"/>
  <c r="V111" i="30"/>
  <c r="W112" i="30"/>
  <c r="N205" i="45"/>
  <c r="N206" i="45" s="1"/>
  <c r="P203" i="45"/>
  <c r="B202" i="45"/>
  <c r="U203" i="45"/>
  <c r="O205" i="45" l="1"/>
  <c r="O206" i="45" s="1"/>
  <c r="L207" i="22"/>
  <c r="P204" i="45"/>
  <c r="B203" i="45"/>
  <c r="S204" i="22"/>
  <c r="M207" i="45"/>
  <c r="N207" i="45" s="1"/>
  <c r="V204" i="45"/>
  <c r="N205" i="22"/>
  <c r="O204" i="22"/>
  <c r="O205" i="22" s="1"/>
  <c r="T181" i="22"/>
  <c r="V110" i="30"/>
  <c r="W111" i="30"/>
  <c r="B206" i="22"/>
  <c r="E556" i="40" s="1"/>
  <c r="K208" i="22"/>
  <c r="L208" i="22" s="1"/>
  <c r="B207" i="22"/>
  <c r="E557" i="40" s="1"/>
  <c r="Q203" i="45"/>
  <c r="Q204" i="45" s="1"/>
  <c r="M206" i="22"/>
  <c r="M207" i="22" s="1"/>
  <c r="U204" i="45"/>
  <c r="U180" i="22"/>
  <c r="U181" i="22" s="1"/>
  <c r="M208" i="22" l="1"/>
  <c r="O207" i="45"/>
  <c r="V205" i="45"/>
  <c r="M208" i="45"/>
  <c r="B207" i="45"/>
  <c r="S205" i="22"/>
  <c r="K209" i="22"/>
  <c r="B208" i="22"/>
  <c r="E558" i="40" s="1"/>
  <c r="V109" i="30"/>
  <c r="W110" i="30"/>
  <c r="P205" i="45"/>
  <c r="Q205" i="45" s="1"/>
  <c r="B204" i="45"/>
  <c r="T182" i="22"/>
  <c r="U205" i="45"/>
  <c r="N206" i="22"/>
  <c r="N207" i="22" s="1"/>
  <c r="N208" i="22" s="1"/>
  <c r="W204" i="45"/>
  <c r="W205" i="45" s="1"/>
  <c r="O206" i="22" l="1"/>
  <c r="O207" i="22" s="1"/>
  <c r="O208" i="22" s="1"/>
  <c r="T183" i="22"/>
  <c r="V206" i="45"/>
  <c r="M209" i="45"/>
  <c r="P206" i="45"/>
  <c r="B205" i="45"/>
  <c r="K210" i="22"/>
  <c r="B209" i="22"/>
  <c r="E559" i="40" s="1"/>
  <c r="U182" i="22"/>
  <c r="U183" i="22" s="1"/>
  <c r="N208" i="45"/>
  <c r="O208" i="45" s="1"/>
  <c r="S206" i="22"/>
  <c r="U206" i="45"/>
  <c r="W206" i="45"/>
  <c r="V108" i="30"/>
  <c r="W109" i="30"/>
  <c r="L209" i="22"/>
  <c r="M209" i="22" s="1"/>
  <c r="N209" i="22" s="1"/>
  <c r="O209" i="22" l="1"/>
  <c r="U207" i="45"/>
  <c r="V207" i="45"/>
  <c r="W207" i="45" s="1"/>
  <c r="M210" i="45"/>
  <c r="L210" i="22"/>
  <c r="K211" i="22"/>
  <c r="S207" i="22"/>
  <c r="T184" i="22"/>
  <c r="U184" i="22" s="1"/>
  <c r="P207" i="45"/>
  <c r="P208" i="45" s="1"/>
  <c r="B206" i="45"/>
  <c r="Q206" i="45"/>
  <c r="N209" i="45"/>
  <c r="V107" i="30"/>
  <c r="W108" i="30"/>
  <c r="O209" i="45" l="1"/>
  <c r="L211" i="22"/>
  <c r="L212" i="22" s="1"/>
  <c r="M211" i="45"/>
  <c r="S208" i="22"/>
  <c r="V208" i="45"/>
  <c r="B208" i="45"/>
  <c r="T185" i="22"/>
  <c r="V106" i="30"/>
  <c r="W107" i="30"/>
  <c r="N210" i="45"/>
  <c r="N211" i="45" s="1"/>
  <c r="U208" i="45"/>
  <c r="M210" i="22"/>
  <c r="B210" i="22"/>
  <c r="E560" i="40" s="1"/>
  <c r="Q207" i="45"/>
  <c r="Q208" i="45" s="1"/>
  <c r="K212" i="22"/>
  <c r="B209" i="45" l="1"/>
  <c r="P209" i="45"/>
  <c r="Q209" i="45"/>
  <c r="V209" i="45"/>
  <c r="O210" i="45"/>
  <c r="S209" i="22"/>
  <c r="V105" i="30"/>
  <c r="W106" i="30"/>
  <c r="M212" i="45"/>
  <c r="N212" i="45" s="1"/>
  <c r="U209" i="45"/>
  <c r="K213" i="22"/>
  <c r="B212" i="22"/>
  <c r="E562" i="40" s="1"/>
  <c r="W208" i="45"/>
  <c r="W209" i="45" s="1"/>
  <c r="M211" i="22"/>
  <c r="N210" i="22"/>
  <c r="L213" i="22"/>
  <c r="T186" i="22"/>
  <c r="U185" i="22"/>
  <c r="M212" i="22" l="1"/>
  <c r="M213" i="22" s="1"/>
  <c r="B211" i="22"/>
  <c r="E561" i="40" s="1"/>
  <c r="V104" i="30"/>
  <c r="W105" i="30"/>
  <c r="S210" i="22"/>
  <c r="K214" i="22"/>
  <c r="B213" i="22"/>
  <c r="E563" i="40" s="1"/>
  <c r="O211" i="45"/>
  <c r="P210" i="45"/>
  <c r="V210" i="45"/>
  <c r="W210" i="45" s="1"/>
  <c r="U210" i="45"/>
  <c r="T187" i="22"/>
  <c r="M213" i="45"/>
  <c r="N211" i="22"/>
  <c r="N212" i="22" s="1"/>
  <c r="N213" i="22" s="1"/>
  <c r="O210" i="22"/>
  <c r="O211" i="22" s="1"/>
  <c r="O212" i="22" s="1"/>
  <c r="O213" i="22" s="1"/>
  <c r="U186" i="22"/>
  <c r="S211" i="22" l="1"/>
  <c r="M214" i="45"/>
  <c r="P211" i="45"/>
  <c r="B210" i="45"/>
  <c r="Q210" i="45"/>
  <c r="Q211" i="45" s="1"/>
  <c r="U211" i="45"/>
  <c r="T188" i="22"/>
  <c r="V211" i="45"/>
  <c r="O212" i="45"/>
  <c r="B211" i="45"/>
  <c r="K215" i="22"/>
  <c r="B214" i="22"/>
  <c r="E564" i="40" s="1"/>
  <c r="V103" i="30"/>
  <c r="W104" i="30"/>
  <c r="U187" i="22"/>
  <c r="U188" i="22" s="1"/>
  <c r="L214" i="22"/>
  <c r="N213" i="45"/>
  <c r="N214" i="45" s="1"/>
  <c r="V102" i="30" l="1"/>
  <c r="W103" i="30"/>
  <c r="U212" i="45"/>
  <c r="K216" i="22"/>
  <c r="P212" i="45"/>
  <c r="Q212" i="45"/>
  <c r="L215" i="22"/>
  <c r="L216" i="22" s="1"/>
  <c r="M215" i="45"/>
  <c r="N215" i="45" s="1"/>
  <c r="B214" i="45"/>
  <c r="O213" i="45"/>
  <c r="O214" i="45" s="1"/>
  <c r="M214" i="22"/>
  <c r="S212" i="22"/>
  <c r="V212" i="45"/>
  <c r="T189" i="22"/>
  <c r="W211" i="45"/>
  <c r="P213" i="45" l="1"/>
  <c r="P214" i="45" s="1"/>
  <c r="T190" i="22"/>
  <c r="V213" i="45"/>
  <c r="B215" i="22"/>
  <c r="E565" i="40" s="1"/>
  <c r="K217" i="22"/>
  <c r="L217" i="22" s="1"/>
  <c r="B216" i="22"/>
  <c r="E566" i="40" s="1"/>
  <c r="U189" i="22"/>
  <c r="U213" i="45"/>
  <c r="M216" i="45"/>
  <c r="S213" i="22"/>
  <c r="M215" i="22"/>
  <c r="M216" i="22" s="1"/>
  <c r="N214" i="22"/>
  <c r="B212" i="45"/>
  <c r="W212" i="45"/>
  <c r="O215" i="45"/>
  <c r="P215" i="45" s="1"/>
  <c r="V101" i="30"/>
  <c r="W102" i="30"/>
  <c r="B213" i="45" l="1"/>
  <c r="B215" i="45"/>
  <c r="Q213" i="45"/>
  <c r="Q214" i="45" s="1"/>
  <c r="Q215" i="45" s="1"/>
  <c r="N215" i="22"/>
  <c r="N216" i="22" s="1"/>
  <c r="O214" i="22"/>
  <c r="V214" i="45"/>
  <c r="K218" i="22"/>
  <c r="B217" i="22"/>
  <c r="E567" i="40" s="1"/>
  <c r="V100" i="30"/>
  <c r="W101" i="30"/>
  <c r="T191" i="22"/>
  <c r="M217" i="22"/>
  <c r="M217" i="45"/>
  <c r="U214" i="45"/>
  <c r="S214" i="22"/>
  <c r="W213" i="45"/>
  <c r="W214" i="45" s="1"/>
  <c r="U190" i="22"/>
  <c r="N216" i="45"/>
  <c r="N217" i="45" s="1"/>
  <c r="O216" i="45" l="1"/>
  <c r="O215" i="22"/>
  <c r="O216" i="22" s="1"/>
  <c r="V99" i="30"/>
  <c r="W100" i="30"/>
  <c r="T192" i="22"/>
  <c r="V215" i="45"/>
  <c r="B216" i="45"/>
  <c r="S215" i="22"/>
  <c r="K219" i="22"/>
  <c r="O217" i="22"/>
  <c r="U215" i="45"/>
  <c r="M218" i="45"/>
  <c r="M218" i="22"/>
  <c r="N217" i="22"/>
  <c r="U191" i="22"/>
  <c r="L218" i="22"/>
  <c r="B218" i="22" s="1"/>
  <c r="E568" i="40" s="1"/>
  <c r="O217" i="45" l="1"/>
  <c r="B217" i="45" s="1"/>
  <c r="P216" i="45"/>
  <c r="T193" i="22"/>
  <c r="M219" i="45"/>
  <c r="V216" i="45"/>
  <c r="W215" i="45"/>
  <c r="W216" i="45" s="1"/>
  <c r="K220" i="22"/>
  <c r="U216" i="45"/>
  <c r="L219" i="22"/>
  <c r="M219" i="22" s="1"/>
  <c r="N218" i="45"/>
  <c r="V98" i="30"/>
  <c r="W99" i="30"/>
  <c r="U192" i="22"/>
  <c r="U193" i="22" s="1"/>
  <c r="N218" i="22"/>
  <c r="S216" i="22"/>
  <c r="N219" i="22" l="1"/>
  <c r="P217" i="45"/>
  <c r="Q216" i="45"/>
  <c r="Q217" i="45" s="1"/>
  <c r="V217" i="45"/>
  <c r="W217" i="45" s="1"/>
  <c r="N219" i="45"/>
  <c r="O218" i="45"/>
  <c r="M220" i="45"/>
  <c r="V97" i="30"/>
  <c r="W98" i="30"/>
  <c r="T194" i="22"/>
  <c r="U194" i="22" s="1"/>
  <c r="L220" i="22"/>
  <c r="B220" i="22" s="1"/>
  <c r="E570" i="40" s="1"/>
  <c r="U217" i="45"/>
  <c r="K221" i="22"/>
  <c r="M220" i="22"/>
  <c r="B218" i="45"/>
  <c r="O218" i="22"/>
  <c r="O219" i="22" s="1"/>
  <c r="S217" i="22"/>
  <c r="B219" i="22"/>
  <c r="E569" i="40" s="1"/>
  <c r="M221" i="45" l="1"/>
  <c r="U218" i="45"/>
  <c r="O219" i="45"/>
  <c r="P218" i="45"/>
  <c r="N220" i="45"/>
  <c r="N221" i="45" s="1"/>
  <c r="V96" i="30"/>
  <c r="W97" i="30"/>
  <c r="V218" i="45"/>
  <c r="W218" i="45" s="1"/>
  <c r="N220" i="22"/>
  <c r="K222" i="22"/>
  <c r="L221" i="22"/>
  <c r="S218" i="22"/>
  <c r="T195" i="22"/>
  <c r="U195" i="22" s="1"/>
  <c r="L222" i="22" l="1"/>
  <c r="K223" i="22"/>
  <c r="B222" i="22"/>
  <c r="E572" i="40" s="1"/>
  <c r="S219" i="22"/>
  <c r="P219" i="45"/>
  <c r="Q218" i="45"/>
  <c r="Q219" i="45" s="1"/>
  <c r="O220" i="45"/>
  <c r="O221" i="45" s="1"/>
  <c r="B219" i="45"/>
  <c r="B221" i="22"/>
  <c r="E571" i="40" s="1"/>
  <c r="O220" i="22"/>
  <c r="B220" i="45"/>
  <c r="T196" i="22"/>
  <c r="V95" i="30"/>
  <c r="W96" i="30"/>
  <c r="U219" i="45"/>
  <c r="M221" i="22"/>
  <c r="M222" i="22" s="1"/>
  <c r="V219" i="45"/>
  <c r="M222" i="45"/>
  <c r="N222" i="45" s="1"/>
  <c r="B221" i="45"/>
  <c r="P220" i="45" l="1"/>
  <c r="P221" i="45" s="1"/>
  <c r="V94" i="30"/>
  <c r="W95" i="30"/>
  <c r="S220" i="22"/>
  <c r="K224" i="22"/>
  <c r="T197" i="22"/>
  <c r="V220" i="45"/>
  <c r="W219" i="45"/>
  <c r="U220" i="45"/>
  <c r="M223" i="45"/>
  <c r="N223" i="45" s="1"/>
  <c r="N221" i="22"/>
  <c r="N222" i="22" s="1"/>
  <c r="L223" i="22"/>
  <c r="L224" i="22" s="1"/>
  <c r="O222" i="45"/>
  <c r="U196" i="22"/>
  <c r="O223" i="45" l="1"/>
  <c r="W220" i="45"/>
  <c r="Q220" i="45"/>
  <c r="Q221" i="45" s="1"/>
  <c r="O221" i="22"/>
  <c r="O222" i="22" s="1"/>
  <c r="M224" i="45"/>
  <c r="B223" i="45"/>
  <c r="B223" i="22"/>
  <c r="E573" i="40" s="1"/>
  <c r="P222" i="45"/>
  <c r="S221" i="22"/>
  <c r="N224" i="45"/>
  <c r="U221" i="45"/>
  <c r="B222" i="45"/>
  <c r="K225" i="22"/>
  <c r="L225" i="22" s="1"/>
  <c r="B224" i="22"/>
  <c r="E574" i="40" s="1"/>
  <c r="U197" i="22"/>
  <c r="V93" i="30"/>
  <c r="W94" i="30"/>
  <c r="T198" i="22"/>
  <c r="V221" i="45"/>
  <c r="W221" i="45" s="1"/>
  <c r="M223" i="22"/>
  <c r="M224" i="22" s="1"/>
  <c r="V92" i="30" l="1"/>
  <c r="W93" i="30"/>
  <c r="U222" i="45"/>
  <c r="U198" i="22"/>
  <c r="T199" i="22"/>
  <c r="M225" i="22"/>
  <c r="M225" i="45"/>
  <c r="N223" i="22"/>
  <c r="N224" i="22" s="1"/>
  <c r="K226" i="22"/>
  <c r="L226" i="22" s="1"/>
  <c r="B225" i="22"/>
  <c r="E575" i="40" s="1"/>
  <c r="O223" i="22"/>
  <c r="O224" i="22" s="1"/>
  <c r="S222" i="22"/>
  <c r="P223" i="45"/>
  <c r="Q222" i="45"/>
  <c r="Q223" i="45" s="1"/>
  <c r="V222" i="45"/>
  <c r="W222" i="45" s="1"/>
  <c r="O224" i="45"/>
  <c r="B224" i="45" s="1"/>
  <c r="P224" i="45" l="1"/>
  <c r="Q224" i="45" s="1"/>
  <c r="N225" i="22"/>
  <c r="O225" i="22" s="1"/>
  <c r="T200" i="22"/>
  <c r="S223" i="22"/>
  <c r="U199" i="22"/>
  <c r="U200" i="22" s="1"/>
  <c r="U223" i="45"/>
  <c r="K227" i="22"/>
  <c r="L227" i="22" s="1"/>
  <c r="B226" i="22"/>
  <c r="E576" i="40" s="1"/>
  <c r="V91" i="30"/>
  <c r="W92" i="30"/>
  <c r="O225" i="45"/>
  <c r="M226" i="45"/>
  <c r="V223" i="45"/>
  <c r="M226" i="22"/>
  <c r="N225" i="45"/>
  <c r="B225" i="45" s="1"/>
  <c r="N226" i="22" l="1"/>
  <c r="O226" i="22" s="1"/>
  <c r="V224" i="45"/>
  <c r="S224" i="22"/>
  <c r="V90" i="30"/>
  <c r="W91" i="30"/>
  <c r="M227" i="45"/>
  <c r="T201" i="22"/>
  <c r="U201" i="22" s="1"/>
  <c r="U224" i="45"/>
  <c r="W223" i="45"/>
  <c r="W224" i="45" s="1"/>
  <c r="K228" i="22"/>
  <c r="B227" i="22"/>
  <c r="E577" i="40" s="1"/>
  <c r="N226" i="45"/>
  <c r="M227" i="22"/>
  <c r="N227" i="22" s="1"/>
  <c r="O227" i="22" s="1"/>
  <c r="P225" i="45"/>
  <c r="N227" i="45" l="1"/>
  <c r="K229" i="22"/>
  <c r="L228" i="22"/>
  <c r="L229" i="22" s="1"/>
  <c r="V89" i="30"/>
  <c r="W90" i="30"/>
  <c r="M228" i="45"/>
  <c r="S225" i="22"/>
  <c r="O226" i="45"/>
  <c r="P226" i="45" s="1"/>
  <c r="T202" i="22"/>
  <c r="V225" i="45"/>
  <c r="W225" i="45" s="1"/>
  <c r="U202" i="22"/>
  <c r="U225" i="45"/>
  <c r="Q225" i="45"/>
  <c r="Q226" i="45" l="1"/>
  <c r="M229" i="45"/>
  <c r="V226" i="45"/>
  <c r="B228" i="22"/>
  <c r="E578" i="40" s="1"/>
  <c r="S226" i="22"/>
  <c r="T203" i="22"/>
  <c r="U203" i="22" s="1"/>
  <c r="K230" i="22"/>
  <c r="L230" i="22" s="1"/>
  <c r="B229" i="22"/>
  <c r="E579" i="40" s="1"/>
  <c r="U226" i="45"/>
  <c r="V88" i="30"/>
  <c r="W89" i="30"/>
  <c r="N228" i="45"/>
  <c r="N229" i="45" s="1"/>
  <c r="M228" i="22"/>
  <c r="O227" i="45"/>
  <c r="P227" i="45" s="1"/>
  <c r="B226" i="45"/>
  <c r="M229" i="22" l="1"/>
  <c r="M230" i="22" s="1"/>
  <c r="N228" i="22"/>
  <c r="S227" i="22"/>
  <c r="V87" i="30"/>
  <c r="W88" i="30"/>
  <c r="W226" i="45"/>
  <c r="U227" i="45"/>
  <c r="K231" i="22"/>
  <c r="L231" i="22" s="1"/>
  <c r="B230" i="22"/>
  <c r="E580" i="40" s="1"/>
  <c r="M230" i="45"/>
  <c r="N230" i="45" s="1"/>
  <c r="V227" i="45"/>
  <c r="O228" i="45"/>
  <c r="O229" i="45" s="1"/>
  <c r="B227" i="45"/>
  <c r="T204" i="22"/>
  <c r="U204" i="22" s="1"/>
  <c r="Q227" i="45"/>
  <c r="W227" i="45" l="1"/>
  <c r="U228" i="45"/>
  <c r="V228" i="45"/>
  <c r="S228" i="22"/>
  <c r="O230" i="45"/>
  <c r="V86" i="30"/>
  <c r="W87" i="30"/>
  <c r="B229" i="45"/>
  <c r="M231" i="45"/>
  <c r="N229" i="22"/>
  <c r="N230" i="22" s="1"/>
  <c r="O228" i="22"/>
  <c r="B228" i="45"/>
  <c r="K232" i="22"/>
  <c r="B231" i="22"/>
  <c r="E581" i="40" s="1"/>
  <c r="M231" i="22"/>
  <c r="T205" i="22"/>
  <c r="U205" i="22" s="1"/>
  <c r="P228" i="45"/>
  <c r="P229" i="45" s="1"/>
  <c r="O229" i="22" l="1"/>
  <c r="O230" i="22" s="1"/>
  <c r="Q228" i="45"/>
  <c r="Q229" i="45" s="1"/>
  <c r="W228" i="45"/>
  <c r="V85" i="30"/>
  <c r="W86" i="30"/>
  <c r="K233" i="22"/>
  <c r="B232" i="22"/>
  <c r="E582" i="40" s="1"/>
  <c r="V229" i="45"/>
  <c r="W229" i="45" s="1"/>
  <c r="N231" i="22"/>
  <c r="L232" i="22"/>
  <c r="M232" i="22" s="1"/>
  <c r="T206" i="22"/>
  <c r="U206" i="22" s="1"/>
  <c r="U229" i="45"/>
  <c r="S229" i="22"/>
  <c r="P230" i="45"/>
  <c r="B230" i="45"/>
  <c r="M232" i="45"/>
  <c r="N231" i="45"/>
  <c r="N232" i="45" s="1"/>
  <c r="N232" i="22" l="1"/>
  <c r="O231" i="22"/>
  <c r="O232" i="22" s="1"/>
  <c r="U230" i="45"/>
  <c r="K234" i="22"/>
  <c r="B233" i="22"/>
  <c r="E583" i="40" s="1"/>
  <c r="L233" i="22"/>
  <c r="Q230" i="45"/>
  <c r="V230" i="45"/>
  <c r="W230" i="45" s="1"/>
  <c r="O231" i="45"/>
  <c r="O232" i="45" s="1"/>
  <c r="S230" i="22"/>
  <c r="T207" i="22"/>
  <c r="B231" i="45"/>
  <c r="M233" i="45"/>
  <c r="N233" i="45" s="1"/>
  <c r="V84" i="30"/>
  <c r="W85" i="30"/>
  <c r="L234" i="22" l="1"/>
  <c r="U231" i="45"/>
  <c r="S231" i="22"/>
  <c r="O233" i="45"/>
  <c r="M233" i="22"/>
  <c r="T208" i="22"/>
  <c r="K235" i="22"/>
  <c r="B234" i="22"/>
  <c r="E584" i="40" s="1"/>
  <c r="V83" i="30"/>
  <c r="W84" i="30"/>
  <c r="U207" i="22"/>
  <c r="U208" i="22" s="1"/>
  <c r="M234" i="45"/>
  <c r="V231" i="45"/>
  <c r="W231" i="45" s="1"/>
  <c r="P231" i="45"/>
  <c r="P232" i="45" s="1"/>
  <c r="Q231" i="45" l="1"/>
  <c r="Q232" i="45" s="1"/>
  <c r="U232" i="45"/>
  <c r="M235" i="45"/>
  <c r="V82" i="30"/>
  <c r="W83" i="30"/>
  <c r="K236" i="22"/>
  <c r="L235" i="22"/>
  <c r="B235" i="22" s="1"/>
  <c r="E585" i="40" s="1"/>
  <c r="T209" i="22"/>
  <c r="U209" i="22" s="1"/>
  <c r="N234" i="45"/>
  <c r="M234" i="22"/>
  <c r="N233" i="22"/>
  <c r="S232" i="22"/>
  <c r="P233" i="45"/>
  <c r="B232" i="45"/>
  <c r="V232" i="45"/>
  <c r="M235" i="22" l="1"/>
  <c r="M236" i="45"/>
  <c r="B233" i="45"/>
  <c r="S233" i="22"/>
  <c r="N234" i="22"/>
  <c r="N235" i="22" s="1"/>
  <c r="O233" i="22"/>
  <c r="O234" i="22" s="1"/>
  <c r="O235" i="22" s="1"/>
  <c r="N235" i="45"/>
  <c r="N236" i="45" s="1"/>
  <c r="Q233" i="45"/>
  <c r="U233" i="45"/>
  <c r="T210" i="22"/>
  <c r="M236" i="22"/>
  <c r="O234" i="45"/>
  <c r="P234" i="45" s="1"/>
  <c r="K237" i="22"/>
  <c r="V81" i="30"/>
  <c r="W82" i="30"/>
  <c r="V233" i="45"/>
  <c r="L236" i="22"/>
  <c r="B236" i="22" s="1"/>
  <c r="E586" i="40" s="1"/>
  <c r="W232" i="45"/>
  <c r="W233" i="45" s="1"/>
  <c r="N236" i="22" l="1"/>
  <c r="O236" i="22" s="1"/>
  <c r="V80" i="30"/>
  <c r="W81" i="30"/>
  <c r="S234" i="22"/>
  <c r="T211" i="22"/>
  <c r="N237" i="45"/>
  <c r="M237" i="45"/>
  <c r="K238" i="22"/>
  <c r="B237" i="22"/>
  <c r="E587" i="40" s="1"/>
  <c r="O235" i="45"/>
  <c r="O236" i="45" s="1"/>
  <c r="B234" i="45"/>
  <c r="V234" i="45"/>
  <c r="W234" i="45" s="1"/>
  <c r="U210" i="22"/>
  <c r="U211" i="22" s="1"/>
  <c r="Q234" i="45"/>
  <c r="L237" i="22"/>
  <c r="M237" i="22" s="1"/>
  <c r="N237" i="22" s="1"/>
  <c r="U234" i="45"/>
  <c r="V235" i="45" l="1"/>
  <c r="S235" i="22"/>
  <c r="U235" i="45"/>
  <c r="W235" i="45"/>
  <c r="T212" i="22"/>
  <c r="U212" i="22" s="1"/>
  <c r="V79" i="30"/>
  <c r="W80" i="30"/>
  <c r="O237" i="45"/>
  <c r="K239" i="22"/>
  <c r="B238" i="22"/>
  <c r="E588" i="40" s="1"/>
  <c r="O237" i="22"/>
  <c r="B236" i="45"/>
  <c r="L238" i="22"/>
  <c r="M238" i="22" s="1"/>
  <c r="M238" i="45"/>
  <c r="N238" i="45" s="1"/>
  <c r="P235" i="45"/>
  <c r="V236" i="45" l="1"/>
  <c r="K240" i="22"/>
  <c r="U236" i="45"/>
  <c r="O238" i="45"/>
  <c r="B238" i="45" s="1"/>
  <c r="P236" i="45"/>
  <c r="P237" i="45" s="1"/>
  <c r="P238" i="45" s="1"/>
  <c r="B235" i="45"/>
  <c r="Q235" i="45"/>
  <c r="Q236" i="45" s="1"/>
  <c r="Q237" i="45" s="1"/>
  <c r="Q238" i="45" s="1"/>
  <c r="V78" i="30"/>
  <c r="W79" i="30"/>
  <c r="M239" i="45"/>
  <c r="W236" i="45"/>
  <c r="S236" i="22"/>
  <c r="B237" i="45"/>
  <c r="T213" i="22"/>
  <c r="L239" i="22"/>
  <c r="L240" i="22" s="1"/>
  <c r="N238" i="22"/>
  <c r="O238" i="22" s="1"/>
  <c r="B239" i="22" l="1"/>
  <c r="E589" i="40" s="1"/>
  <c r="M240" i="45"/>
  <c r="K241" i="22"/>
  <c r="L241" i="22" s="1"/>
  <c r="B240" i="22"/>
  <c r="E590" i="40" s="1"/>
  <c r="S237" i="22"/>
  <c r="V237" i="45"/>
  <c r="U237" i="45"/>
  <c r="M239" i="22"/>
  <c r="M240" i="22" s="1"/>
  <c r="V77" i="30"/>
  <c r="W78" i="30"/>
  <c r="N239" i="45"/>
  <c r="N240" i="45" s="1"/>
  <c r="T214" i="22"/>
  <c r="U213" i="22"/>
  <c r="T215" i="22" l="1"/>
  <c r="V238" i="45"/>
  <c r="W237" i="45"/>
  <c r="W238" i="45" s="1"/>
  <c r="K242" i="22"/>
  <c r="L242" i="22" s="1"/>
  <c r="B241" i="22"/>
  <c r="E591" i="40" s="1"/>
  <c r="V76" i="30"/>
  <c r="W77" i="30"/>
  <c r="U214" i="22"/>
  <c r="U215" i="22" s="1"/>
  <c r="M241" i="45"/>
  <c r="S238" i="22"/>
  <c r="M241" i="22"/>
  <c r="N239" i="22"/>
  <c r="U238" i="45"/>
  <c r="O239" i="45"/>
  <c r="V75" i="30" l="1"/>
  <c r="W76" i="30"/>
  <c r="K243" i="22"/>
  <c r="B242" i="22"/>
  <c r="E592" i="40" s="1"/>
  <c r="N240" i="22"/>
  <c r="N241" i="22" s="1"/>
  <c r="O239" i="22"/>
  <c r="M242" i="22"/>
  <c r="U239" i="45"/>
  <c r="S239" i="22"/>
  <c r="V239" i="45"/>
  <c r="W239" i="45" s="1"/>
  <c r="M242" i="45"/>
  <c r="T216" i="22"/>
  <c r="U216" i="22" s="1"/>
  <c r="O240" i="45"/>
  <c r="P239" i="45"/>
  <c r="N241" i="45"/>
  <c r="T217" i="22" l="1"/>
  <c r="O240" i="22"/>
  <c r="O241" i="22" s="1"/>
  <c r="M243" i="45"/>
  <c r="B242" i="45"/>
  <c r="K244" i="22"/>
  <c r="V74" i="30"/>
  <c r="W75" i="30"/>
  <c r="S240" i="22"/>
  <c r="L243" i="22"/>
  <c r="B243" i="22" s="1"/>
  <c r="E593" i="40" s="1"/>
  <c r="P240" i="45"/>
  <c r="Q239" i="45"/>
  <c r="Q240" i="45" s="1"/>
  <c r="B239" i="45"/>
  <c r="O241" i="45"/>
  <c r="B240" i="45"/>
  <c r="M243" i="22"/>
  <c r="N242" i="22"/>
  <c r="V240" i="45"/>
  <c r="N242" i="45"/>
  <c r="U240" i="45"/>
  <c r="N243" i="22" l="1"/>
  <c r="V73" i="30"/>
  <c r="W74" i="30"/>
  <c r="K245" i="22"/>
  <c r="T218" i="22"/>
  <c r="M244" i="45"/>
  <c r="L244" i="22"/>
  <c r="P241" i="45"/>
  <c r="Q241" i="45" s="1"/>
  <c r="S241" i="22"/>
  <c r="U217" i="22"/>
  <c r="V241" i="45"/>
  <c r="O242" i="45"/>
  <c r="B241" i="45"/>
  <c r="O242" i="22"/>
  <c r="O243" i="22" s="1"/>
  <c r="U241" i="45"/>
  <c r="N243" i="45"/>
  <c r="W240" i="45"/>
  <c r="W241" i="45" s="1"/>
  <c r="O243" i="45" l="1"/>
  <c r="B243" i="45" s="1"/>
  <c r="L245" i="22"/>
  <c r="B244" i="22"/>
  <c r="E594" i="40" s="1"/>
  <c r="M244" i="22"/>
  <c r="U218" i="22"/>
  <c r="K246" i="22"/>
  <c r="B245" i="22"/>
  <c r="E595" i="40" s="1"/>
  <c r="U242" i="45"/>
  <c r="T219" i="22"/>
  <c r="N244" i="45"/>
  <c r="M245" i="45"/>
  <c r="V242" i="45"/>
  <c r="W242" i="45" s="1"/>
  <c r="S242" i="22"/>
  <c r="P242" i="45"/>
  <c r="P243" i="45" s="1"/>
  <c r="V72" i="30"/>
  <c r="W73" i="30"/>
  <c r="U219" i="22" l="1"/>
  <c r="K247" i="22"/>
  <c r="M246" i="45"/>
  <c r="M245" i="22"/>
  <c r="N244" i="22"/>
  <c r="S243" i="22"/>
  <c r="N245" i="45"/>
  <c r="N246" i="45" s="1"/>
  <c r="O244" i="45"/>
  <c r="T220" i="22"/>
  <c r="U243" i="45"/>
  <c r="V243" i="45"/>
  <c r="L246" i="22"/>
  <c r="L247" i="22" s="1"/>
  <c r="V71" i="30"/>
  <c r="W72" i="30"/>
  <c r="Q242" i="45"/>
  <c r="Q243" i="45" s="1"/>
  <c r="U220" i="22" l="1"/>
  <c r="V244" i="45"/>
  <c r="M246" i="22"/>
  <c r="M247" i="22" s="1"/>
  <c r="B246" i="22"/>
  <c r="E596" i="40" s="1"/>
  <c r="V70" i="30"/>
  <c r="W71" i="30"/>
  <c r="K248" i="22"/>
  <c r="B247" i="22"/>
  <c r="E597" i="40" s="1"/>
  <c r="S244" i="22"/>
  <c r="T221" i="22"/>
  <c r="U221" i="22" s="1"/>
  <c r="W243" i="45"/>
  <c r="W244" i="45" s="1"/>
  <c r="N245" i="22"/>
  <c r="N246" i="22" s="1"/>
  <c r="N247" i="22" s="1"/>
  <c r="O244" i="22"/>
  <c r="U244" i="45"/>
  <c r="M247" i="45"/>
  <c r="O245" i="45"/>
  <c r="O246" i="45" s="1"/>
  <c r="B244" i="45"/>
  <c r="P244" i="45"/>
  <c r="P245" i="45" l="1"/>
  <c r="P246" i="45" s="1"/>
  <c r="M248" i="45"/>
  <c r="U245" i="45"/>
  <c r="K249" i="22"/>
  <c r="V69" i="30"/>
  <c r="W70" i="30"/>
  <c r="S245" i="22"/>
  <c r="O245" i="22"/>
  <c r="O246" i="22" s="1"/>
  <c r="O247" i="22" s="1"/>
  <c r="T222" i="22"/>
  <c r="L248" i="22"/>
  <c r="U222" i="22"/>
  <c r="V245" i="45"/>
  <c r="N247" i="45"/>
  <c r="N248" i="45" s="1"/>
  <c r="O247" i="45"/>
  <c r="Q244" i="45"/>
  <c r="Q245" i="45" s="1"/>
  <c r="Q246" i="45" s="1"/>
  <c r="B246" i="45"/>
  <c r="B245" i="45"/>
  <c r="L249" i="22" l="1"/>
  <c r="B248" i="22"/>
  <c r="E598" i="40" s="1"/>
  <c r="O248" i="45"/>
  <c r="K250" i="22"/>
  <c r="B249" i="22"/>
  <c r="E599" i="40" s="1"/>
  <c r="U246" i="45"/>
  <c r="S246" i="22"/>
  <c r="V68" i="30"/>
  <c r="W69" i="30"/>
  <c r="B247" i="45"/>
  <c r="V246" i="45"/>
  <c r="W245" i="45"/>
  <c r="W246" i="45" s="1"/>
  <c r="M248" i="22"/>
  <c r="M249" i="45"/>
  <c r="B248" i="45"/>
  <c r="T223" i="22"/>
  <c r="P247" i="45"/>
  <c r="P248" i="45" s="1"/>
  <c r="M249" i="22" l="1"/>
  <c r="N248" i="22"/>
  <c r="T224" i="22"/>
  <c r="M250" i="45"/>
  <c r="K251" i="22"/>
  <c r="B250" i="22"/>
  <c r="E600" i="40" s="1"/>
  <c r="U247" i="45"/>
  <c r="U223" i="22"/>
  <c r="L250" i="22"/>
  <c r="N249" i="45"/>
  <c r="B249" i="45" s="1"/>
  <c r="O249" i="45"/>
  <c r="V247" i="45"/>
  <c r="V67" i="30"/>
  <c r="W68" i="30"/>
  <c r="Q247" i="45"/>
  <c r="Q248" i="45" s="1"/>
  <c r="S247" i="22"/>
  <c r="V248" i="45" l="1"/>
  <c r="T225" i="22"/>
  <c r="U248" i="45"/>
  <c r="P249" i="45"/>
  <c r="N250" i="45"/>
  <c r="V66" i="30"/>
  <c r="W67" i="30"/>
  <c r="W247" i="45"/>
  <c r="W248" i="45" s="1"/>
  <c r="N249" i="22"/>
  <c r="O248" i="22"/>
  <c r="L251" i="22"/>
  <c r="B251" i="22" s="1"/>
  <c r="E601" i="40" s="1"/>
  <c r="M250" i="22"/>
  <c r="M251" i="22" s="1"/>
  <c r="K252" i="22"/>
  <c r="M251" i="45"/>
  <c r="S248" i="22"/>
  <c r="U224" i="22"/>
  <c r="U225" i="22" s="1"/>
  <c r="N251" i="45" l="1"/>
  <c r="V65" i="30"/>
  <c r="W66" i="30"/>
  <c r="O250" i="45"/>
  <c r="L252" i="22"/>
  <c r="M252" i="22" s="1"/>
  <c r="S249" i="22"/>
  <c r="Q249" i="45"/>
  <c r="M252" i="45"/>
  <c r="N252" i="45" s="1"/>
  <c r="U249" i="45"/>
  <c r="O249" i="22"/>
  <c r="T226" i="22"/>
  <c r="N250" i="22"/>
  <c r="N251" i="22" s="1"/>
  <c r="V249" i="45"/>
  <c r="K253" i="22"/>
  <c r="K254" i="22" l="1"/>
  <c r="S250" i="22"/>
  <c r="V250" i="45"/>
  <c r="N252" i="22"/>
  <c r="O250" i="22"/>
  <c r="O251" i="22" s="1"/>
  <c r="L253" i="22"/>
  <c r="L254" i="22" s="1"/>
  <c r="V64" i="30"/>
  <c r="W65" i="30"/>
  <c r="M253" i="45"/>
  <c r="B252" i="45"/>
  <c r="W249" i="45"/>
  <c r="W250" i="45" s="1"/>
  <c r="T227" i="22"/>
  <c r="O251" i="45"/>
  <c r="B250" i="45"/>
  <c r="U226" i="22"/>
  <c r="U227" i="22" s="1"/>
  <c r="B252" i="22"/>
  <c r="E602" i="40" s="1"/>
  <c r="U250" i="45"/>
  <c r="P250" i="45"/>
  <c r="Q250" i="45" s="1"/>
  <c r="O252" i="22" l="1"/>
  <c r="S251" i="22"/>
  <c r="O252" i="45"/>
  <c r="O253" i="45" s="1"/>
  <c r="B251" i="45"/>
  <c r="T228" i="22"/>
  <c r="U228" i="22" s="1"/>
  <c r="M254" i="45"/>
  <c r="V251" i="45"/>
  <c r="P251" i="45"/>
  <c r="Q251" i="45" s="1"/>
  <c r="K255" i="22"/>
  <c r="W251" i="45"/>
  <c r="V63" i="30"/>
  <c r="W64" i="30"/>
  <c r="M253" i="22"/>
  <c r="M254" i="22" s="1"/>
  <c r="B254" i="22" s="1"/>
  <c r="E604" i="40" s="1"/>
  <c r="U251" i="45"/>
  <c r="N253" i="45"/>
  <c r="N253" i="22" l="1"/>
  <c r="N254" i="22" s="1"/>
  <c r="S252" i="22"/>
  <c r="N254" i="45"/>
  <c r="M255" i="45"/>
  <c r="V62" i="30"/>
  <c r="W63" i="30"/>
  <c r="T229" i="22"/>
  <c r="U229" i="22" s="1"/>
  <c r="K256" i="22"/>
  <c r="U252" i="45"/>
  <c r="B253" i="22"/>
  <c r="E603" i="40" s="1"/>
  <c r="L255" i="22"/>
  <c r="P252" i="45"/>
  <c r="P253" i="45" s="1"/>
  <c r="V252" i="45"/>
  <c r="W252" i="45" s="1"/>
  <c r="B253" i="45"/>
  <c r="O253" i="22"/>
  <c r="O254" i="22" s="1"/>
  <c r="L256" i="22" l="1"/>
  <c r="S253" i="22"/>
  <c r="N255" i="45"/>
  <c r="K257" i="22"/>
  <c r="L257" i="22" s="1"/>
  <c r="O254" i="45"/>
  <c r="P254" i="45"/>
  <c r="M256" i="45"/>
  <c r="B255" i="22"/>
  <c r="E605" i="40" s="1"/>
  <c r="M255" i="22"/>
  <c r="V61" i="30"/>
  <c r="W62" i="30"/>
  <c r="U253" i="45"/>
  <c r="T230" i="22"/>
  <c r="V253" i="45"/>
  <c r="W253" i="45" s="1"/>
  <c r="Q252" i="45"/>
  <c r="Q253" i="45" s="1"/>
  <c r="M257" i="45" l="1"/>
  <c r="U254" i="45"/>
  <c r="N256" i="45"/>
  <c r="N257" i="45" s="1"/>
  <c r="T231" i="22"/>
  <c r="O255" i="45"/>
  <c r="P255" i="45" s="1"/>
  <c r="B254" i="45"/>
  <c r="V60" i="30"/>
  <c r="W61" i="30"/>
  <c r="K258" i="22"/>
  <c r="M256" i="22"/>
  <c r="N255" i="22"/>
  <c r="S254" i="22"/>
  <c r="U230" i="22"/>
  <c r="Q254" i="45"/>
  <c r="V254" i="45"/>
  <c r="W254" i="45" s="1"/>
  <c r="B255" i="45"/>
  <c r="Q255" i="45" l="1"/>
  <c r="U231" i="22"/>
  <c r="S255" i="22"/>
  <c r="U255" i="45"/>
  <c r="N256" i="22"/>
  <c r="O255" i="22"/>
  <c r="O256" i="22" s="1"/>
  <c r="B256" i="45"/>
  <c r="M258" i="45"/>
  <c r="N258" i="45" s="1"/>
  <c r="T232" i="22"/>
  <c r="M257" i="22"/>
  <c r="B256" i="22"/>
  <c r="E606" i="40" s="1"/>
  <c r="K259" i="22"/>
  <c r="V59" i="30"/>
  <c r="W60" i="30"/>
  <c r="V255" i="45"/>
  <c r="O256" i="45"/>
  <c r="O257" i="45" s="1"/>
  <c r="L258" i="22"/>
  <c r="N257" i="22" l="1"/>
  <c r="O257" i="22" s="1"/>
  <c r="O258" i="22" s="1"/>
  <c r="O258" i="45"/>
  <c r="V58" i="30"/>
  <c r="W59" i="30"/>
  <c r="U256" i="45"/>
  <c r="S256" i="22"/>
  <c r="N258" i="22"/>
  <c r="K260" i="22"/>
  <c r="P256" i="45"/>
  <c r="M258" i="22"/>
  <c r="B257" i="22"/>
  <c r="E607" i="40" s="1"/>
  <c r="T233" i="22"/>
  <c r="B257" i="45"/>
  <c r="U232" i="22"/>
  <c r="U233" i="22" s="1"/>
  <c r="L259" i="22"/>
  <c r="L260" i="22" s="1"/>
  <c r="V256" i="45"/>
  <c r="M259" i="45"/>
  <c r="B258" i="45"/>
  <c r="W255" i="45"/>
  <c r="S257" i="22" l="1"/>
  <c r="P257" i="45"/>
  <c r="P258" i="45" s="1"/>
  <c r="Q256" i="45"/>
  <c r="Q257" i="45" s="1"/>
  <c r="Q258" i="45" s="1"/>
  <c r="T234" i="22"/>
  <c r="U234" i="22" s="1"/>
  <c r="U257" i="45"/>
  <c r="W256" i="45"/>
  <c r="M259" i="22"/>
  <c r="N259" i="22" s="1"/>
  <c r="B258" i="22"/>
  <c r="E608" i="40" s="1"/>
  <c r="V257" i="45"/>
  <c r="K261" i="22"/>
  <c r="M260" i="45"/>
  <c r="N259" i="45"/>
  <c r="V57" i="30"/>
  <c r="W58" i="30"/>
  <c r="M261" i="45" l="1"/>
  <c r="K262" i="22"/>
  <c r="L261" i="22"/>
  <c r="L262" i="22" s="1"/>
  <c r="M260" i="22"/>
  <c r="B259" i="22"/>
  <c r="E609" i="40" s="1"/>
  <c r="S258" i="22"/>
  <c r="T235" i="22"/>
  <c r="U235" i="22" s="1"/>
  <c r="V258" i="45"/>
  <c r="W257" i="45"/>
  <c r="O259" i="22"/>
  <c r="V56" i="30"/>
  <c r="W57" i="30"/>
  <c r="N260" i="45"/>
  <c r="N261" i="45" s="1"/>
  <c r="O259" i="45"/>
  <c r="P259" i="45" s="1"/>
  <c r="U258" i="45"/>
  <c r="W258" i="45" l="1"/>
  <c r="Q259" i="45"/>
  <c r="K263" i="22"/>
  <c r="L263" i="22" s="1"/>
  <c r="B262" i="22"/>
  <c r="E612" i="40" s="1"/>
  <c r="M261" i="22"/>
  <c r="M262" i="22" s="1"/>
  <c r="B260" i="22"/>
  <c r="E610" i="40" s="1"/>
  <c r="T236" i="22"/>
  <c r="N260" i="22"/>
  <c r="O260" i="22" s="1"/>
  <c r="O260" i="45"/>
  <c r="O261" i="45" s="1"/>
  <c r="B259" i="45"/>
  <c r="V55" i="30"/>
  <c r="W56" i="30"/>
  <c r="V259" i="45"/>
  <c r="W259" i="45" s="1"/>
  <c r="U259" i="45"/>
  <c r="S259" i="22"/>
  <c r="M262" i="45"/>
  <c r="N262" i="45" s="1"/>
  <c r="B261" i="45"/>
  <c r="O262" i="45" l="1"/>
  <c r="K264" i="22"/>
  <c r="B263" i="22"/>
  <c r="E613" i="40" s="1"/>
  <c r="B260" i="45"/>
  <c r="B261" i="22"/>
  <c r="E611" i="40" s="1"/>
  <c r="V260" i="45"/>
  <c r="V54" i="30"/>
  <c r="W55" i="30"/>
  <c r="M263" i="45"/>
  <c r="B262" i="45"/>
  <c r="N261" i="22"/>
  <c r="N262" i="22" s="1"/>
  <c r="P260" i="45"/>
  <c r="P261" i="45" s="1"/>
  <c r="P262" i="45" s="1"/>
  <c r="M263" i="22"/>
  <c r="S260" i="22"/>
  <c r="U260" i="45"/>
  <c r="T237" i="22"/>
  <c r="U236" i="22"/>
  <c r="U237" i="22" l="1"/>
  <c r="Q260" i="45"/>
  <c r="Q261" i="45" s="1"/>
  <c r="Q262" i="45" s="1"/>
  <c r="V261" i="45"/>
  <c r="M264" i="22"/>
  <c r="K265" i="22"/>
  <c r="S261" i="22"/>
  <c r="W260" i="45"/>
  <c r="W261" i="45" s="1"/>
  <c r="M264" i="45"/>
  <c r="L264" i="22"/>
  <c r="B264" i="22" s="1"/>
  <c r="E614" i="40" s="1"/>
  <c r="N263" i="22"/>
  <c r="N264" i="22" s="1"/>
  <c r="O261" i="22"/>
  <c r="O262" i="22" s="1"/>
  <c r="U261" i="45"/>
  <c r="T238" i="22"/>
  <c r="U238" i="22" s="1"/>
  <c r="V53" i="30"/>
  <c r="W54" i="30"/>
  <c r="N263" i="45"/>
  <c r="N264" i="45" s="1"/>
  <c r="O263" i="22" l="1"/>
  <c r="O264" i="22" s="1"/>
  <c r="O263" i="45"/>
  <c r="O264" i="45" s="1"/>
  <c r="K266" i="22"/>
  <c r="P263" i="45"/>
  <c r="L265" i="22"/>
  <c r="L266" i="22" s="1"/>
  <c r="T239" i="22"/>
  <c r="U262" i="45"/>
  <c r="B263" i="45"/>
  <c r="V262" i="45"/>
  <c r="S262" i="22"/>
  <c r="V52" i="30"/>
  <c r="W53" i="30"/>
  <c r="M265" i="45"/>
  <c r="N265" i="45" s="1"/>
  <c r="O265" i="45" s="1"/>
  <c r="B264" i="45"/>
  <c r="V51" i="30" l="1"/>
  <c r="W52" i="30"/>
  <c r="T240" i="22"/>
  <c r="V263" i="45"/>
  <c r="U239" i="22"/>
  <c r="U240" i="22" s="1"/>
  <c r="P264" i="45"/>
  <c r="P265" i="45" s="1"/>
  <c r="Q263" i="45"/>
  <c r="Q264" i="45" s="1"/>
  <c r="Q265" i="45" s="1"/>
  <c r="K267" i="22"/>
  <c r="L267" i="22"/>
  <c r="U263" i="45"/>
  <c r="M265" i="22"/>
  <c r="W262" i="45"/>
  <c r="S263" i="22"/>
  <c r="B265" i="22"/>
  <c r="E615" i="40" s="1"/>
  <c r="M266" i="45"/>
  <c r="N266" i="45" s="1"/>
  <c r="B265" i="45"/>
  <c r="W263" i="45" l="1"/>
  <c r="S264" i="22"/>
  <c r="V264" i="45"/>
  <c r="T241" i="22"/>
  <c r="M266" i="22"/>
  <c r="N265" i="22"/>
  <c r="P266" i="45"/>
  <c r="Q266" i="45" s="1"/>
  <c r="V50" i="30"/>
  <c r="W51" i="30"/>
  <c r="U264" i="45"/>
  <c r="M267" i="45"/>
  <c r="N267" i="45" s="1"/>
  <c r="B266" i="45"/>
  <c r="K268" i="22"/>
  <c r="O266" i="45"/>
  <c r="T242" i="22" l="1"/>
  <c r="V265" i="45"/>
  <c r="U265" i="45"/>
  <c r="V49" i="30"/>
  <c r="W50" i="30"/>
  <c r="K269" i="22"/>
  <c r="M267" i="22"/>
  <c r="B266" i="22"/>
  <c r="E616" i="40" s="1"/>
  <c r="L268" i="22"/>
  <c r="S265" i="22"/>
  <c r="N266" i="22"/>
  <c r="N267" i="22" s="1"/>
  <c r="O265" i="22"/>
  <c r="M268" i="45"/>
  <c r="B267" i="45"/>
  <c r="U241" i="22"/>
  <c r="U242" i="22" s="1"/>
  <c r="O267" i="45"/>
  <c r="P267" i="45" s="1"/>
  <c r="W264" i="45"/>
  <c r="W265" i="45" s="1"/>
  <c r="O266" i="22" l="1"/>
  <c r="O267" i="22" s="1"/>
  <c r="M269" i="45"/>
  <c r="V48" i="30"/>
  <c r="W49" i="30"/>
  <c r="V266" i="45"/>
  <c r="W266" i="45" s="1"/>
  <c r="K270" i="22"/>
  <c r="U266" i="45"/>
  <c r="T243" i="22"/>
  <c r="U243" i="22" s="1"/>
  <c r="S266" i="22"/>
  <c r="L269" i="22"/>
  <c r="L270" i="22" s="1"/>
  <c r="M268" i="22"/>
  <c r="B267" i="22"/>
  <c r="E617" i="40" s="1"/>
  <c r="Q267" i="45"/>
  <c r="N268" i="45"/>
  <c r="N269" i="45" s="1"/>
  <c r="B269" i="22" l="1"/>
  <c r="E619" i="40" s="1"/>
  <c r="M269" i="22"/>
  <c r="M270" i="22" s="1"/>
  <c r="K271" i="22"/>
  <c r="B270" i="22"/>
  <c r="E620" i="40" s="1"/>
  <c r="V267" i="45"/>
  <c r="V47" i="30"/>
  <c r="W48" i="30"/>
  <c r="O268" i="45"/>
  <c r="B268" i="45" s="1"/>
  <c r="U267" i="45"/>
  <c r="S267" i="22"/>
  <c r="B268" i="22"/>
  <c r="E618" i="40" s="1"/>
  <c r="T244" i="22"/>
  <c r="N268" i="22"/>
  <c r="M270" i="45"/>
  <c r="N270" i="45" s="1"/>
  <c r="V46" i="30" l="1"/>
  <c r="W47" i="30"/>
  <c r="N269" i="22"/>
  <c r="N270" i="22" s="1"/>
  <c r="O268" i="22"/>
  <c r="O269" i="22" s="1"/>
  <c r="O270" i="22" s="1"/>
  <c r="T245" i="22"/>
  <c r="S268" i="22"/>
  <c r="K272" i="22"/>
  <c r="U268" i="45"/>
  <c r="L271" i="22"/>
  <c r="V268" i="45"/>
  <c r="U244" i="22"/>
  <c r="U245" i="22" s="1"/>
  <c r="M271" i="45"/>
  <c r="O269" i="45"/>
  <c r="P268" i="45"/>
  <c r="W267" i="45"/>
  <c r="U269" i="45" l="1"/>
  <c r="M272" i="45"/>
  <c r="V269" i="45"/>
  <c r="P269" i="45"/>
  <c r="P270" i="45" s="1"/>
  <c r="Q268" i="45"/>
  <c r="K273" i="22"/>
  <c r="S269" i="22"/>
  <c r="T246" i="22"/>
  <c r="U246" i="22" s="1"/>
  <c r="L272" i="22"/>
  <c r="M271" i="22"/>
  <c r="N271" i="22" s="1"/>
  <c r="O270" i="45"/>
  <c r="B269" i="45"/>
  <c r="N271" i="45"/>
  <c r="N272" i="45" s="1"/>
  <c r="W268" i="45"/>
  <c r="V45" i="30"/>
  <c r="W46" i="30"/>
  <c r="Q269" i="45" l="1"/>
  <c r="Q270" i="45" s="1"/>
  <c r="O271" i="22"/>
  <c r="K274" i="22"/>
  <c r="O271" i="45"/>
  <c r="O272" i="45" s="1"/>
  <c r="B270" i="45"/>
  <c r="V270" i="45"/>
  <c r="L273" i="22"/>
  <c r="L274" i="22" s="1"/>
  <c r="T247" i="22"/>
  <c r="U247" i="22" s="1"/>
  <c r="M273" i="45"/>
  <c r="B272" i="45"/>
  <c r="M272" i="22"/>
  <c r="B271" i="22"/>
  <c r="E621" i="40" s="1"/>
  <c r="V44" i="30"/>
  <c r="W45" i="30"/>
  <c r="W269" i="45"/>
  <c r="S270" i="22"/>
  <c r="U270" i="45"/>
  <c r="P271" i="45" l="1"/>
  <c r="P272" i="45" s="1"/>
  <c r="M273" i="22"/>
  <c r="M274" i="22" s="1"/>
  <c r="B272" i="22"/>
  <c r="E622" i="40" s="1"/>
  <c r="V43" i="30"/>
  <c r="W44" i="30"/>
  <c r="M274" i="45"/>
  <c r="B273" i="22"/>
  <c r="E623" i="40" s="1"/>
  <c r="K275" i="22"/>
  <c r="B274" i="22"/>
  <c r="E624" i="40" s="1"/>
  <c r="V271" i="45"/>
  <c r="T248" i="22"/>
  <c r="N273" i="45"/>
  <c r="S271" i="22"/>
  <c r="Q271" i="45"/>
  <c r="Q272" i="45" s="1"/>
  <c r="U271" i="45"/>
  <c r="W270" i="45"/>
  <c r="W271" i="45" s="1"/>
  <c r="B271" i="45"/>
  <c r="N272" i="22"/>
  <c r="N273" i="22" s="1"/>
  <c r="N274" i="22" s="1"/>
  <c r="O272" i="22" l="1"/>
  <c r="O273" i="22" s="1"/>
  <c r="O274" i="22" s="1"/>
  <c r="M275" i="45"/>
  <c r="K276" i="22"/>
  <c r="N274" i="45"/>
  <c r="N275" i="45" s="1"/>
  <c r="V42" i="30"/>
  <c r="W43" i="30"/>
  <c r="T249" i="22"/>
  <c r="O273" i="45"/>
  <c r="L275" i="22"/>
  <c r="L276" i="22" s="1"/>
  <c r="V272" i="45"/>
  <c r="S272" i="22"/>
  <c r="W272" i="45"/>
  <c r="U272" i="45"/>
  <c r="U248" i="22"/>
  <c r="U249" i="22" l="1"/>
  <c r="T250" i="22"/>
  <c r="V41" i="30"/>
  <c r="W42" i="30"/>
  <c r="B275" i="22"/>
  <c r="E625" i="40" s="1"/>
  <c r="K277" i="22"/>
  <c r="B276" i="22"/>
  <c r="E626" i="40" s="1"/>
  <c r="O274" i="45"/>
  <c r="O275" i="45" s="1"/>
  <c r="P273" i="45"/>
  <c r="B273" i="45"/>
  <c r="U273" i="45"/>
  <c r="S273" i="22"/>
  <c r="V273" i="45"/>
  <c r="W273" i="45" s="1"/>
  <c r="M275" i="22"/>
  <c r="M276" i="45"/>
  <c r="N276" i="45" s="1"/>
  <c r="O276" i="45" l="1"/>
  <c r="M276" i="22"/>
  <c r="N275" i="22"/>
  <c r="K278" i="22"/>
  <c r="V40" i="30"/>
  <c r="W41" i="30"/>
  <c r="L277" i="22"/>
  <c r="S274" i="22"/>
  <c r="B274" i="45"/>
  <c r="T251" i="22"/>
  <c r="B275" i="45"/>
  <c r="V274" i="45"/>
  <c r="U274" i="45"/>
  <c r="M277" i="45"/>
  <c r="B276" i="45"/>
  <c r="P274" i="45"/>
  <c r="P275" i="45" s="1"/>
  <c r="P276" i="45" s="1"/>
  <c r="Q273" i="45"/>
  <c r="U250" i="22"/>
  <c r="U251" i="22" s="1"/>
  <c r="L278" i="22" l="1"/>
  <c r="Q274" i="45"/>
  <c r="Q275" i="45" s="1"/>
  <c r="Q276" i="45" s="1"/>
  <c r="M278" i="45"/>
  <c r="S275" i="22"/>
  <c r="V39" i="30"/>
  <c r="W40" i="30"/>
  <c r="U275" i="45"/>
  <c r="V275" i="45"/>
  <c r="B277" i="22"/>
  <c r="E627" i="40" s="1"/>
  <c r="N277" i="45"/>
  <c r="K279" i="22"/>
  <c r="L279" i="22" s="1"/>
  <c r="B278" i="22"/>
  <c r="E628" i="40" s="1"/>
  <c r="N276" i="22"/>
  <c r="O275" i="22"/>
  <c r="O276" i="22" s="1"/>
  <c r="M277" i="22"/>
  <c r="M278" i="22" s="1"/>
  <c r="T252" i="22"/>
  <c r="W274" i="45"/>
  <c r="M279" i="22" l="1"/>
  <c r="N277" i="22"/>
  <c r="N278" i="22" s="1"/>
  <c r="N279" i="22" s="1"/>
  <c r="U276" i="45"/>
  <c r="O277" i="22"/>
  <c r="O278" i="22" s="1"/>
  <c r="O279" i="22" s="1"/>
  <c r="S276" i="22"/>
  <c r="T253" i="22"/>
  <c r="K280" i="22"/>
  <c r="B279" i="22"/>
  <c r="E629" i="40" s="1"/>
  <c r="V276" i="45"/>
  <c r="V38" i="30"/>
  <c r="W39" i="30"/>
  <c r="L280" i="22"/>
  <c r="U252" i="22"/>
  <c r="U253" i="22" s="1"/>
  <c r="W275" i="45"/>
  <c r="W276" i="45" s="1"/>
  <c r="N278" i="45"/>
  <c r="O277" i="45"/>
  <c r="M279" i="45"/>
  <c r="N279" i="45" l="1"/>
  <c r="U277" i="45"/>
  <c r="V277" i="45"/>
  <c r="M280" i="22"/>
  <c r="O278" i="45"/>
  <c r="O279" i="45" s="1"/>
  <c r="P277" i="45"/>
  <c r="T254" i="22"/>
  <c r="V37" i="30"/>
  <c r="W38" i="30"/>
  <c r="S277" i="22"/>
  <c r="M280" i="45"/>
  <c r="N280" i="45" s="1"/>
  <c r="K281" i="22"/>
  <c r="L281" i="22" s="1"/>
  <c r="B280" i="22"/>
  <c r="E630" i="40" s="1"/>
  <c r="B277" i="45"/>
  <c r="M281" i="22" l="1"/>
  <c r="S278" i="22"/>
  <c r="V36" i="30"/>
  <c r="W37" i="30"/>
  <c r="O280" i="45"/>
  <c r="V278" i="45"/>
  <c r="M281" i="45"/>
  <c r="B280" i="45"/>
  <c r="B278" i="45"/>
  <c r="U278" i="45"/>
  <c r="W277" i="45"/>
  <c r="P278" i="45"/>
  <c r="P279" i="45" s="1"/>
  <c r="P280" i="45" s="1"/>
  <c r="Q277" i="45"/>
  <c r="T255" i="22"/>
  <c r="N280" i="22"/>
  <c r="U254" i="22"/>
  <c r="U255" i="22" s="1"/>
  <c r="K282" i="22"/>
  <c r="L282" i="22" s="1"/>
  <c r="M282" i="22" s="1"/>
  <c r="B281" i="22"/>
  <c r="E631" i="40" s="1"/>
  <c r="B279" i="45"/>
  <c r="Q278" i="45" l="1"/>
  <c r="Q279" i="45" s="1"/>
  <c r="Q280" i="45" s="1"/>
  <c r="M282" i="45"/>
  <c r="V35" i="30"/>
  <c r="W36" i="30"/>
  <c r="S279" i="22"/>
  <c r="N281" i="22"/>
  <c r="N282" i="22" s="1"/>
  <c r="O280" i="22"/>
  <c r="O281" i="22" s="1"/>
  <c r="O282" i="22" s="1"/>
  <c r="T256" i="22"/>
  <c r="U256" i="22" s="1"/>
  <c r="V279" i="45"/>
  <c r="W278" i="45"/>
  <c r="W279" i="45" s="1"/>
  <c r="K283" i="22"/>
  <c r="B282" i="22"/>
  <c r="E632" i="40" s="1"/>
  <c r="U279" i="45"/>
  <c r="N281" i="45"/>
  <c r="O281" i="45" s="1"/>
  <c r="B281" i="45" l="1"/>
  <c r="P281" i="45"/>
  <c r="V280" i="45"/>
  <c r="M283" i="45"/>
  <c r="W280" i="45"/>
  <c r="T257" i="22"/>
  <c r="U257" i="22" s="1"/>
  <c r="V34" i="30"/>
  <c r="W35" i="30"/>
  <c r="K284" i="22"/>
  <c r="N282" i="45"/>
  <c r="L283" i="22"/>
  <c r="U280" i="45"/>
  <c r="S280" i="22"/>
  <c r="U281" i="45" l="1"/>
  <c r="M284" i="45"/>
  <c r="V281" i="45"/>
  <c r="W281" i="45" s="1"/>
  <c r="V33" i="30"/>
  <c r="W34" i="30"/>
  <c r="L284" i="22"/>
  <c r="M283" i="22"/>
  <c r="B283" i="22"/>
  <c r="E633" i="40" s="1"/>
  <c r="Q281" i="45"/>
  <c r="S281" i="22"/>
  <c r="T258" i="22"/>
  <c r="N283" i="45"/>
  <c r="N284" i="45" s="1"/>
  <c r="K285" i="22"/>
  <c r="B284" i="22"/>
  <c r="E634" i="40" s="1"/>
  <c r="O282" i="45"/>
  <c r="P282" i="45" s="1"/>
  <c r="Q282" i="45" l="1"/>
  <c r="V32" i="30"/>
  <c r="W33" i="30"/>
  <c r="M285" i="45"/>
  <c r="V282" i="45"/>
  <c r="K286" i="22"/>
  <c r="B285" i="22"/>
  <c r="E635" i="40" s="1"/>
  <c r="S282" i="22"/>
  <c r="U282" i="45"/>
  <c r="L285" i="22"/>
  <c r="T259" i="22"/>
  <c r="O283" i="45"/>
  <c r="O284" i="45" s="1"/>
  <c r="B284" i="45" s="1"/>
  <c r="B282" i="45"/>
  <c r="M284" i="22"/>
  <c r="M285" i="22" s="1"/>
  <c r="N283" i="22"/>
  <c r="U258" i="22"/>
  <c r="M286" i="45" l="1"/>
  <c r="L286" i="22"/>
  <c r="N285" i="45"/>
  <c r="N286" i="45" s="1"/>
  <c r="T260" i="22"/>
  <c r="B283" i="45"/>
  <c r="U283" i="45"/>
  <c r="U259" i="22"/>
  <c r="N284" i="22"/>
  <c r="N285" i="22" s="1"/>
  <c r="O283" i="22"/>
  <c r="V31" i="30"/>
  <c r="W32" i="30"/>
  <c r="K287" i="22"/>
  <c r="B286" i="22"/>
  <c r="E636" i="40" s="1"/>
  <c r="V283" i="45"/>
  <c r="P283" i="45"/>
  <c r="S283" i="22"/>
  <c r="W282" i="45"/>
  <c r="O284" i="22" l="1"/>
  <c r="O285" i="22" s="1"/>
  <c r="U260" i="22"/>
  <c r="T261" i="22"/>
  <c r="U284" i="45"/>
  <c r="P284" i="45"/>
  <c r="Q283" i="45"/>
  <c r="Q284" i="45" s="1"/>
  <c r="V284" i="45"/>
  <c r="K288" i="22"/>
  <c r="O285" i="45"/>
  <c r="O286" i="45" s="1"/>
  <c r="V30" i="30"/>
  <c r="W31" i="30"/>
  <c r="B285" i="45"/>
  <c r="W283" i="45"/>
  <c r="M287" i="45"/>
  <c r="B286" i="45"/>
  <c r="N287" i="45"/>
  <c r="L287" i="22"/>
  <c r="M286" i="22"/>
  <c r="M287" i="22" s="1"/>
  <c r="S284" i="22"/>
  <c r="P285" i="45" l="1"/>
  <c r="P286" i="45" s="1"/>
  <c r="P287" i="45" s="1"/>
  <c r="V285" i="45"/>
  <c r="U285" i="45"/>
  <c r="M288" i="45"/>
  <c r="T262" i="22"/>
  <c r="W284" i="45"/>
  <c r="W285" i="45" s="1"/>
  <c r="N286" i="22"/>
  <c r="O287" i="45"/>
  <c r="B287" i="45" s="1"/>
  <c r="U261" i="22"/>
  <c r="U262" i="22" s="1"/>
  <c r="L288" i="22"/>
  <c r="M288" i="22" s="1"/>
  <c r="V29" i="30"/>
  <c r="W30" i="30"/>
  <c r="S285" i="22"/>
  <c r="B287" i="22"/>
  <c r="E637" i="40" s="1"/>
  <c r="Q285" i="45" l="1"/>
  <c r="Q286" i="45" s="1"/>
  <c r="Q287" i="45" s="1"/>
  <c r="M289" i="45"/>
  <c r="N287" i="22"/>
  <c r="N288" i="22" s="1"/>
  <c r="O286" i="22"/>
  <c r="O287" i="22" s="1"/>
  <c r="O288" i="22" s="1"/>
  <c r="S286" i="22"/>
  <c r="V28" i="30"/>
  <c r="W29" i="30"/>
  <c r="B288" i="22"/>
  <c r="E638" i="40" s="1"/>
  <c r="V286" i="45"/>
  <c r="W286" i="45" s="1"/>
  <c r="U286" i="45"/>
  <c r="N288" i="45"/>
  <c r="N289" i="45" s="1"/>
  <c r="T263" i="22"/>
  <c r="V27" i="30" l="1"/>
  <c r="W28" i="30"/>
  <c r="T264" i="22"/>
  <c r="U287" i="45"/>
  <c r="O288" i="45"/>
  <c r="V287" i="45"/>
  <c r="S287" i="22"/>
  <c r="U263" i="22"/>
  <c r="U264" i="22" s="1"/>
  <c r="M290" i="45"/>
  <c r="N290" i="45" s="1"/>
  <c r="V288" i="45" l="1"/>
  <c r="W287" i="45"/>
  <c r="O289" i="45"/>
  <c r="P288" i="45"/>
  <c r="B288" i="45"/>
  <c r="U288" i="45"/>
  <c r="M291" i="45"/>
  <c r="T265" i="22"/>
  <c r="U265" i="22" s="1"/>
  <c r="S288" i="22"/>
  <c r="S2" i="22" s="1"/>
  <c r="V26" i="30"/>
  <c r="W27" i="30"/>
  <c r="W288" i="45" l="1"/>
  <c r="V25" i="30"/>
  <c r="W26" i="30"/>
  <c r="P289" i="45"/>
  <c r="Q288" i="45"/>
  <c r="V289" i="45"/>
  <c r="W289" i="45" s="1"/>
  <c r="AE11" i="26"/>
  <c r="AE19" i="26" s="1"/>
  <c r="O290" i="45"/>
  <c r="B289" i="45"/>
  <c r="U289" i="45"/>
  <c r="T266" i="22"/>
  <c r="M292" i="45"/>
  <c r="N291" i="45"/>
  <c r="N292" i="45" l="1"/>
  <c r="Q289" i="45"/>
  <c r="V24" i="30"/>
  <c r="W25" i="30"/>
  <c r="U290" i="45"/>
  <c r="O291" i="45"/>
  <c r="O292" i="45" s="1"/>
  <c r="B292" i="45" s="1"/>
  <c r="B290" i="45"/>
  <c r="V290" i="45"/>
  <c r="M293" i="45"/>
  <c r="N293" i="45" s="1"/>
  <c r="T267" i="22"/>
  <c r="B291" i="45"/>
  <c r="P290" i="45"/>
  <c r="P291" i="45" s="1"/>
  <c r="U266" i="22"/>
  <c r="U267" i="22" s="1"/>
  <c r="V291" i="45" l="1"/>
  <c r="P292" i="45"/>
  <c r="T268" i="22"/>
  <c r="U268" i="22"/>
  <c r="O293" i="45"/>
  <c r="U291" i="45"/>
  <c r="V23" i="30"/>
  <c r="W24" i="30"/>
  <c r="Q290" i="45"/>
  <c r="Q291" i="45" s="1"/>
  <c r="Q292" i="45" s="1"/>
  <c r="M294" i="45"/>
  <c r="W290" i="45"/>
  <c r="W291" i="45" s="1"/>
  <c r="U292" i="45" l="1"/>
  <c r="T269" i="22"/>
  <c r="U269" i="22" s="1"/>
  <c r="M295" i="45"/>
  <c r="B294" i="45"/>
  <c r="V292" i="45"/>
  <c r="P293" i="45"/>
  <c r="B293" i="45"/>
  <c r="Q293" i="45"/>
  <c r="V22" i="30"/>
  <c r="W23" i="30"/>
  <c r="N294" i="45"/>
  <c r="V293" i="45" l="1"/>
  <c r="N295" i="45"/>
  <c r="U293" i="45"/>
  <c r="M296" i="45"/>
  <c r="W292" i="45"/>
  <c r="W293" i="45" s="1"/>
  <c r="V21" i="30"/>
  <c r="W22" i="30"/>
  <c r="T270" i="22"/>
  <c r="U270" i="22" s="1"/>
  <c r="O294" i="45"/>
  <c r="O295" i="45" s="1"/>
  <c r="B295" i="45" s="1"/>
  <c r="U294" i="45" l="1"/>
  <c r="N296" i="45"/>
  <c r="O296" i="45" s="1"/>
  <c r="V294" i="45"/>
  <c r="W294" i="45"/>
  <c r="M297" i="45"/>
  <c r="P294" i="45"/>
  <c r="T271" i="22"/>
  <c r="U271" i="22" s="1"/>
  <c r="V20" i="30"/>
  <c r="W21" i="30"/>
  <c r="B296" i="45" l="1"/>
  <c r="P295" i="45"/>
  <c r="P296" i="45" s="1"/>
  <c r="Q294" i="45"/>
  <c r="Q295" i="45" s="1"/>
  <c r="Q296" i="45" s="1"/>
  <c r="M298" i="45"/>
  <c r="N297" i="45"/>
  <c r="U295" i="45"/>
  <c r="V295" i="45"/>
  <c r="W295" i="45" s="1"/>
  <c r="V19" i="30"/>
  <c r="W20" i="30"/>
  <c r="T272" i="22"/>
  <c r="U272" i="22" s="1"/>
  <c r="N298" i="45" l="1"/>
  <c r="M299" i="45"/>
  <c r="N299" i="45"/>
  <c r="U296" i="45"/>
  <c r="T273" i="22"/>
  <c r="V18" i="30"/>
  <c r="W19" i="30"/>
  <c r="V296" i="45"/>
  <c r="O297" i="45"/>
  <c r="O298" i="45" s="1"/>
  <c r="O299" i="45" s="1"/>
  <c r="V297" i="45" l="1"/>
  <c r="P297" i="45"/>
  <c r="T274" i="22"/>
  <c r="B298" i="45"/>
  <c r="M300" i="45"/>
  <c r="B299" i="45"/>
  <c r="U297" i="45"/>
  <c r="U273" i="22"/>
  <c r="U274" i="22" s="1"/>
  <c r="W296" i="45"/>
  <c r="W297" i="45" s="1"/>
  <c r="V17" i="30"/>
  <c r="W18" i="30"/>
  <c r="B297" i="45"/>
  <c r="T275" i="22" l="1"/>
  <c r="M301" i="45"/>
  <c r="V16" i="30"/>
  <c r="W17" i="30"/>
  <c r="U275" i="22"/>
  <c r="V298" i="45"/>
  <c r="U298" i="45"/>
  <c r="P298" i="45"/>
  <c r="P299" i="45" s="1"/>
  <c r="Q297" i="45"/>
  <c r="Q298" i="45" s="1"/>
  <c r="Q299" i="45" s="1"/>
  <c r="N300" i="45"/>
  <c r="B300" i="45" s="1"/>
  <c r="U299" i="45" l="1"/>
  <c r="V15" i="30"/>
  <c r="W16" i="30"/>
  <c r="V299" i="45"/>
  <c r="T276" i="22"/>
  <c r="N301" i="45"/>
  <c r="O300" i="45"/>
  <c r="O301" i="45" s="1"/>
  <c r="B301" i="45" s="1"/>
  <c r="M302" i="45"/>
  <c r="W298" i="45"/>
  <c r="W299" i="45" s="1"/>
  <c r="P300" i="45" l="1"/>
  <c r="P301" i="45" s="1"/>
  <c r="Q300" i="45"/>
  <c r="Q301" i="45" s="1"/>
  <c r="V300" i="45"/>
  <c r="U300" i="45"/>
  <c r="T277" i="22"/>
  <c r="U276" i="22"/>
  <c r="U277" i="22" s="1"/>
  <c r="V14" i="30"/>
  <c r="W15" i="30"/>
  <c r="M303" i="45"/>
  <c r="N302" i="45"/>
  <c r="N303" i="45" s="1"/>
  <c r="O302" i="45" l="1"/>
  <c r="O303" i="45" s="1"/>
  <c r="T278" i="22"/>
  <c r="U278" i="22" s="1"/>
  <c r="B302" i="45"/>
  <c r="V301" i="45"/>
  <c r="U301" i="45"/>
  <c r="M304" i="45"/>
  <c r="B303" i="45"/>
  <c r="V13" i="30"/>
  <c r="W14" i="30"/>
  <c r="P302" i="45"/>
  <c r="P303" i="45" s="1"/>
  <c r="W300" i="45"/>
  <c r="W301" i="45" s="1"/>
  <c r="Q302" i="45" l="1"/>
  <c r="Q303" i="45" s="1"/>
  <c r="V302" i="45"/>
  <c r="V12" i="30"/>
  <c r="W13" i="30"/>
  <c r="U302" i="45"/>
  <c r="W302" i="45"/>
  <c r="T279" i="22"/>
  <c r="U279" i="22" s="1"/>
  <c r="M305" i="45"/>
  <c r="N304" i="45"/>
  <c r="N305" i="45" l="1"/>
  <c r="O304" i="45"/>
  <c r="V303" i="45"/>
  <c r="V11" i="30"/>
  <c r="W12" i="30"/>
  <c r="M306" i="45"/>
  <c r="U303" i="45"/>
  <c r="T280" i="22"/>
  <c r="V10" i="30" l="1"/>
  <c r="W11" i="30"/>
  <c r="U304" i="45"/>
  <c r="T281" i="22"/>
  <c r="O305" i="45"/>
  <c r="P304" i="45"/>
  <c r="B304" i="45"/>
  <c r="M307" i="45"/>
  <c r="N306" i="45"/>
  <c r="V304" i="45"/>
  <c r="U280" i="22"/>
  <c r="U281" i="22" s="1"/>
  <c r="W303" i="45"/>
  <c r="W304" i="45" s="1"/>
  <c r="M308" i="45" l="1"/>
  <c r="P305" i="45"/>
  <c r="Q304" i="45"/>
  <c r="Q305" i="45" s="1"/>
  <c r="U305" i="45"/>
  <c r="O306" i="45"/>
  <c r="B305" i="45"/>
  <c r="T282" i="22"/>
  <c r="U282" i="22" s="1"/>
  <c r="N307" i="45"/>
  <c r="N308" i="45" s="1"/>
  <c r="V305" i="45"/>
  <c r="W305" i="45" s="1"/>
  <c r="B306" i="45"/>
  <c r="V9" i="30"/>
  <c r="W10" i="30"/>
  <c r="O307" i="45" l="1"/>
  <c r="O308" i="45" s="1"/>
  <c r="V306" i="45"/>
  <c r="W306" i="45"/>
  <c r="P306" i="45"/>
  <c r="P307" i="45" s="1"/>
  <c r="P308" i="45" s="1"/>
  <c r="W9" i="30"/>
  <c r="V8" i="30"/>
  <c r="M309" i="45"/>
  <c r="B308" i="45"/>
  <c r="U306" i="45"/>
  <c r="B307" i="45"/>
  <c r="T283" i="22"/>
  <c r="U283" i="22" s="1"/>
  <c r="M310" i="45" l="1"/>
  <c r="V7" i="30"/>
  <c r="W7" i="30" s="1"/>
  <c r="W2" i="30" s="1"/>
  <c r="W8" i="30"/>
  <c r="Q306" i="45"/>
  <c r="Q307" i="45" s="1"/>
  <c r="Q308" i="45" s="1"/>
  <c r="T284" i="22"/>
  <c r="V307" i="45"/>
  <c r="N309" i="45"/>
  <c r="U307" i="45"/>
  <c r="T285" i="22" l="1"/>
  <c r="D2" i="30"/>
  <c r="E12" i="25" s="1"/>
  <c r="AF10" i="26"/>
  <c r="B2" i="30"/>
  <c r="U284" i="22"/>
  <c r="U285" i="22" s="1"/>
  <c r="V308" i="45"/>
  <c r="W307" i="45"/>
  <c r="W308" i="45" s="1"/>
  <c r="U308" i="45"/>
  <c r="N310" i="45"/>
  <c r="O309" i="45"/>
  <c r="M311" i="45"/>
  <c r="T286" i="22" l="1"/>
  <c r="U286" i="22" s="1"/>
  <c r="V309" i="45"/>
  <c r="M312" i="45"/>
  <c r="O310" i="45"/>
  <c r="P309" i="45"/>
  <c r="B309" i="45"/>
  <c r="N311" i="45"/>
  <c r="U309" i="45"/>
  <c r="O311" i="45" l="1"/>
  <c r="B310" i="45"/>
  <c r="V310" i="45"/>
  <c r="W309" i="45"/>
  <c r="W310" i="45" s="1"/>
  <c r="U310" i="45"/>
  <c r="N312" i="45"/>
  <c r="M313" i="45"/>
  <c r="T287" i="22"/>
  <c r="P310" i="45"/>
  <c r="P311" i="45" s="1"/>
  <c r="Q309" i="45"/>
  <c r="Q310" i="45" s="1"/>
  <c r="Q311" i="45" s="1"/>
  <c r="N313" i="45" l="1"/>
  <c r="T288" i="22"/>
  <c r="U287" i="22"/>
  <c r="U288" i="22" s="1"/>
  <c r="M314" i="45"/>
  <c r="U311" i="45"/>
  <c r="W311" i="45"/>
  <c r="V311" i="45"/>
  <c r="O312" i="45"/>
  <c r="P312" i="45" s="1"/>
  <c r="Q312" i="45" s="1"/>
  <c r="B311" i="45"/>
  <c r="U312" i="45" l="1"/>
  <c r="V288" i="22"/>
  <c r="V287" i="22" s="1"/>
  <c r="M315" i="45"/>
  <c r="O313" i="45"/>
  <c r="B312" i="45"/>
  <c r="N314" i="45"/>
  <c r="V312" i="45"/>
  <c r="W312" i="45" s="1"/>
  <c r="O314" i="45" l="1"/>
  <c r="P313" i="45"/>
  <c r="W288" i="22"/>
  <c r="M316" i="45"/>
  <c r="V286" i="22"/>
  <c r="W287" i="22"/>
  <c r="U313" i="45"/>
  <c r="V313" i="45"/>
  <c r="W313" i="45" s="1"/>
  <c r="N315" i="45"/>
  <c r="B315" i="45" s="1"/>
  <c r="P314" i="45" l="1"/>
  <c r="Q313" i="45"/>
  <c r="U314" i="45"/>
  <c r="M317" i="45"/>
  <c r="B313" i="45"/>
  <c r="V285" i="22"/>
  <c r="W286" i="22"/>
  <c r="N316" i="45"/>
  <c r="N317" i="45" s="1"/>
  <c r="V314" i="45"/>
  <c r="O315" i="45"/>
  <c r="B314" i="45"/>
  <c r="Q314" i="45" l="1"/>
  <c r="V284" i="22"/>
  <c r="W285" i="22"/>
  <c r="M318" i="45"/>
  <c r="N318" i="45" s="1"/>
  <c r="U315" i="45"/>
  <c r="O316" i="45"/>
  <c r="O317" i="45" s="1"/>
  <c r="P315" i="45"/>
  <c r="P316" i="45" s="1"/>
  <c r="P317" i="45" s="1"/>
  <c r="B316" i="45"/>
  <c r="V315" i="45"/>
  <c r="W314" i="45"/>
  <c r="W315" i="45" s="1"/>
  <c r="O318" i="45" l="1"/>
  <c r="P318" i="45" s="1"/>
  <c r="U316" i="45"/>
  <c r="M319" i="45"/>
  <c r="B318" i="45"/>
  <c r="Q315" i="45"/>
  <c r="Q316" i="45" s="1"/>
  <c r="Q317" i="45" s="1"/>
  <c r="B317" i="45"/>
  <c r="V316" i="45"/>
  <c r="W316" i="45" s="1"/>
  <c r="V283" i="22"/>
  <c r="W284" i="22"/>
  <c r="Q318" i="45" l="1"/>
  <c r="M320" i="45"/>
  <c r="U317" i="45"/>
  <c r="V282" i="22"/>
  <c r="W283" i="22"/>
  <c r="V317" i="45"/>
  <c r="N319" i="45"/>
  <c r="N320" i="45" l="1"/>
  <c r="O319" i="45"/>
  <c r="V318" i="45"/>
  <c r="V281" i="22"/>
  <c r="W282" i="22"/>
  <c r="U318" i="45"/>
  <c r="B319" i="45"/>
  <c r="M321" i="45"/>
  <c r="W317" i="45"/>
  <c r="M322" i="45" l="1"/>
  <c r="V280" i="22"/>
  <c r="W281" i="22"/>
  <c r="O320" i="45"/>
  <c r="P319" i="45"/>
  <c r="U319" i="45"/>
  <c r="V319" i="45"/>
  <c r="N321" i="45"/>
  <c r="N322" i="45" s="1"/>
  <c r="W318" i="45"/>
  <c r="W319" i="45" l="1"/>
  <c r="U320" i="45"/>
  <c r="V320" i="45"/>
  <c r="P320" i="45"/>
  <c r="P321" i="45" s="1"/>
  <c r="P322" i="45" s="1"/>
  <c r="Q319" i="45"/>
  <c r="V279" i="22"/>
  <c r="W280" i="22"/>
  <c r="N323" i="45"/>
  <c r="O321" i="45"/>
  <c r="O322" i="45" s="1"/>
  <c r="B320" i="45"/>
  <c r="M323" i="45"/>
  <c r="B322" i="45"/>
  <c r="Q320" i="45" l="1"/>
  <c r="Q321" i="45" s="1"/>
  <c r="Q322" i="45" s="1"/>
  <c r="V321" i="45"/>
  <c r="V278" i="22"/>
  <c r="W279" i="22"/>
  <c r="M324" i="45"/>
  <c r="B323" i="45"/>
  <c r="U321" i="45"/>
  <c r="O323" i="45"/>
  <c r="B321" i="45"/>
  <c r="W320" i="45"/>
  <c r="W321" i="45" s="1"/>
  <c r="P323" i="45" l="1"/>
  <c r="M325" i="45"/>
  <c r="U322" i="45"/>
  <c r="V277" i="22"/>
  <c r="W278" i="22"/>
  <c r="V322" i="45"/>
  <c r="N324" i="45"/>
  <c r="O324" i="45" s="1"/>
  <c r="B324" i="45" l="1"/>
  <c r="V323" i="45"/>
  <c r="U323" i="45"/>
  <c r="P324" i="45"/>
  <c r="Q323" i="45"/>
  <c r="V276" i="22"/>
  <c r="W277" i="22"/>
  <c r="M326" i="45"/>
  <c r="W322" i="45"/>
  <c r="N325" i="45"/>
  <c r="N326" i="45" l="1"/>
  <c r="Q324" i="45"/>
  <c r="V324" i="45"/>
  <c r="N327" i="45"/>
  <c r="U324" i="45"/>
  <c r="V275" i="22"/>
  <c r="W276" i="22"/>
  <c r="W323" i="45"/>
  <c r="W324" i="45" s="1"/>
  <c r="M327" i="45"/>
  <c r="O325" i="45"/>
  <c r="O326" i="45" s="1"/>
  <c r="O327" i="45" s="1"/>
  <c r="B325" i="45" l="1"/>
  <c r="V274" i="22"/>
  <c r="W275" i="22"/>
  <c r="U325" i="45"/>
  <c r="B326" i="45"/>
  <c r="P325" i="45"/>
  <c r="V325" i="45"/>
  <c r="M328" i="45"/>
  <c r="B327" i="45"/>
  <c r="M329" i="45" l="1"/>
  <c r="N328" i="45"/>
  <c r="V326" i="45"/>
  <c r="P326" i="45"/>
  <c r="P327" i="45" s="1"/>
  <c r="Q325" i="45"/>
  <c r="U326" i="45"/>
  <c r="W325" i="45"/>
  <c r="W326" i="45" s="1"/>
  <c r="V273" i="22"/>
  <c r="W274" i="22"/>
  <c r="Q326" i="45" l="1"/>
  <c r="Q327" i="45" s="1"/>
  <c r="U327" i="45"/>
  <c r="N329" i="45"/>
  <c r="O328" i="45"/>
  <c r="B328" i="45"/>
  <c r="V327" i="45"/>
  <c r="V272" i="22"/>
  <c r="W273" i="22"/>
  <c r="M330" i="45"/>
  <c r="N330" i="45" l="1"/>
  <c r="V271" i="22"/>
  <c r="W272" i="22"/>
  <c r="U328" i="45"/>
  <c r="B329" i="45"/>
  <c r="M331" i="45"/>
  <c r="B330" i="45"/>
  <c r="V328" i="45"/>
  <c r="O329" i="45"/>
  <c r="O330" i="45" s="1"/>
  <c r="P328" i="45"/>
  <c r="W327" i="45"/>
  <c r="W328" i="45" s="1"/>
  <c r="U329" i="45" l="1"/>
  <c r="V329" i="45"/>
  <c r="W329" i="45" s="1"/>
  <c r="M332" i="45"/>
  <c r="P329" i="45"/>
  <c r="P330" i="45" s="1"/>
  <c r="Q328" i="45"/>
  <c r="N331" i="45"/>
  <c r="N332" i="45" s="1"/>
  <c r="V270" i="22"/>
  <c r="W271" i="22"/>
  <c r="V269" i="22" l="1"/>
  <c r="W270" i="22"/>
  <c r="Q329" i="45"/>
  <c r="Q330" i="45" s="1"/>
  <c r="M333" i="45"/>
  <c r="U330" i="45"/>
  <c r="V330" i="45"/>
  <c r="O331" i="45"/>
  <c r="P331" i="45" s="1"/>
  <c r="V331" i="45" l="1"/>
  <c r="M334" i="45"/>
  <c r="U331" i="45"/>
  <c r="N333" i="45"/>
  <c r="N334" i="45" s="1"/>
  <c r="V268" i="22"/>
  <c r="W269" i="22"/>
  <c r="Q331" i="45"/>
  <c r="O332" i="45"/>
  <c r="P332" i="45" s="1"/>
  <c r="B331" i="45"/>
  <c r="W330" i="45"/>
  <c r="W331" i="45" s="1"/>
  <c r="Q332" i="45" l="1"/>
  <c r="V267" i="22"/>
  <c r="W268" i="22"/>
  <c r="P333" i="45"/>
  <c r="P334" i="45" s="1"/>
  <c r="M335" i="45"/>
  <c r="B334" i="45"/>
  <c r="V332" i="45"/>
  <c r="U332" i="45"/>
  <c r="O333" i="45"/>
  <c r="O334" i="45" s="1"/>
  <c r="B332" i="45"/>
  <c r="Q333" i="45" l="1"/>
  <c r="Q334" i="45" s="1"/>
  <c r="V266" i="22"/>
  <c r="W267" i="22"/>
  <c r="M336" i="45"/>
  <c r="B333" i="45"/>
  <c r="N335" i="45"/>
  <c r="V333" i="45"/>
  <c r="W332" i="45"/>
  <c r="W333" i="45" s="1"/>
  <c r="U333" i="45"/>
  <c r="N336" i="45" l="1"/>
  <c r="V334" i="45"/>
  <c r="W334" i="45" s="1"/>
  <c r="O335" i="45"/>
  <c r="U334" i="45"/>
  <c r="B335" i="45"/>
  <c r="M337" i="45"/>
  <c r="V265" i="22"/>
  <c r="W266" i="22"/>
  <c r="M338" i="45" l="1"/>
  <c r="N337" i="45"/>
  <c r="N338" i="45" s="1"/>
  <c r="V264" i="22"/>
  <c r="W265" i="22"/>
  <c r="V335" i="45"/>
  <c r="U335" i="45"/>
  <c r="O336" i="45"/>
  <c r="P335" i="45"/>
  <c r="V336" i="45" l="1"/>
  <c r="P336" i="45"/>
  <c r="Q335" i="45"/>
  <c r="Q336" i="45" s="1"/>
  <c r="W335" i="45"/>
  <c r="W336" i="45" s="1"/>
  <c r="U336" i="45"/>
  <c r="V263" i="22"/>
  <c r="W264" i="22"/>
  <c r="B337" i="45"/>
  <c r="O337" i="45"/>
  <c r="O338" i="45" s="1"/>
  <c r="B336" i="45"/>
  <c r="M339" i="45"/>
  <c r="B338" i="45"/>
  <c r="P337" i="45" l="1"/>
  <c r="P338" i="45" s="1"/>
  <c r="V262" i="22"/>
  <c r="W263" i="22"/>
  <c r="M340" i="45"/>
  <c r="B339" i="45"/>
  <c r="N339" i="45"/>
  <c r="N340" i="45" s="1"/>
  <c r="V337" i="45"/>
  <c r="U337" i="45"/>
  <c r="Q337" i="45" l="1"/>
  <c r="Q338" i="45" s="1"/>
  <c r="M341" i="45"/>
  <c r="V338" i="45"/>
  <c r="V261" i="22"/>
  <c r="W262" i="22"/>
  <c r="O339" i="45"/>
  <c r="W337" i="45"/>
  <c r="W338" i="45" s="1"/>
  <c r="U338" i="45"/>
  <c r="U339" i="45" l="1"/>
  <c r="M342" i="45"/>
  <c r="O340" i="45"/>
  <c r="P339" i="45"/>
  <c r="N341" i="45"/>
  <c r="N342" i="45" s="1"/>
  <c r="V260" i="22"/>
  <c r="W261" i="22"/>
  <c r="V339" i="45"/>
  <c r="V340" i="45" l="1"/>
  <c r="O341" i="45"/>
  <c r="O342" i="45" s="1"/>
  <c r="B340" i="45"/>
  <c r="V259" i="22"/>
  <c r="W260" i="22"/>
  <c r="M343" i="45"/>
  <c r="B342" i="45"/>
  <c r="P340" i="45"/>
  <c r="P341" i="45" s="1"/>
  <c r="P342" i="45" s="1"/>
  <c r="Q339" i="45"/>
  <c r="U340" i="45"/>
  <c r="W339" i="45"/>
  <c r="W340" i="45" s="1"/>
  <c r="Q340" i="45" l="1"/>
  <c r="Q341" i="45" s="1"/>
  <c r="Q342" i="45" s="1"/>
  <c r="U341" i="45"/>
  <c r="V258" i="22"/>
  <c r="W259" i="22"/>
  <c r="M344" i="45"/>
  <c r="V341" i="45"/>
  <c r="B341" i="45"/>
  <c r="N343" i="45"/>
  <c r="B343" i="45" s="1"/>
  <c r="O343" i="45" l="1"/>
  <c r="M345" i="45"/>
  <c r="V257" i="22"/>
  <c r="W258" i="22"/>
  <c r="U342" i="45"/>
  <c r="V342" i="45"/>
  <c r="P343" i="45"/>
  <c r="N344" i="45"/>
  <c r="O344" i="45" s="1"/>
  <c r="W341" i="45"/>
  <c r="B344" i="45" l="1"/>
  <c r="U343" i="45"/>
  <c r="V256" i="22"/>
  <c r="W257" i="22"/>
  <c r="M346" i="45"/>
  <c r="P344" i="45"/>
  <c r="Q343" i="45"/>
  <c r="Q344" i="45" s="1"/>
  <c r="W342" i="45"/>
  <c r="V343" i="45"/>
  <c r="N345" i="45"/>
  <c r="W343" i="45" l="1"/>
  <c r="V344" i="45"/>
  <c r="U344" i="45"/>
  <c r="W344" i="45"/>
  <c r="M347" i="45"/>
  <c r="V255" i="22"/>
  <c r="W256" i="22"/>
  <c r="N346" i="45"/>
  <c r="O345" i="45"/>
  <c r="P345" i="45" s="1"/>
  <c r="Q345" i="45" s="1"/>
  <c r="M348" i="45" l="1"/>
  <c r="V254" i="22"/>
  <c r="W255" i="22"/>
  <c r="V345" i="45"/>
  <c r="U345" i="45"/>
  <c r="O346" i="45"/>
  <c r="B345" i="45"/>
  <c r="N347" i="45"/>
  <c r="N348" i="45" s="1"/>
  <c r="U346" i="45" l="1"/>
  <c r="O347" i="45"/>
  <c r="B346" i="45"/>
  <c r="V253" i="22"/>
  <c r="W254" i="22"/>
  <c r="V346" i="45"/>
  <c r="P346" i="45"/>
  <c r="N349" i="45"/>
  <c r="M349" i="45"/>
  <c r="W345" i="45"/>
  <c r="V347" i="45" l="1"/>
  <c r="W346" i="45"/>
  <c r="W347" i="45" s="1"/>
  <c r="P347" i="45"/>
  <c r="Q346" i="45"/>
  <c r="V252" i="22"/>
  <c r="W253" i="22"/>
  <c r="O348" i="45"/>
  <c r="B347" i="45"/>
  <c r="U347" i="45"/>
  <c r="M350" i="45"/>
  <c r="N350" i="45" s="1"/>
  <c r="Q347" i="45" l="1"/>
  <c r="U348" i="45"/>
  <c r="P348" i="45"/>
  <c r="O349" i="45"/>
  <c r="B348" i="45"/>
  <c r="V251" i="22"/>
  <c r="W252" i="22"/>
  <c r="N351" i="45"/>
  <c r="V348" i="45"/>
  <c r="W348" i="45" s="1"/>
  <c r="M351" i="45"/>
  <c r="V349" i="45" l="1"/>
  <c r="V250" i="22"/>
  <c r="W251" i="22"/>
  <c r="O350" i="45"/>
  <c r="B349" i="45"/>
  <c r="P349" i="45"/>
  <c r="M352" i="45"/>
  <c r="Q348" i="45"/>
  <c r="U349" i="45"/>
  <c r="P350" i="45" l="1"/>
  <c r="M353" i="45"/>
  <c r="O351" i="45"/>
  <c r="B350" i="45"/>
  <c r="V350" i="45"/>
  <c r="V249" i="22"/>
  <c r="W250" i="22"/>
  <c r="N352" i="45"/>
  <c r="N353" i="45" s="1"/>
  <c r="U350" i="45"/>
  <c r="Q349" i="45"/>
  <c r="Q350" i="45" s="1"/>
  <c r="W349" i="45"/>
  <c r="W350" i="45" s="1"/>
  <c r="V351" i="45" l="1"/>
  <c r="V248" i="22"/>
  <c r="W249" i="22"/>
  <c r="B352" i="45"/>
  <c r="W351" i="45"/>
  <c r="M354" i="45"/>
  <c r="B353" i="45"/>
  <c r="O352" i="45"/>
  <c r="O353" i="45" s="1"/>
  <c r="B351" i="45"/>
  <c r="U351" i="45"/>
  <c r="P351" i="45"/>
  <c r="Q351" i="45" s="1"/>
  <c r="M355" i="45" l="1"/>
  <c r="N354" i="45"/>
  <c r="N355" i="45" s="1"/>
  <c r="V247" i="22"/>
  <c r="W248" i="22"/>
  <c r="V352" i="45"/>
  <c r="P352" i="45"/>
  <c r="P353" i="45" s="1"/>
  <c r="U352" i="45"/>
  <c r="V246" i="22" l="1"/>
  <c r="W247" i="22"/>
  <c r="V353" i="45"/>
  <c r="Q352" i="45"/>
  <c r="Q353" i="45" s="1"/>
  <c r="U353" i="45"/>
  <c r="W352" i="45"/>
  <c r="W353" i="45" s="1"/>
  <c r="M356" i="45"/>
  <c r="O354" i="45"/>
  <c r="O355" i="45" s="1"/>
  <c r="B354" i="45" l="1"/>
  <c r="M357" i="45"/>
  <c r="U354" i="45"/>
  <c r="V354" i="45"/>
  <c r="W354" i="45" s="1"/>
  <c r="N356" i="45"/>
  <c r="N357" i="45" s="1"/>
  <c r="V245" i="22"/>
  <c r="W246" i="22"/>
  <c r="B355" i="45"/>
  <c r="P354" i="45"/>
  <c r="P355" i="45" s="1"/>
  <c r="Q354" i="45" l="1"/>
  <c r="Q355" i="45" s="1"/>
  <c r="V244" i="22"/>
  <c r="W245" i="22"/>
  <c r="V355" i="45"/>
  <c r="W355" i="45" s="1"/>
  <c r="U355" i="45"/>
  <c r="B356" i="45"/>
  <c r="O356" i="45"/>
  <c r="O357" i="45" s="1"/>
  <c r="M358" i="45"/>
  <c r="B357" i="45"/>
  <c r="P356" i="45" l="1"/>
  <c r="U356" i="45"/>
  <c r="V243" i="22"/>
  <c r="W244" i="22"/>
  <c r="V356" i="45"/>
  <c r="M359" i="45"/>
  <c r="N358" i="45"/>
  <c r="P357" i="45" l="1"/>
  <c r="Q356" i="45"/>
  <c r="Q357" i="45" s="1"/>
  <c r="U357" i="45"/>
  <c r="M360" i="45"/>
  <c r="N359" i="45"/>
  <c r="V357" i="45"/>
  <c r="V242" i="22"/>
  <c r="W243" i="22"/>
  <c r="W356" i="45"/>
  <c r="W357" i="45" s="1"/>
  <c r="O358" i="45"/>
  <c r="N360" i="45" l="1"/>
  <c r="V358" i="45"/>
  <c r="M361" i="45"/>
  <c r="N361" i="45"/>
  <c r="U358" i="45"/>
  <c r="V241" i="22"/>
  <c r="W242" i="22"/>
  <c r="O359" i="45"/>
  <c r="P358" i="45"/>
  <c r="B358" i="45"/>
  <c r="M362" i="45" l="1"/>
  <c r="O360" i="45"/>
  <c r="B359" i="45"/>
  <c r="N362" i="45"/>
  <c r="V359" i="45"/>
  <c r="U359" i="45"/>
  <c r="V240" i="22"/>
  <c r="W241" i="22"/>
  <c r="P359" i="45"/>
  <c r="Q358" i="45"/>
  <c r="Q359" i="45" s="1"/>
  <c r="W358" i="45"/>
  <c r="V360" i="45" l="1"/>
  <c r="O361" i="45"/>
  <c r="B360" i="45"/>
  <c r="V239" i="22"/>
  <c r="W240" i="22"/>
  <c r="M363" i="45"/>
  <c r="U360" i="45"/>
  <c r="W359" i="45"/>
  <c r="W360" i="45" s="1"/>
  <c r="P360" i="45"/>
  <c r="P361" i="45" s="1"/>
  <c r="Q360" i="45" l="1"/>
  <c r="Q361" i="45" s="1"/>
  <c r="M364" i="45"/>
  <c r="V238" i="22"/>
  <c r="W239" i="22"/>
  <c r="V361" i="45"/>
  <c r="W361" i="45" s="1"/>
  <c r="O362" i="45"/>
  <c r="P362" i="45" s="1"/>
  <c r="B361" i="45"/>
  <c r="N363" i="45"/>
  <c r="N364" i="45" s="1"/>
  <c r="U361" i="45"/>
  <c r="Q362" i="45" l="1"/>
  <c r="V362" i="45"/>
  <c r="W362" i="45" s="1"/>
  <c r="O363" i="45"/>
  <c r="O364" i="45" s="1"/>
  <c r="B362" i="45"/>
  <c r="V237" i="22"/>
  <c r="W238" i="22"/>
  <c r="U362" i="45"/>
  <c r="M365" i="45"/>
  <c r="N365" i="45" s="1"/>
  <c r="B364" i="45"/>
  <c r="B363" i="45" l="1"/>
  <c r="V236" i="22"/>
  <c r="W237" i="22"/>
  <c r="M366" i="45"/>
  <c r="B365" i="45"/>
  <c r="O365" i="45"/>
  <c r="V363" i="45"/>
  <c r="Q363" i="45"/>
  <c r="Q364" i="45" s="1"/>
  <c r="U363" i="45"/>
  <c r="P363" i="45"/>
  <c r="P364" i="45" s="1"/>
  <c r="U364" i="45" l="1"/>
  <c r="V235" i="22"/>
  <c r="W236" i="22"/>
  <c r="V364" i="45"/>
  <c r="M367" i="45"/>
  <c r="N366" i="45"/>
  <c r="N367" i="45" s="1"/>
  <c r="P365" i="45"/>
  <c r="Q365" i="45" s="1"/>
  <c r="W363" i="45"/>
  <c r="V234" i="22" l="1"/>
  <c r="W235" i="22"/>
  <c r="M368" i="45"/>
  <c r="O366" i="45"/>
  <c r="P366" i="45" s="1"/>
  <c r="U365" i="45"/>
  <c r="V365" i="45"/>
  <c r="W364" i="45"/>
  <c r="Q366" i="45" l="1"/>
  <c r="V366" i="45"/>
  <c r="M369" i="45"/>
  <c r="N368" i="45"/>
  <c r="N369" i="45" s="1"/>
  <c r="U366" i="45"/>
  <c r="O367" i="45"/>
  <c r="P367" i="45" s="1"/>
  <c r="B366" i="45"/>
  <c r="W365" i="45"/>
  <c r="V233" i="22"/>
  <c r="W234" i="22"/>
  <c r="V367" i="45" l="1"/>
  <c r="U367" i="45"/>
  <c r="V232" i="22"/>
  <c r="W233" i="22"/>
  <c r="Q367" i="45"/>
  <c r="M370" i="45"/>
  <c r="N370" i="45" s="1"/>
  <c r="W366" i="45"/>
  <c r="O368" i="45"/>
  <c r="B367" i="45"/>
  <c r="U368" i="45" l="1"/>
  <c r="V231" i="22"/>
  <c r="W232" i="22"/>
  <c r="V368" i="45"/>
  <c r="M371" i="45"/>
  <c r="O369" i="45"/>
  <c r="B368" i="45"/>
  <c r="W367" i="45"/>
  <c r="P368" i="45"/>
  <c r="Q368" i="45" s="1"/>
  <c r="M372" i="45" l="1"/>
  <c r="O370" i="45"/>
  <c r="B369" i="45"/>
  <c r="U369" i="45"/>
  <c r="V369" i="45"/>
  <c r="W368" i="45"/>
  <c r="W369" i="45" s="1"/>
  <c r="V230" i="22"/>
  <c r="W231" i="22"/>
  <c r="P369" i="45"/>
  <c r="N371" i="45"/>
  <c r="N372" i="45" s="1"/>
  <c r="V370" i="45" l="1"/>
  <c r="M373" i="45"/>
  <c r="U370" i="45"/>
  <c r="O371" i="45"/>
  <c r="O372" i="45" s="1"/>
  <c r="B372" i="45" s="1"/>
  <c r="B370" i="45"/>
  <c r="P370" i="45"/>
  <c r="W370" i="45"/>
  <c r="V229" i="22"/>
  <c r="W230" i="22"/>
  <c r="Q369" i="45"/>
  <c r="P371" i="45" l="1"/>
  <c r="P372" i="45" s="1"/>
  <c r="U371" i="45"/>
  <c r="M374" i="45"/>
  <c r="N373" i="45"/>
  <c r="N374" i="45" s="1"/>
  <c r="Q370" i="45"/>
  <c r="Q371" i="45" s="1"/>
  <c r="Q372" i="45" s="1"/>
  <c r="V371" i="45"/>
  <c r="V228" i="22"/>
  <c r="W229" i="22"/>
  <c r="B371" i="45"/>
  <c r="O373" i="45" l="1"/>
  <c r="O374" i="45" s="1"/>
  <c r="V227" i="22"/>
  <c r="W228" i="22"/>
  <c r="M375" i="45"/>
  <c r="N375" i="45" s="1"/>
  <c r="B374" i="45"/>
  <c r="U372" i="45"/>
  <c r="P373" i="45"/>
  <c r="P374" i="45" s="1"/>
  <c r="V372" i="45"/>
  <c r="B373" i="45"/>
  <c r="W371" i="45"/>
  <c r="W372" i="45" l="1"/>
  <c r="O375" i="45"/>
  <c r="U373" i="45"/>
  <c r="M376" i="45"/>
  <c r="B375" i="45"/>
  <c r="V226" i="22"/>
  <c r="W227" i="22"/>
  <c r="P375" i="45"/>
  <c r="Q373" i="45"/>
  <c r="Q374" i="45" s="1"/>
  <c r="V373" i="45"/>
  <c r="W373" i="45" s="1"/>
  <c r="Q375" i="45" l="1"/>
  <c r="V225" i="22"/>
  <c r="W226" i="22"/>
  <c r="U374" i="45"/>
  <c r="M377" i="45"/>
  <c r="V374" i="45"/>
  <c r="W374" i="45" s="1"/>
  <c r="N376" i="45"/>
  <c r="O376" i="45" s="1"/>
  <c r="B376" i="45" s="1"/>
  <c r="M378" i="45" l="1"/>
  <c r="N377" i="45"/>
  <c r="N378" i="45" s="1"/>
  <c r="P376" i="45"/>
  <c r="U375" i="45"/>
  <c r="V224" i="22"/>
  <c r="W225" i="22"/>
  <c r="V375" i="45"/>
  <c r="W375" i="45" s="1"/>
  <c r="U376" i="45" l="1"/>
  <c r="M379" i="45"/>
  <c r="V223" i="22"/>
  <c r="W224" i="22"/>
  <c r="N379" i="45"/>
  <c r="Q376" i="45"/>
  <c r="B377" i="45"/>
  <c r="V376" i="45"/>
  <c r="O377" i="45"/>
  <c r="O378" i="45" s="1"/>
  <c r="B378" i="45" s="1"/>
  <c r="P377" i="45" l="1"/>
  <c r="P378" i="45" s="1"/>
  <c r="M380" i="45"/>
  <c r="U377" i="45"/>
  <c r="V222" i="22"/>
  <c r="W223" i="22"/>
  <c r="O379" i="45"/>
  <c r="V377" i="45"/>
  <c r="W376" i="45"/>
  <c r="W377" i="45" s="1"/>
  <c r="Q377" i="45" l="1"/>
  <c r="Q378" i="45" s="1"/>
  <c r="B379" i="45"/>
  <c r="V221" i="22"/>
  <c r="W222" i="22"/>
  <c r="V378" i="45"/>
  <c r="P379" i="45"/>
  <c r="U378" i="45"/>
  <c r="M381" i="45"/>
  <c r="N380" i="45"/>
  <c r="M382" i="45" l="1"/>
  <c r="U379" i="45"/>
  <c r="W378" i="45"/>
  <c r="W379" i="45" s="1"/>
  <c r="P380" i="45"/>
  <c r="Q379" i="45"/>
  <c r="V379" i="45"/>
  <c r="V220" i="22"/>
  <c r="W221" i="22"/>
  <c r="N381" i="45"/>
  <c r="N382" i="45" s="1"/>
  <c r="O380" i="45"/>
  <c r="Q380" i="45" l="1"/>
  <c r="V380" i="45"/>
  <c r="V219" i="22"/>
  <c r="W220" i="22"/>
  <c r="W380" i="45"/>
  <c r="M383" i="45"/>
  <c r="N383" i="45" s="1"/>
  <c r="U380" i="45"/>
  <c r="O381" i="45"/>
  <c r="P381" i="45" s="1"/>
  <c r="Q381" i="45" s="1"/>
  <c r="B380" i="45"/>
  <c r="U381" i="45" l="1"/>
  <c r="V218" i="22"/>
  <c r="W219" i="22"/>
  <c r="P382" i="45"/>
  <c r="V381" i="45"/>
  <c r="M384" i="45"/>
  <c r="O382" i="45"/>
  <c r="B381" i="45"/>
  <c r="M385" i="45" l="1"/>
  <c r="V382" i="45"/>
  <c r="W381" i="45"/>
  <c r="W382" i="45" s="1"/>
  <c r="P383" i="45"/>
  <c r="Q382" i="45"/>
  <c r="U382" i="45"/>
  <c r="V217" i="22"/>
  <c r="W218" i="22"/>
  <c r="O383" i="45"/>
  <c r="B382" i="45"/>
  <c r="N384" i="45"/>
  <c r="N385" i="45" s="1"/>
  <c r="U383" i="45" l="1"/>
  <c r="V383" i="45"/>
  <c r="W383" i="45" s="1"/>
  <c r="V216" i="22"/>
  <c r="W217" i="22"/>
  <c r="Q383" i="45"/>
  <c r="O384" i="45"/>
  <c r="O385" i="45" s="1"/>
  <c r="B383" i="45"/>
  <c r="M386" i="45"/>
  <c r="N386" i="45" s="1"/>
  <c r="O386" i="45" l="1"/>
  <c r="V215" i="22"/>
  <c r="W216" i="22"/>
  <c r="M387" i="45"/>
  <c r="N387" i="45" s="1"/>
  <c r="O387" i="45" s="1"/>
  <c r="B386" i="45"/>
  <c r="P384" i="45"/>
  <c r="P385" i="45" s="1"/>
  <c r="P386" i="45" s="1"/>
  <c r="U384" i="45"/>
  <c r="Q384" i="45"/>
  <c r="Q385" i="45" s="1"/>
  <c r="Q386" i="45" s="1"/>
  <c r="V384" i="45"/>
  <c r="W384" i="45" s="1"/>
  <c r="B385" i="45"/>
  <c r="B384" i="45"/>
  <c r="U385" i="45" l="1"/>
  <c r="P387" i="45"/>
  <c r="Q387" i="45" s="1"/>
  <c r="B387" i="45"/>
  <c r="V385" i="45"/>
  <c r="V214" i="22"/>
  <c r="W215" i="22"/>
  <c r="V386" i="45" l="1"/>
  <c r="V213" i="22"/>
  <c r="W214" i="22"/>
  <c r="U386" i="45"/>
  <c r="W385" i="45"/>
  <c r="W386" i="45" s="1"/>
  <c r="U387" i="45" l="1"/>
  <c r="V212" i="22"/>
  <c r="W213" i="22"/>
  <c r="V387" i="45"/>
  <c r="X387" i="45" s="1"/>
  <c r="V211" i="22" l="1"/>
  <c r="W212" i="22"/>
  <c r="Y387" i="45"/>
  <c r="U2" i="45"/>
  <c r="X386" i="45"/>
  <c r="W387" i="45"/>
  <c r="X385" i="45" l="1"/>
  <c r="Y386" i="45"/>
  <c r="V210" i="22"/>
  <c r="W211" i="22"/>
  <c r="V209" i="22" l="1"/>
  <c r="W210" i="22"/>
  <c r="Y385" i="45"/>
  <c r="X384" i="45"/>
  <c r="X383" i="45" l="1"/>
  <c r="Y384" i="45"/>
  <c r="V208" i="22"/>
  <c r="W209" i="22"/>
  <c r="V207" i="22" l="1"/>
  <c r="W208" i="22"/>
  <c r="Y383" i="45"/>
  <c r="X382" i="45"/>
  <c r="Y382" i="45" l="1"/>
  <c r="X381" i="45"/>
  <c r="V206" i="22"/>
  <c r="W207" i="22"/>
  <c r="V205" i="22" l="1"/>
  <c r="W206" i="22"/>
  <c r="X380" i="45"/>
  <c r="Y381" i="45"/>
  <c r="Y380" i="45" l="1"/>
  <c r="X379" i="45"/>
  <c r="V204" i="22"/>
  <c r="W205" i="22"/>
  <c r="V203" i="22" l="1"/>
  <c r="W204" i="22"/>
  <c r="Y379" i="45"/>
  <c r="X378" i="45"/>
  <c r="X377" i="45" l="1"/>
  <c r="Y378" i="45"/>
  <c r="V202" i="22"/>
  <c r="W203" i="22"/>
  <c r="V201" i="22" l="1"/>
  <c r="W202" i="22"/>
  <c r="X376" i="45"/>
  <c r="Y377" i="45"/>
  <c r="Y376" i="45" l="1"/>
  <c r="X375" i="45"/>
  <c r="V200" i="22"/>
  <c r="W201" i="22"/>
  <c r="V199" i="22" l="1"/>
  <c r="W200" i="22"/>
  <c r="Y375" i="45"/>
  <c r="X374" i="45"/>
  <c r="X373" i="45" l="1"/>
  <c r="Y374" i="45"/>
  <c r="V198" i="22"/>
  <c r="W199" i="22"/>
  <c r="V197" i="22" l="1"/>
  <c r="W198" i="22"/>
  <c r="X372" i="45"/>
  <c r="Y373" i="45"/>
  <c r="X371" i="45" l="1"/>
  <c r="Y372" i="45"/>
  <c r="V196" i="22"/>
  <c r="W197" i="22"/>
  <c r="V195" i="22" l="1"/>
  <c r="W196" i="22"/>
  <c r="Y371" i="45"/>
  <c r="X370" i="45"/>
  <c r="X369" i="45" l="1"/>
  <c r="Y370" i="45"/>
  <c r="V194" i="22"/>
  <c r="W195" i="22"/>
  <c r="V193" i="22" l="1"/>
  <c r="W194" i="22"/>
  <c r="Y369" i="45"/>
  <c r="X368" i="45"/>
  <c r="X367" i="45" l="1"/>
  <c r="Y368" i="45"/>
  <c r="V192" i="22"/>
  <c r="W193" i="22"/>
  <c r="V191" i="22" l="1"/>
  <c r="W192" i="22"/>
  <c r="X366" i="45"/>
  <c r="Y367" i="45"/>
  <c r="X365" i="45" l="1"/>
  <c r="Y366" i="45"/>
  <c r="V190" i="22"/>
  <c r="W191" i="22"/>
  <c r="V189" i="22" l="1"/>
  <c r="W190" i="22"/>
  <c r="X364" i="45"/>
  <c r="Y365" i="45"/>
  <c r="Y364" i="45" l="1"/>
  <c r="X363" i="45"/>
  <c r="V188" i="22"/>
  <c r="W189" i="22"/>
  <c r="Y363" i="45" l="1"/>
  <c r="X362" i="45"/>
  <c r="V187" i="22"/>
  <c r="W188" i="22"/>
  <c r="V186" i="22" l="1"/>
  <c r="W187" i="22"/>
  <c r="X361" i="45"/>
  <c r="Y362" i="45"/>
  <c r="Y361" i="45" l="1"/>
  <c r="X360" i="45"/>
  <c r="V185" i="22"/>
  <c r="W186" i="22"/>
  <c r="X359" i="45" l="1"/>
  <c r="Y360" i="45"/>
  <c r="V184" i="22"/>
  <c r="W185" i="22"/>
  <c r="V183" i="22" l="1"/>
  <c r="W184" i="22"/>
  <c r="Y359" i="45"/>
  <c r="X358" i="45"/>
  <c r="X357" i="45" l="1"/>
  <c r="Y358" i="45"/>
  <c r="V182" i="22"/>
  <c r="W183" i="22"/>
  <c r="V181" i="22" l="1"/>
  <c r="W182" i="22"/>
  <c r="X356" i="45"/>
  <c r="Y357" i="45"/>
  <c r="X355" i="45" l="1"/>
  <c r="Y356" i="45"/>
  <c r="V180" i="22"/>
  <c r="W181" i="22"/>
  <c r="V179" i="22" l="1"/>
  <c r="W180" i="22"/>
  <c r="X354" i="45"/>
  <c r="Y355" i="45"/>
  <c r="X353" i="45" l="1"/>
  <c r="Y354" i="45"/>
  <c r="V178" i="22"/>
  <c r="W179" i="22"/>
  <c r="V177" i="22" l="1"/>
  <c r="W178" i="22"/>
  <c r="X352" i="45"/>
  <c r="Y353" i="45"/>
  <c r="X351" i="45" l="1"/>
  <c r="Y352" i="45"/>
  <c r="V176" i="22"/>
  <c r="W177" i="22"/>
  <c r="V175" i="22" l="1"/>
  <c r="W176" i="22"/>
  <c r="Y351" i="45"/>
  <c r="X350" i="45"/>
  <c r="X349" i="45" l="1"/>
  <c r="Y350" i="45"/>
  <c r="V174" i="22"/>
  <c r="W175" i="22"/>
  <c r="V173" i="22" l="1"/>
  <c r="W174" i="22"/>
  <c r="X348" i="45"/>
  <c r="Y349" i="45"/>
  <c r="X347" i="45" l="1"/>
  <c r="Y348" i="45"/>
  <c r="V172" i="22"/>
  <c r="W173" i="22"/>
  <c r="V171" i="22" l="1"/>
  <c r="W172" i="22"/>
  <c r="X346" i="45"/>
  <c r="Y347" i="45"/>
  <c r="Y346" i="45" l="1"/>
  <c r="X345" i="45"/>
  <c r="V170" i="22"/>
  <c r="W171" i="22"/>
  <c r="X344" i="45" l="1"/>
  <c r="Y345" i="45"/>
  <c r="V169" i="22"/>
  <c r="W170" i="22"/>
  <c r="V168" i="22" l="1"/>
  <c r="W169" i="22"/>
  <c r="X343" i="45"/>
  <c r="Y344" i="45"/>
  <c r="Y343" i="45" l="1"/>
  <c r="X342" i="45"/>
  <c r="V167" i="22"/>
  <c r="W168" i="22"/>
  <c r="V166" i="22" l="1"/>
  <c r="W167" i="22"/>
  <c r="X341" i="45"/>
  <c r="Y342" i="45"/>
  <c r="Y341" i="45" l="1"/>
  <c r="X340" i="45"/>
  <c r="V165" i="22"/>
  <c r="W166" i="22"/>
  <c r="X339" i="45" l="1"/>
  <c r="Y340" i="45"/>
  <c r="V164" i="22"/>
  <c r="W165" i="22"/>
  <c r="V163" i="22" l="1"/>
  <c r="W164" i="22"/>
  <c r="Y339" i="45"/>
  <c r="X338" i="45"/>
  <c r="X337" i="45" l="1"/>
  <c r="Y338" i="45"/>
  <c r="V162" i="22"/>
  <c r="W163" i="22"/>
  <c r="V161" i="22" l="1"/>
  <c r="W162" i="22"/>
  <c r="X336" i="45"/>
  <c r="Y337" i="45"/>
  <c r="X335" i="45" l="1"/>
  <c r="Y336" i="45"/>
  <c r="V160" i="22"/>
  <c r="W161" i="22"/>
  <c r="V159" i="22" l="1"/>
  <c r="W160" i="22"/>
  <c r="Y335" i="45"/>
  <c r="X334" i="45"/>
  <c r="X333" i="45" l="1"/>
  <c r="Y334" i="45"/>
  <c r="V158" i="22"/>
  <c r="W159" i="22"/>
  <c r="V157" i="22" l="1"/>
  <c r="W158" i="22"/>
  <c r="X332" i="45"/>
  <c r="Y333" i="45"/>
  <c r="X331" i="45" l="1"/>
  <c r="Y332" i="45"/>
  <c r="V156" i="22"/>
  <c r="W157" i="22"/>
  <c r="X330" i="45" l="1"/>
  <c r="Y331" i="45"/>
  <c r="V155" i="22"/>
  <c r="W156" i="22"/>
  <c r="V154" i="22" l="1"/>
  <c r="W155" i="22"/>
  <c r="Y330" i="45"/>
  <c r="X329" i="45"/>
  <c r="X328" i="45" l="1"/>
  <c r="Y329" i="45"/>
  <c r="V153" i="22"/>
  <c r="W154" i="22"/>
  <c r="V152" i="22" l="1"/>
  <c r="W153" i="22"/>
  <c r="X327" i="45"/>
  <c r="Y328" i="45"/>
  <c r="X326" i="45" l="1"/>
  <c r="Y327" i="45"/>
  <c r="V151" i="22"/>
  <c r="W152" i="22"/>
  <c r="V150" i="22" l="1"/>
  <c r="W151" i="22"/>
  <c r="X325" i="45"/>
  <c r="Y326" i="45"/>
  <c r="Y325" i="45" l="1"/>
  <c r="X324" i="45"/>
  <c r="V149" i="22"/>
  <c r="W150" i="22"/>
  <c r="V148" i="22" l="1"/>
  <c r="W149" i="22"/>
  <c r="X323" i="45"/>
  <c r="Y324" i="45"/>
  <c r="X322" i="45" l="1"/>
  <c r="Y323" i="45"/>
  <c r="V147" i="22"/>
  <c r="W148" i="22"/>
  <c r="V146" i="22" l="1"/>
  <c r="W147" i="22"/>
  <c r="Y322" i="45"/>
  <c r="X321" i="45"/>
  <c r="X320" i="45" l="1"/>
  <c r="Y321" i="45"/>
  <c r="V145" i="22"/>
  <c r="W146" i="22"/>
  <c r="V144" i="22" l="1"/>
  <c r="W145" i="22"/>
  <c r="X319" i="45"/>
  <c r="Y320" i="45"/>
  <c r="X318" i="45" l="1"/>
  <c r="Y319" i="45"/>
  <c r="V143" i="22"/>
  <c r="W144" i="22"/>
  <c r="V142" i="22" l="1"/>
  <c r="W143" i="22"/>
  <c r="X317" i="45"/>
  <c r="Y318" i="45"/>
  <c r="Y317" i="45" l="1"/>
  <c r="X316" i="45"/>
  <c r="V141" i="22"/>
  <c r="W142" i="22"/>
  <c r="X315" i="45" l="1"/>
  <c r="Y316" i="45"/>
  <c r="V140" i="22"/>
  <c r="W141" i="22"/>
  <c r="V139" i="22" l="1"/>
  <c r="W140" i="22"/>
  <c r="X314" i="45"/>
  <c r="Y315" i="45"/>
  <c r="Y314" i="45" l="1"/>
  <c r="X313" i="45"/>
  <c r="V138" i="22"/>
  <c r="W139" i="22"/>
  <c r="Y313" i="45" l="1"/>
  <c r="X312" i="45"/>
  <c r="V137" i="22"/>
  <c r="W138" i="22"/>
  <c r="Y312" i="45" l="1"/>
  <c r="X311" i="45"/>
  <c r="V136" i="22"/>
  <c r="W137" i="22"/>
  <c r="Y311" i="45" l="1"/>
  <c r="X310" i="45"/>
  <c r="V135" i="22"/>
  <c r="W136" i="22"/>
  <c r="Y310" i="45" l="1"/>
  <c r="X309" i="45"/>
  <c r="V134" i="22"/>
  <c r="W135" i="22"/>
  <c r="Y309" i="45" l="1"/>
  <c r="X308" i="45"/>
  <c r="V133" i="22"/>
  <c r="W134" i="22"/>
  <c r="Y308" i="45" l="1"/>
  <c r="X307" i="45"/>
  <c r="V132" i="22"/>
  <c r="W133" i="22"/>
  <c r="X306" i="45" l="1"/>
  <c r="Y307" i="45"/>
  <c r="V131" i="22"/>
  <c r="W132" i="22"/>
  <c r="V130" i="22" l="1"/>
  <c r="W131" i="22"/>
  <c r="X305" i="45"/>
  <c r="Y306" i="45"/>
  <c r="Y305" i="45" l="1"/>
  <c r="X304" i="45"/>
  <c r="V129" i="22"/>
  <c r="W130" i="22"/>
  <c r="Y304" i="45" l="1"/>
  <c r="X303" i="45"/>
  <c r="V128" i="22"/>
  <c r="W129" i="22"/>
  <c r="Y303" i="45" l="1"/>
  <c r="X302" i="45"/>
  <c r="V127" i="22"/>
  <c r="W128" i="22"/>
  <c r="X301" i="45" l="1"/>
  <c r="Y302" i="45"/>
  <c r="V126" i="22"/>
  <c r="W127" i="22"/>
  <c r="V125" i="22" l="1"/>
  <c r="W126" i="22"/>
  <c r="X300" i="45"/>
  <c r="Y301" i="45"/>
  <c r="X299" i="45" l="1"/>
  <c r="Y300" i="45"/>
  <c r="V124" i="22"/>
  <c r="W125" i="22"/>
  <c r="V123" i="22" l="1"/>
  <c r="W124" i="22"/>
  <c r="Y299" i="45"/>
  <c r="X298" i="45"/>
  <c r="X297" i="45" l="1"/>
  <c r="Y298" i="45"/>
  <c r="V122" i="22"/>
  <c r="W123" i="22"/>
  <c r="V121" i="22" l="1"/>
  <c r="W122" i="22"/>
  <c r="X296" i="45"/>
  <c r="Y297" i="45"/>
  <c r="Y296" i="45" l="1"/>
  <c r="X295" i="45"/>
  <c r="V120" i="22"/>
  <c r="W121" i="22"/>
  <c r="Y295" i="45" l="1"/>
  <c r="X294" i="45"/>
  <c r="V119" i="22"/>
  <c r="W120" i="22"/>
  <c r="V118" i="22" l="1"/>
  <c r="W119" i="22"/>
  <c r="Y294" i="45"/>
  <c r="X293" i="45"/>
  <c r="X292" i="45" l="1"/>
  <c r="Y293" i="45"/>
  <c r="V117" i="22"/>
  <c r="W118" i="22"/>
  <c r="V116" i="22" l="1"/>
  <c r="W117" i="22"/>
  <c r="Y292" i="45"/>
  <c r="X291" i="45"/>
  <c r="X290" i="45" l="1"/>
  <c r="Y291" i="45"/>
  <c r="V115" i="22"/>
  <c r="W116" i="22"/>
  <c r="V114" i="22" l="1"/>
  <c r="W115" i="22"/>
  <c r="X289" i="45"/>
  <c r="Y290" i="45"/>
  <c r="X288" i="45" l="1"/>
  <c r="Y289" i="45"/>
  <c r="V113" i="22"/>
  <c r="W114" i="22"/>
  <c r="V112" i="22" l="1"/>
  <c r="W113" i="22"/>
  <c r="X287" i="45"/>
  <c r="Y288" i="45"/>
  <c r="X286" i="45" l="1"/>
  <c r="Y287" i="45"/>
  <c r="V111" i="22"/>
  <c r="W112" i="22"/>
  <c r="V110" i="22" l="1"/>
  <c r="W111" i="22"/>
  <c r="X285" i="45"/>
  <c r="Y286" i="45"/>
  <c r="X284" i="45" l="1"/>
  <c r="Y285" i="45"/>
  <c r="V109" i="22"/>
  <c r="W110" i="22"/>
  <c r="V108" i="22" l="1"/>
  <c r="W109" i="22"/>
  <c r="Y284" i="45"/>
  <c r="X283" i="45"/>
  <c r="X282" i="45" l="1"/>
  <c r="Y283" i="45"/>
  <c r="V107" i="22"/>
  <c r="W108" i="22"/>
  <c r="V106" i="22" l="1"/>
  <c r="W107" i="22"/>
  <c r="X281" i="45"/>
  <c r="Y282" i="45"/>
  <c r="Y281" i="45" l="1"/>
  <c r="X280" i="45"/>
  <c r="V105" i="22"/>
  <c r="W106" i="22"/>
  <c r="V104" i="22" l="1"/>
  <c r="W105" i="22"/>
  <c r="X279" i="45"/>
  <c r="Y280" i="45"/>
  <c r="X278" i="45" l="1"/>
  <c r="Y279" i="45"/>
  <c r="V103" i="22"/>
  <c r="W104" i="22"/>
  <c r="V102" i="22" l="1"/>
  <c r="W103" i="22"/>
  <c r="X277" i="45"/>
  <c r="Y278" i="45"/>
  <c r="X276" i="45" l="1"/>
  <c r="Y277" i="45"/>
  <c r="V101" i="22"/>
  <c r="W102" i="22"/>
  <c r="V100" i="22" l="1"/>
  <c r="W101" i="22"/>
  <c r="Y276" i="45"/>
  <c r="X275" i="45"/>
  <c r="Y275" i="45" l="1"/>
  <c r="X274" i="45"/>
  <c r="V99" i="22"/>
  <c r="W100" i="22"/>
  <c r="X273" i="45" l="1"/>
  <c r="Y274" i="45"/>
  <c r="V98" i="22"/>
  <c r="W99" i="22"/>
  <c r="V97" i="22" l="1"/>
  <c r="W98" i="22"/>
  <c r="X272" i="45"/>
  <c r="Y273" i="45"/>
  <c r="Y272" i="45" l="1"/>
  <c r="X271" i="45"/>
  <c r="V96" i="22"/>
  <c r="W97" i="22"/>
  <c r="V95" i="22" l="1"/>
  <c r="W96" i="22"/>
  <c r="X270" i="45"/>
  <c r="Y271" i="45"/>
  <c r="X269" i="45" l="1"/>
  <c r="Y270" i="45"/>
  <c r="V94" i="22"/>
  <c r="W95" i="22"/>
  <c r="V93" i="22" l="1"/>
  <c r="W94" i="22"/>
  <c r="X268" i="45"/>
  <c r="Y269" i="45"/>
  <c r="X267" i="45" l="1"/>
  <c r="Y268" i="45"/>
  <c r="V92" i="22"/>
  <c r="W93" i="22"/>
  <c r="V91" i="22" l="1"/>
  <c r="W92" i="22"/>
  <c r="X266" i="45"/>
  <c r="Y267" i="45"/>
  <c r="Y266" i="45" l="1"/>
  <c r="X265" i="45"/>
  <c r="V90" i="22"/>
  <c r="W91" i="22"/>
  <c r="X264" i="45" l="1"/>
  <c r="Y265" i="45"/>
  <c r="V89" i="22"/>
  <c r="W90" i="22"/>
  <c r="V88" i="22" l="1"/>
  <c r="W89" i="22"/>
  <c r="X263" i="45"/>
  <c r="Y264" i="45"/>
  <c r="X262" i="45" l="1"/>
  <c r="Y263" i="45"/>
  <c r="V87" i="22"/>
  <c r="W88" i="22"/>
  <c r="V86" i="22" l="1"/>
  <c r="W87" i="22"/>
  <c r="Y262" i="45"/>
  <c r="X261" i="45"/>
  <c r="X260" i="45" l="1"/>
  <c r="Y261" i="45"/>
  <c r="V85" i="22"/>
  <c r="W86" i="22"/>
  <c r="V84" i="22" l="1"/>
  <c r="W85" i="22"/>
  <c r="Y260" i="45"/>
  <c r="X259" i="45"/>
  <c r="X258" i="45" l="1"/>
  <c r="Y259" i="45"/>
  <c r="V83" i="22"/>
  <c r="W84" i="22"/>
  <c r="V82" i="22" l="1"/>
  <c r="W83" i="22"/>
  <c r="Y258" i="45"/>
  <c r="X257" i="45"/>
  <c r="X256" i="45" l="1"/>
  <c r="Y257" i="45"/>
  <c r="V81" i="22"/>
  <c r="W82" i="22"/>
  <c r="V80" i="22" l="1"/>
  <c r="W81" i="22"/>
  <c r="X255" i="45"/>
  <c r="Y256" i="45"/>
  <c r="X254" i="45" l="1"/>
  <c r="Y255" i="45"/>
  <c r="V79" i="22"/>
  <c r="W80" i="22"/>
  <c r="V78" i="22" l="1"/>
  <c r="W79" i="22"/>
  <c r="Y254" i="45"/>
  <c r="X253" i="45"/>
  <c r="Y253" i="45" l="1"/>
  <c r="X252" i="45"/>
  <c r="V77" i="22"/>
  <c r="W78" i="22"/>
  <c r="V76" i="22" l="1"/>
  <c r="W77" i="22"/>
  <c r="X251" i="45"/>
  <c r="Y252" i="45"/>
  <c r="X250" i="45" l="1"/>
  <c r="Y251" i="45"/>
  <c r="V75" i="22"/>
  <c r="W76" i="22"/>
  <c r="V74" i="22" l="1"/>
  <c r="W75" i="22"/>
  <c r="X249" i="45"/>
  <c r="Y250" i="45"/>
  <c r="X248" i="45" l="1"/>
  <c r="Y249" i="45"/>
  <c r="V73" i="22"/>
  <c r="W74" i="22"/>
  <c r="V72" i="22" l="1"/>
  <c r="W73" i="22"/>
  <c r="X247" i="45"/>
  <c r="Y248" i="45"/>
  <c r="Y247" i="45" l="1"/>
  <c r="X246" i="45"/>
  <c r="V71" i="22"/>
  <c r="W72" i="22"/>
  <c r="V70" i="22" l="1"/>
  <c r="W71" i="22"/>
  <c r="X245" i="45"/>
  <c r="Y246" i="45"/>
  <c r="Y245" i="45" l="1"/>
  <c r="X244" i="45"/>
  <c r="V69" i="22"/>
  <c r="W70" i="22"/>
  <c r="X243" i="45" l="1"/>
  <c r="Y244" i="45"/>
  <c r="V68" i="22"/>
  <c r="W69" i="22"/>
  <c r="V67" i="22" l="1"/>
  <c r="W68" i="22"/>
  <c r="Y243" i="45"/>
  <c r="X242" i="45"/>
  <c r="Y242" i="45" l="1"/>
  <c r="X241" i="45"/>
  <c r="V66" i="22"/>
  <c r="W67" i="22"/>
  <c r="Y241" i="45" l="1"/>
  <c r="X240" i="45"/>
  <c r="V65" i="22"/>
  <c r="W66" i="22"/>
  <c r="V64" i="22" l="1"/>
  <c r="W65" i="22"/>
  <c r="X239" i="45"/>
  <c r="Y240" i="45"/>
  <c r="Y239" i="45" l="1"/>
  <c r="X238" i="45"/>
  <c r="V63" i="22"/>
  <c r="W64" i="22"/>
  <c r="X237" i="45" l="1"/>
  <c r="Y238" i="45"/>
  <c r="V62" i="22"/>
  <c r="W63" i="22"/>
  <c r="V61" i="22" l="1"/>
  <c r="W62" i="22"/>
  <c r="Y237" i="45"/>
  <c r="X236" i="45"/>
  <c r="X235" i="45" l="1"/>
  <c r="Y236" i="45"/>
  <c r="V60" i="22"/>
  <c r="W61" i="22"/>
  <c r="V59" i="22" l="1"/>
  <c r="W60" i="22"/>
  <c r="X234" i="45"/>
  <c r="Y235" i="45"/>
  <c r="X233" i="45" l="1"/>
  <c r="Y234" i="45"/>
  <c r="V58" i="22"/>
  <c r="W59" i="22"/>
  <c r="V57" i="22" l="1"/>
  <c r="W58" i="22"/>
  <c r="Y233" i="45"/>
  <c r="X232" i="45"/>
  <c r="Y232" i="45" l="1"/>
  <c r="X231" i="45"/>
  <c r="V56" i="22"/>
  <c r="W57" i="22"/>
  <c r="V55" i="22" l="1"/>
  <c r="W56" i="22"/>
  <c r="X230" i="45"/>
  <c r="Y231" i="45"/>
  <c r="X229" i="45" l="1"/>
  <c r="Y230" i="45"/>
  <c r="V54" i="22"/>
  <c r="W55" i="22"/>
  <c r="V53" i="22" l="1"/>
  <c r="W54" i="22"/>
  <c r="Y229" i="45"/>
  <c r="X228" i="45"/>
  <c r="X227" i="45" l="1"/>
  <c r="Y228" i="45"/>
  <c r="V52" i="22"/>
  <c r="W53" i="22"/>
  <c r="V51" i="22" l="1"/>
  <c r="W52" i="22"/>
  <c r="Y227" i="45"/>
  <c r="X226" i="45"/>
  <c r="X225" i="45" l="1"/>
  <c r="Y226" i="45"/>
  <c r="V50" i="22"/>
  <c r="W51" i="22"/>
  <c r="V49" i="22" l="1"/>
  <c r="W50" i="22"/>
  <c r="Y225" i="45"/>
  <c r="X224" i="45"/>
  <c r="X223" i="45" l="1"/>
  <c r="Y224" i="45"/>
  <c r="V48" i="22"/>
  <c r="W49" i="22"/>
  <c r="V47" i="22" l="1"/>
  <c r="W48" i="22"/>
  <c r="Y223" i="45"/>
  <c r="X222" i="45"/>
  <c r="X221" i="45" l="1"/>
  <c r="Y222" i="45"/>
  <c r="V46" i="22"/>
  <c r="W47" i="22"/>
  <c r="V45" i="22" l="1"/>
  <c r="W46" i="22"/>
  <c r="X220" i="45"/>
  <c r="Y221" i="45"/>
  <c r="Y220" i="45" l="1"/>
  <c r="X219" i="45"/>
  <c r="V44" i="22"/>
  <c r="W45" i="22"/>
  <c r="V43" i="22" l="1"/>
  <c r="W44" i="22"/>
  <c r="Y219" i="45"/>
  <c r="X218" i="45"/>
  <c r="Y218" i="45" l="1"/>
  <c r="X217" i="45"/>
  <c r="V42" i="22"/>
  <c r="W43" i="22"/>
  <c r="X216" i="45" l="1"/>
  <c r="Y217" i="45"/>
  <c r="V41" i="22"/>
  <c r="W42" i="22"/>
  <c r="V40" i="22" l="1"/>
  <c r="W41" i="22"/>
  <c r="Y216" i="45"/>
  <c r="X215" i="45"/>
  <c r="Y215" i="45" l="1"/>
  <c r="X214" i="45"/>
  <c r="V39" i="22"/>
  <c r="W40" i="22"/>
  <c r="V38" i="22" l="1"/>
  <c r="W39" i="22"/>
  <c r="X213" i="45"/>
  <c r="Y214" i="45"/>
  <c r="X212" i="45" l="1"/>
  <c r="Y213" i="45"/>
  <c r="V37" i="22"/>
  <c r="W38" i="22"/>
  <c r="V36" i="22" l="1"/>
  <c r="W37" i="22"/>
  <c r="X211" i="45"/>
  <c r="Y212" i="45"/>
  <c r="Y211" i="45" l="1"/>
  <c r="X210" i="45"/>
  <c r="V35" i="22"/>
  <c r="W36" i="22"/>
  <c r="V34" i="22" l="1"/>
  <c r="W35" i="22"/>
  <c r="X209" i="45"/>
  <c r="Y210" i="45"/>
  <c r="X208" i="45" l="1"/>
  <c r="Y209" i="45"/>
  <c r="V33" i="22"/>
  <c r="W34" i="22"/>
  <c r="V32" i="22" l="1"/>
  <c r="W33" i="22"/>
  <c r="X207" i="45"/>
  <c r="Y208" i="45"/>
  <c r="X206" i="45" l="1"/>
  <c r="Y207" i="45"/>
  <c r="V31" i="22"/>
  <c r="W32" i="22"/>
  <c r="V30" i="22" l="1"/>
  <c r="W31" i="22"/>
  <c r="Y206" i="45"/>
  <c r="X205" i="45"/>
  <c r="Y205" i="45" l="1"/>
  <c r="X204" i="45"/>
  <c r="V29" i="22"/>
  <c r="W30" i="22"/>
  <c r="X203" i="45" l="1"/>
  <c r="Y204" i="45"/>
  <c r="V28" i="22"/>
  <c r="W29" i="22"/>
  <c r="V27" i="22" l="1"/>
  <c r="W28" i="22"/>
  <c r="X202" i="45"/>
  <c r="Y203" i="45"/>
  <c r="X201" i="45" l="1"/>
  <c r="Y202" i="45"/>
  <c r="V26" i="22"/>
  <c r="W27" i="22"/>
  <c r="V25" i="22" l="1"/>
  <c r="W26" i="22"/>
  <c r="X200" i="45"/>
  <c r="Y201" i="45"/>
  <c r="X199" i="45" l="1"/>
  <c r="Y200" i="45"/>
  <c r="V24" i="22"/>
  <c r="W25" i="22"/>
  <c r="V23" i="22" l="1"/>
  <c r="W24" i="22"/>
  <c r="X198" i="45"/>
  <c r="Y199" i="45"/>
  <c r="Y198" i="45" l="1"/>
  <c r="X197" i="45"/>
  <c r="V22" i="22"/>
  <c r="W23" i="22"/>
  <c r="V21" i="22" l="1"/>
  <c r="W22" i="22"/>
  <c r="Y197" i="45"/>
  <c r="X196" i="45"/>
  <c r="Y196" i="45" l="1"/>
  <c r="X195" i="45"/>
  <c r="V20" i="22"/>
  <c r="W21" i="22"/>
  <c r="X194" i="45" l="1"/>
  <c r="Y195" i="45"/>
  <c r="V19" i="22"/>
  <c r="W20" i="22"/>
  <c r="V18" i="22" l="1"/>
  <c r="W19" i="22"/>
  <c r="X193" i="45"/>
  <c r="Y194" i="45"/>
  <c r="Y193" i="45" l="1"/>
  <c r="X192" i="45"/>
  <c r="V17" i="22"/>
  <c r="W18" i="22"/>
  <c r="Y192" i="45" l="1"/>
  <c r="X191" i="45"/>
  <c r="V16" i="22"/>
  <c r="W17" i="22"/>
  <c r="X190" i="45" l="1"/>
  <c r="Y191" i="45"/>
  <c r="V15" i="22"/>
  <c r="W16" i="22"/>
  <c r="V14" i="22" l="1"/>
  <c r="W15" i="22"/>
  <c r="X189" i="45"/>
  <c r="Y190" i="45"/>
  <c r="X188" i="45" l="1"/>
  <c r="Y189" i="45"/>
  <c r="V13" i="22"/>
  <c r="W14" i="22"/>
  <c r="V12" i="22" l="1"/>
  <c r="W13" i="22"/>
  <c r="X187" i="45"/>
  <c r="Y188" i="45"/>
  <c r="X186" i="45" l="1"/>
  <c r="Y187" i="45"/>
  <c r="V11" i="22"/>
  <c r="W12" i="22"/>
  <c r="V10" i="22" l="1"/>
  <c r="W11" i="22"/>
  <c r="Y186" i="45"/>
  <c r="X185" i="45"/>
  <c r="X184" i="45" l="1"/>
  <c r="Y185" i="45"/>
  <c r="V9" i="22"/>
  <c r="W10" i="22"/>
  <c r="V8" i="22" l="1"/>
  <c r="W9" i="22"/>
  <c r="X183" i="45"/>
  <c r="Y184" i="45"/>
  <c r="X182" i="45" l="1"/>
  <c r="Y183" i="45"/>
  <c r="V7" i="22"/>
  <c r="W8" i="22"/>
  <c r="W7" i="22" l="1"/>
  <c r="V6" i="22"/>
  <c r="X181" i="45"/>
  <c r="Y182" i="45"/>
  <c r="V5" i="22" l="1"/>
  <c r="W5" i="22" s="1"/>
  <c r="W2" i="22" s="1"/>
  <c r="W6" i="22"/>
  <c r="Y181" i="45"/>
  <c r="X180" i="45"/>
  <c r="Y180" i="45" l="1"/>
  <c r="X179" i="45"/>
  <c r="D2" i="22"/>
  <c r="E13" i="25" s="1"/>
  <c r="AF11" i="26"/>
  <c r="AF19" i="26" s="1"/>
  <c r="AH19" i="26" s="1"/>
  <c r="E26" i="25" s="1"/>
  <c r="B2" i="22"/>
  <c r="Y179" i="45" l="1"/>
  <c r="X178" i="45"/>
  <c r="X177" i="45" l="1"/>
  <c r="Y178" i="45"/>
  <c r="X176" i="45" l="1"/>
  <c r="Y177" i="45"/>
  <c r="X175" i="45" l="1"/>
  <c r="Y176" i="45"/>
  <c r="X174" i="45" l="1"/>
  <c r="Y175" i="45"/>
  <c r="X173" i="45" l="1"/>
  <c r="Y174" i="45"/>
  <c r="X172" i="45" l="1"/>
  <c r="Y173" i="45"/>
  <c r="X171" i="45" l="1"/>
  <c r="Y172" i="45"/>
  <c r="Y171" i="45" l="1"/>
  <c r="X170" i="45"/>
  <c r="Y170" i="45" l="1"/>
  <c r="X169" i="45"/>
  <c r="X168" i="45" l="1"/>
  <c r="Y169" i="45"/>
  <c r="X167" i="45" l="1"/>
  <c r="Y168" i="45"/>
  <c r="X166" i="45" l="1"/>
  <c r="Y167" i="45"/>
  <c r="Y166" i="45" l="1"/>
  <c r="X165" i="45"/>
  <c r="Y165" i="45" l="1"/>
  <c r="X164" i="45"/>
  <c r="X163" i="45" l="1"/>
  <c r="Y164" i="45"/>
  <c r="X162" i="45" l="1"/>
  <c r="Y163" i="45"/>
  <c r="X161" i="45" l="1"/>
  <c r="Y162" i="45"/>
  <c r="X160" i="45" l="1"/>
  <c r="Y161" i="45"/>
  <c r="Y160" i="45" l="1"/>
  <c r="X159" i="45"/>
  <c r="X158" i="45" l="1"/>
  <c r="Y159" i="45"/>
  <c r="X157" i="45" l="1"/>
  <c r="Y158" i="45"/>
  <c r="Y157" i="45" l="1"/>
  <c r="X156" i="45"/>
  <c r="Y156" i="45" l="1"/>
  <c r="X155" i="45"/>
  <c r="X154" i="45" l="1"/>
  <c r="Y155" i="45"/>
  <c r="X153" i="45" l="1"/>
  <c r="Y154" i="45"/>
  <c r="Y153" i="45" l="1"/>
  <c r="X152" i="45"/>
  <c r="Y152" i="45" l="1"/>
  <c r="X151" i="45"/>
  <c r="X150" i="45" l="1"/>
  <c r="Y151" i="45"/>
  <c r="Y150" i="45" l="1"/>
  <c r="X149" i="45"/>
  <c r="Y149" i="45" l="1"/>
  <c r="X148" i="45"/>
  <c r="X147" i="45" l="1"/>
  <c r="Y148" i="45"/>
  <c r="X146" i="45" l="1"/>
  <c r="Y147" i="45"/>
  <c r="X145" i="45" l="1"/>
  <c r="Y146" i="45"/>
  <c r="Y145" i="45" l="1"/>
  <c r="X144" i="45"/>
  <c r="X143" i="45" l="1"/>
  <c r="Y144" i="45"/>
  <c r="X142" i="45" l="1"/>
  <c r="Y143" i="45"/>
  <c r="X141" i="45" l="1"/>
  <c r="Y142" i="45"/>
  <c r="Y141" i="45" l="1"/>
  <c r="X140" i="45"/>
  <c r="Y140" i="45" l="1"/>
  <c r="X139" i="45"/>
  <c r="Y139" i="45" l="1"/>
  <c r="X138" i="45"/>
  <c r="X137" i="45" l="1"/>
  <c r="Y138" i="45"/>
  <c r="Y137" i="45" l="1"/>
  <c r="X136" i="45"/>
  <c r="Y136" i="45" l="1"/>
  <c r="X135" i="45"/>
  <c r="X134" i="45" l="1"/>
  <c r="Y135" i="45"/>
  <c r="Y134" i="45" l="1"/>
  <c r="X133" i="45"/>
  <c r="X132" i="45" l="1"/>
  <c r="Y133" i="45"/>
  <c r="Y132" i="45" l="1"/>
  <c r="X131" i="45"/>
  <c r="X130" i="45" l="1"/>
  <c r="Y131" i="45"/>
  <c r="Y130" i="45" l="1"/>
  <c r="X129" i="45"/>
  <c r="X128" i="45" l="1"/>
  <c r="Y129" i="45"/>
  <c r="X127" i="45" l="1"/>
  <c r="Y128" i="45"/>
  <c r="X126" i="45" l="1"/>
  <c r="Y127" i="45"/>
  <c r="Y126" i="45" l="1"/>
  <c r="X125" i="45"/>
  <c r="X124" i="45" l="1"/>
  <c r="Y125" i="45"/>
  <c r="X123" i="45" l="1"/>
  <c r="Y124" i="45"/>
  <c r="X122" i="45" l="1"/>
  <c r="Y123" i="45"/>
  <c r="Y122" i="45" l="1"/>
  <c r="X121" i="45"/>
  <c r="Y121" i="45" l="1"/>
  <c r="X120" i="45"/>
  <c r="X119" i="45" l="1"/>
  <c r="Y120" i="45"/>
  <c r="X118" i="45" l="1"/>
  <c r="Y119" i="45"/>
  <c r="Y118" i="45" l="1"/>
  <c r="X117" i="45"/>
  <c r="X116" i="45" l="1"/>
  <c r="Y117" i="45"/>
  <c r="X115" i="45" l="1"/>
  <c r="Y116" i="45"/>
  <c r="Y115" i="45" l="1"/>
  <c r="X114" i="45"/>
  <c r="X113" i="45" l="1"/>
  <c r="Y114" i="45"/>
  <c r="Y113" i="45" l="1"/>
  <c r="X112" i="45"/>
  <c r="X111" i="45" l="1"/>
  <c r="Y112" i="45"/>
  <c r="X110" i="45" l="1"/>
  <c r="Y111" i="45"/>
  <c r="X109" i="45" l="1"/>
  <c r="Y110" i="45"/>
  <c r="X108" i="45" l="1"/>
  <c r="Y109" i="45"/>
  <c r="Y108" i="45" l="1"/>
  <c r="X107" i="45"/>
  <c r="X106" i="45" l="1"/>
  <c r="Y107" i="45"/>
  <c r="X105" i="45" l="1"/>
  <c r="Y106" i="45"/>
  <c r="X104" i="45" l="1"/>
  <c r="Y105" i="45"/>
  <c r="X103" i="45" l="1"/>
  <c r="Y104" i="45"/>
  <c r="X102" i="45" l="1"/>
  <c r="Y103" i="45"/>
  <c r="X101" i="45" l="1"/>
  <c r="Y102" i="45"/>
  <c r="Y101" i="45" l="1"/>
  <c r="X100" i="45"/>
  <c r="X99" i="45" l="1"/>
  <c r="Y100" i="45"/>
  <c r="Y99" i="45" l="1"/>
  <c r="X98" i="45"/>
  <c r="X97" i="45" l="1"/>
  <c r="Y98" i="45"/>
  <c r="X96" i="45" l="1"/>
  <c r="Y97" i="45"/>
  <c r="X95" i="45" l="1"/>
  <c r="Y96" i="45"/>
  <c r="X94" i="45" l="1"/>
  <c r="Y95" i="45"/>
  <c r="Y94" i="45" l="1"/>
  <c r="X93" i="45"/>
  <c r="X92" i="45" l="1"/>
  <c r="Y93" i="45"/>
  <c r="X91" i="45" l="1"/>
  <c r="Y92" i="45"/>
  <c r="Y91" i="45" l="1"/>
  <c r="X90" i="45"/>
  <c r="Y90" i="45" l="1"/>
  <c r="X89" i="45"/>
  <c r="Y89" i="45" l="1"/>
  <c r="X88" i="45"/>
  <c r="X87" i="45" l="1"/>
  <c r="Y88" i="45"/>
  <c r="Y87" i="45" l="1"/>
  <c r="X86" i="45"/>
  <c r="X85" i="45" l="1"/>
  <c r="Y86" i="45"/>
  <c r="Y85" i="45" l="1"/>
  <c r="X84" i="45"/>
  <c r="Y84" i="45" l="1"/>
  <c r="X83" i="45"/>
  <c r="Y83" i="45" l="1"/>
  <c r="X82" i="45"/>
  <c r="Y82" i="45" l="1"/>
  <c r="X81" i="45"/>
  <c r="Y81" i="45" l="1"/>
  <c r="X80" i="45"/>
  <c r="X79" i="45" l="1"/>
  <c r="Y80" i="45"/>
  <c r="Y79" i="45" l="1"/>
  <c r="X78" i="45"/>
  <c r="Y78" i="45" l="1"/>
  <c r="X77" i="45"/>
  <c r="Y77" i="45" l="1"/>
  <c r="X76" i="45"/>
  <c r="Y76" i="45" l="1"/>
  <c r="X75" i="45"/>
  <c r="Y75" i="45" l="1"/>
  <c r="X74" i="45"/>
  <c r="Y74" i="45" l="1"/>
  <c r="X73" i="45"/>
  <c r="X72" i="45" l="1"/>
  <c r="Y73" i="45"/>
  <c r="X71" i="45" l="1"/>
  <c r="Y72" i="45"/>
  <c r="X70" i="45" l="1"/>
  <c r="Y71" i="45"/>
  <c r="X69" i="45" l="1"/>
  <c r="Y70" i="45"/>
  <c r="X68" i="45" l="1"/>
  <c r="Y69" i="45"/>
  <c r="X67" i="45" l="1"/>
  <c r="Y68" i="45"/>
  <c r="X66" i="45" l="1"/>
  <c r="Y67" i="45"/>
  <c r="X65" i="45" l="1"/>
  <c r="Y66" i="45"/>
  <c r="Y65" i="45" l="1"/>
  <c r="X64" i="45"/>
  <c r="X63" i="45" l="1"/>
  <c r="Y64" i="45"/>
  <c r="Y63" i="45" l="1"/>
  <c r="X62" i="45"/>
  <c r="X61" i="45" l="1"/>
  <c r="Y62" i="45"/>
  <c r="X60" i="45" l="1"/>
  <c r="Y61" i="45"/>
  <c r="X59" i="45" l="1"/>
  <c r="Y60" i="45"/>
  <c r="X58" i="45" l="1"/>
  <c r="Y59" i="45"/>
  <c r="X57" i="45" l="1"/>
  <c r="Y58" i="45"/>
  <c r="Y57" i="45" l="1"/>
  <c r="X56" i="45"/>
  <c r="X55" i="45" l="1"/>
  <c r="Y56" i="45"/>
  <c r="X54" i="45" l="1"/>
  <c r="Y55" i="45"/>
  <c r="X53" i="45" l="1"/>
  <c r="Y54" i="45"/>
  <c r="X52" i="45" l="1"/>
  <c r="Y53" i="45"/>
  <c r="X51" i="45" l="1"/>
  <c r="Y52" i="45"/>
  <c r="Y51" i="45" l="1"/>
  <c r="X50" i="45"/>
  <c r="X49" i="45" l="1"/>
  <c r="Y50" i="45"/>
  <c r="X48" i="45" l="1"/>
  <c r="Y49" i="45"/>
  <c r="X47" i="45" l="1"/>
  <c r="Y48" i="45"/>
  <c r="X46" i="45" l="1"/>
  <c r="Y47" i="45"/>
  <c r="Y46" i="45" l="1"/>
  <c r="X45" i="45"/>
  <c r="X44" i="45" l="1"/>
  <c r="Y45" i="45"/>
  <c r="X43" i="45" l="1"/>
  <c r="Y44" i="45"/>
  <c r="Y43" i="45" l="1"/>
  <c r="X42" i="45"/>
  <c r="Y42" i="45" l="1"/>
  <c r="X41" i="45"/>
  <c r="X40" i="45" l="1"/>
  <c r="Y41" i="45"/>
  <c r="X39" i="45" l="1"/>
  <c r="Y40" i="45"/>
  <c r="X38" i="45" l="1"/>
  <c r="Y39" i="45"/>
  <c r="Y38" i="45" l="1"/>
  <c r="X37" i="45"/>
  <c r="X36" i="45" l="1"/>
  <c r="Y37" i="45"/>
  <c r="X35" i="45" l="1"/>
  <c r="Y36" i="45"/>
  <c r="X34" i="45" l="1"/>
  <c r="Y35" i="45"/>
  <c r="X33" i="45" l="1"/>
  <c r="Y34" i="45"/>
  <c r="X32" i="45" l="1"/>
  <c r="Y33" i="45"/>
  <c r="X31" i="45" l="1"/>
  <c r="Y32" i="45"/>
  <c r="Y31" i="45" l="1"/>
  <c r="X30" i="45"/>
  <c r="X29" i="45" l="1"/>
  <c r="Y30" i="45"/>
  <c r="Y29" i="45" l="1"/>
  <c r="X28" i="45"/>
  <c r="X27" i="45" l="1"/>
  <c r="Y28" i="45"/>
  <c r="Y27" i="45" l="1"/>
  <c r="X26" i="45"/>
  <c r="X25" i="45" l="1"/>
  <c r="Y26" i="45"/>
  <c r="X24" i="45" l="1"/>
  <c r="Y25" i="45"/>
  <c r="X23" i="45" l="1"/>
  <c r="Y24" i="45"/>
  <c r="Y23" i="45" l="1"/>
  <c r="X22" i="45"/>
  <c r="Y22" i="45" l="1"/>
  <c r="X21" i="45"/>
  <c r="X20" i="45" l="1"/>
  <c r="Y21" i="45"/>
  <c r="X19" i="45" l="1"/>
  <c r="Y20" i="45"/>
  <c r="Y19" i="45" l="1"/>
  <c r="X18" i="45"/>
  <c r="X17" i="45" l="1"/>
  <c r="Y18" i="45"/>
  <c r="X16" i="45" l="1"/>
  <c r="Y17" i="45"/>
  <c r="Y16" i="45" l="1"/>
  <c r="X15" i="45"/>
  <c r="X14" i="45" l="1"/>
  <c r="Y15" i="45"/>
  <c r="Y14" i="45" l="1"/>
  <c r="X13" i="45"/>
  <c r="X12" i="45" l="1"/>
  <c r="Y13" i="45"/>
  <c r="Y12" i="45" l="1"/>
  <c r="X11" i="45"/>
  <c r="Y11" i="45" l="1"/>
  <c r="X10" i="45"/>
  <c r="X9" i="45" l="1"/>
  <c r="Y10" i="45"/>
  <c r="Y9" i="45" l="1"/>
  <c r="X8" i="45"/>
  <c r="Y8" i="45" l="1"/>
  <c r="X7" i="45"/>
  <c r="X6" i="45" l="1"/>
  <c r="Y7" i="45"/>
  <c r="X5" i="45" l="1"/>
  <c r="Y5" i="45" s="1"/>
  <c r="Y2" i="45" s="1"/>
  <c r="Y6" i="45"/>
  <c r="D2" i="45" l="1"/>
  <c r="B2"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Hout</author>
  </authors>
  <commentList>
    <comment ref="A3" authorId="0" shapeId="0" xr:uid="{00000000-0006-0000-0300-000001000000}">
      <text>
        <r>
          <rPr>
            <b/>
            <sz val="8"/>
            <color indexed="81"/>
            <rFont val="Tahoma"/>
            <family val="2"/>
          </rPr>
          <t>Andrew Hout:</t>
        </r>
        <r>
          <rPr>
            <sz val="8"/>
            <color indexed="81"/>
            <rFont val="Tahoma"/>
            <family val="2"/>
          </rPr>
          <t xml:space="preserve">
Need to put serial numbers in this column for correct question calculation</t>
        </r>
      </text>
    </comment>
  </commentList>
</comments>
</file>

<file path=xl/sharedStrings.xml><?xml version="1.0" encoding="utf-8"?>
<sst xmlns="http://schemas.openxmlformats.org/spreadsheetml/2006/main" count="12405" uniqueCount="4019">
  <si>
    <t>Dashboard</t>
  </si>
  <si>
    <t>% Comp</t>
  </si>
  <si>
    <t>Terms Of Use</t>
  </si>
  <si>
    <t>N/A</t>
  </si>
  <si>
    <t>Business Information</t>
  </si>
  <si>
    <t>Documentation Request List</t>
  </si>
  <si>
    <t>SIG Lite</t>
  </si>
  <si>
    <t>A. Risk Management</t>
  </si>
  <si>
    <t>B. Security Policy</t>
  </si>
  <si>
    <t>The Santa Fe Group</t>
  </si>
  <si>
    <t>C. Organizational Security</t>
  </si>
  <si>
    <t>Standardized Information Gathering (SIG) Questionnaire</t>
  </si>
  <si>
    <t>D. Asset Management</t>
  </si>
  <si>
    <t>Version 7.0</t>
  </si>
  <si>
    <t>E. Human Resources Security</t>
  </si>
  <si>
    <t>Released: December 2011</t>
  </si>
  <si>
    <t>F. Physical and Environmental</t>
  </si>
  <si>
    <t>G. Communications and Operations Management</t>
  </si>
  <si>
    <t>http://www.sharedassessments.org</t>
  </si>
  <si>
    <t>H. Access Control</t>
  </si>
  <si>
    <t>sharedassessments@santa-fe-group.com</t>
  </si>
  <si>
    <t>I. Information Systems Application Development and Maintenance</t>
  </si>
  <si>
    <t>J. Incident Event and Communications Management</t>
  </si>
  <si>
    <t>Instructions</t>
  </si>
  <si>
    <t>K. Business Continuity and Disaster Recovery</t>
  </si>
  <si>
    <t>L. Compliance</t>
  </si>
  <si>
    <t xml:space="preserve">There are three parts to this questionnaire: </t>
  </si>
  <si>
    <t>P. Privacy</t>
  </si>
  <si>
    <t>Part I. - Business Info - To be completed by 3rd Party</t>
  </si>
  <si>
    <t>V. Cloud</t>
  </si>
  <si>
    <t>Part II. - Documentation - Requested Information to be returned by 3rd Party</t>
  </si>
  <si>
    <t>Z. Additional Questions</t>
  </si>
  <si>
    <t>Part III. - 3rd Party Initial - To be completed by 3rd Party</t>
  </si>
  <si>
    <t>Glossary</t>
  </si>
  <si>
    <t>Version History</t>
  </si>
  <si>
    <t>Additional Notes:</t>
  </si>
  <si>
    <t>Formula Notes</t>
  </si>
  <si>
    <t>There are two parts to this questionnaire:</t>
  </si>
  <si>
    <t>Full</t>
  </si>
  <si>
    <t>- SIG Lite</t>
  </si>
  <si>
    <t>SIG Total</t>
  </si>
  <si>
    <t>- Detail tabs (A through V).</t>
  </si>
  <si>
    <t>Response Cell Background Color Coding (All tabs)</t>
  </si>
  <si>
    <t>Resp</t>
  </si>
  <si>
    <t xml:space="preserve">Please follow the instructions below to complete the full SIG. </t>
  </si>
  <si>
    <t>Response Required (cells with a blue background are editable)</t>
  </si>
  <si>
    <t>Yes Response</t>
  </si>
  <si>
    <t>Yes</t>
  </si>
  <si>
    <t>Full SIG</t>
  </si>
  <si>
    <t>No Response</t>
  </si>
  <si>
    <t>No</t>
  </si>
  <si>
    <t>1) Complete the "Business Information" tab.</t>
  </si>
  <si>
    <t>N/A Response</t>
  </si>
  <si>
    <t>2) Compile all documentation requested on the "Documentation" tab.</t>
  </si>
  <si>
    <t>Top of table (no response required)</t>
  </si>
  <si>
    <t>3) Answer all questions on the "SIG Lite" tab and tabs A through L and P by</t>
  </si>
  <si>
    <t>selecting "Yes," "No" or "N/A" from the drop-down menu.</t>
  </si>
  <si>
    <t>4) Use the "Additional Information" field to provide any pertinent information.</t>
  </si>
  <si>
    <t xml:space="preserve"> (An explanation is required for "N/A" responses.)</t>
  </si>
  <si>
    <t>5) Answer questions on the "Additional Questions" tab (tab M) only if additional</t>
  </si>
  <si>
    <t xml:space="preserve"> questions have been inserted there.</t>
  </si>
  <si>
    <t>Serial No</t>
  </si>
  <si>
    <t>Percent Complete</t>
  </si>
  <si>
    <t>Question/Request</t>
  </si>
  <si>
    <t>Response</t>
  </si>
  <si>
    <t>Responder Name</t>
  </si>
  <si>
    <t>Kamii, Tosh</t>
    <phoneticPr fontId="0" type="noConversion"/>
  </si>
  <si>
    <t>Responder Job Title</t>
  </si>
  <si>
    <t>Partner</t>
    <phoneticPr fontId="0" type="noConversion"/>
  </si>
  <si>
    <t>Responder Contact Information</t>
  </si>
  <si>
    <t>tosh.kamii@jp.gt.com</t>
    <phoneticPr fontId="0" type="noConversion"/>
  </si>
  <si>
    <t>Date of Response</t>
  </si>
  <si>
    <t>26 June 2017</t>
    <phoneticPr fontId="0" type="noConversion"/>
  </si>
  <si>
    <t>Company Profile</t>
  </si>
  <si>
    <t>Name of the holding or parent company</t>
  </si>
  <si>
    <t>N/A</t>
    <phoneticPr fontId="0" type="noConversion"/>
  </si>
  <si>
    <t>Company/business name</t>
  </si>
  <si>
    <t>Grant Thornton Taiyo Human Capital Corporation</t>
    <phoneticPr fontId="0" type="noConversion"/>
  </si>
  <si>
    <t>Publicly or privately held company</t>
  </si>
  <si>
    <t>Privately held</t>
  </si>
  <si>
    <t>If public, what is the name of the Exchange</t>
  </si>
  <si>
    <t>If public, what is the trading symbol</t>
  </si>
  <si>
    <t>Type of legal entity and state of incorporation</t>
  </si>
  <si>
    <t>Professional corporation</t>
    <phoneticPr fontId="0" type="noConversion"/>
  </si>
  <si>
    <t>How long has the company been in business</t>
  </si>
  <si>
    <t>46 years</t>
    <phoneticPr fontId="0" type="noConversion"/>
  </si>
  <si>
    <t>Are there any material claims or judgments against the company</t>
  </si>
  <si>
    <t>No</t>
    <phoneticPr fontId="0" type="noConversion"/>
  </si>
  <si>
    <t xml:space="preserve"> If yes, describe the impact it may have on the services in scope of this document</t>
  </si>
  <si>
    <r>
      <rPr>
        <b/>
        <sz val="11"/>
        <rFont val="Arial"/>
        <family val="2"/>
      </rPr>
      <t>Scope</t>
    </r>
    <r>
      <rPr>
        <i/>
        <sz val="11"/>
        <rFont val="Arial"/>
        <family val="2"/>
      </rPr>
      <t xml:space="preserve">
Please provide the below responses to establish the scope of the SIG</t>
    </r>
  </si>
  <si>
    <t>Production site physical address</t>
  </si>
  <si>
    <t>Aoyama Bldg. 9F, 1-2-3 Kita-Aoyama, Minato, Tokyo 107-0061</t>
    <phoneticPr fontId="0" type="noConversion"/>
  </si>
  <si>
    <t>Backup site physical address</t>
  </si>
  <si>
    <t>Umeda Center Bldg. 25F, 2-4-12 Nakazaki-Nishi, Kita, Osaka 530-0015</t>
    <phoneticPr fontId="0" type="noConversion"/>
  </si>
  <si>
    <t>Any additional locations where Scoped Systems and Data is stored</t>
  </si>
  <si>
    <t xml:space="preserve"> If so, provide locations (address, city, state, country).</t>
  </si>
  <si>
    <t>Provide details in the following areas:</t>
  </si>
  <si>
    <t>- Operating systems</t>
  </si>
  <si>
    <t>Windows 7</t>
    <phoneticPr fontId="0" type="noConversion"/>
  </si>
  <si>
    <t>- Workstations (# of devices)</t>
  </si>
  <si>
    <t>17 (Human Capital professionals)</t>
    <phoneticPr fontId="0" type="noConversion"/>
  </si>
  <si>
    <t>- Servers (# of devices)</t>
  </si>
  <si>
    <t>2 (one in Tokyo and Osaka each)</t>
    <phoneticPr fontId="0" type="noConversion"/>
  </si>
  <si>
    <t>- List Applications in scope</t>
  </si>
  <si>
    <t>OBC My Number Service</t>
    <phoneticPr fontId="0" type="noConversion"/>
  </si>
  <si>
    <t>- Number of employees by function (e.g., development, systems operations, information security)</t>
  </si>
  <si>
    <t>Name and description of service (relative to scope of this questionnaire)</t>
  </si>
  <si>
    <t>My Number collection, maintenance and use</t>
    <phoneticPr fontId="0" type="noConversion"/>
  </si>
  <si>
    <t>Type of service provided:</t>
  </si>
  <si>
    <t>- Shared (provided to multiple clients)</t>
  </si>
  <si>
    <t>- Dedicated (provided to one client)</t>
  </si>
  <si>
    <t>- Other (explain)</t>
  </si>
  <si>
    <t>Documentation</t>
  </si>
  <si>
    <t>Document Request</t>
  </si>
  <si>
    <t>Question Reference</t>
  </si>
  <si>
    <t>Name and/or type of information provided (e.g., document, summary, table of contents)</t>
  </si>
  <si>
    <t>* Information Security Policies and Procedures. This should include the following (if not, provide the individual documents as necessary):
 a) Hiring policies and practices and employment application
 b) User Account administration policy and procedures for all supported platforms where Scoped Systems and Data are processed and network/LAN access.
 c) Supporting documentation to indicate completion of User Entitlement reviews
 d) Employee Non-disclosure agreement document
 e) Information Security Incident Report policy and procedures, including all contract information
 f) Copy of Visitor Policy and procedures
 g) Security Log Review Policies and Procedures</t>
  </si>
  <si>
    <t>* Copy of internal or external information security audit report</t>
  </si>
  <si>
    <r>
      <t xml:space="preserve">Information technology and security organization charts (including where information security resides in the organization and the composition of any information security steering committees).
</t>
    </r>
    <r>
      <rPr>
        <b/>
        <sz val="11"/>
        <rFont val="Arial"/>
        <family val="2"/>
      </rPr>
      <t>Note:</t>
    </r>
    <r>
      <rPr>
        <sz val="11"/>
        <rFont val="Arial"/>
        <family val="2"/>
      </rPr>
      <t xml:space="preserve"> Actual names of employees is not required</t>
    </r>
  </si>
  <si>
    <t>* Physical Security policy and procedures (building and/or restricted access)</t>
  </si>
  <si>
    <t xml:space="preserve">* Third-party security reviews/assessments/penetration tests </t>
  </si>
  <si>
    <t>Legal clauses and confidentiality templates for third parties</t>
  </si>
  <si>
    <t>Topics covered in the security training program</t>
  </si>
  <si>
    <t>* Security incident handling and reporting process</t>
  </si>
  <si>
    <r>
      <t xml:space="preserve">Network configuration diagrams for internal and external networks defined in scope. </t>
    </r>
    <r>
      <rPr>
        <b/>
        <sz val="11"/>
        <rFont val="Arial"/>
        <family val="2"/>
      </rPr>
      <t xml:space="preserve">Note: </t>
    </r>
    <r>
      <rPr>
        <sz val="11"/>
        <rFont val="Arial"/>
        <family val="2"/>
      </rPr>
      <t>Sanitized versions of the network diagram are acceptable</t>
    </r>
  </si>
  <si>
    <t>* System and network configuration standards</t>
  </si>
  <si>
    <t>* System backup policy and procedures</t>
  </si>
  <si>
    <t>* Offsite storage policy and procedures</t>
  </si>
  <si>
    <t>* Vulnerability and threat management scan policy and procedures</t>
  </si>
  <si>
    <t>* Application security policy</t>
  </si>
  <si>
    <t>* Change control policy/procedures</t>
  </si>
  <si>
    <t>* Problem management policy/procedures</t>
  </si>
  <si>
    <t>Certification of proprietary encryption algorithms</t>
  </si>
  <si>
    <t>* Internal vulnerability assessments of systems, applications, and networks</t>
  </si>
  <si>
    <t>* System development and lifecycle (SDLC) process document</t>
  </si>
  <si>
    <t>* Business continuity plan (BCP) and / or Disaster recovery plan</t>
  </si>
  <si>
    <t>* Most recent BCP/DR test dates and results</t>
  </si>
  <si>
    <t>Most recent SAS70 / SSAE16 audit report</t>
  </si>
  <si>
    <t>Privacy policies (internal, external, web)</t>
  </si>
  <si>
    <t>*If your organization's policy prohibits the distribution of any of these documents, please provide the document title, the table of contents, the executive summary, revision history, and evidence of approval.</t>
  </si>
  <si>
    <t>SL</t>
  </si>
  <si>
    <t>Total Questions to be Answered</t>
  </si>
  <si>
    <t>Detail SN</t>
  </si>
  <si>
    <t>Questionnaire Instructions:
For each question choose either Yes, No or N/A from the drop-down menu provided. If N/A is chosen, an explanation is mandatory. Use the "Additional Information" field to the right of the question. Click on the instruction pop-up box and drag if necessary.</t>
  </si>
  <si>
    <t>Q depth</t>
  </si>
  <si>
    <t>Detail Letter</t>
  </si>
  <si>
    <t>Q # Calc</t>
  </si>
  <si>
    <t>HL Ans</t>
  </si>
  <si>
    <t>Loc Ans</t>
  </si>
  <si>
    <t>Comb Ans</t>
  </si>
  <si>
    <t>Table Calc (Tot Q#)</t>
  </si>
  <si>
    <t>Q Carry Dn</t>
  </si>
  <si>
    <t>Resp Calc</t>
  </si>
  <si>
    <t>Optional
Scoring</t>
  </si>
  <si>
    <t>Section</t>
  </si>
  <si>
    <t>Q per Sec</t>
  </si>
  <si>
    <t>1 &amp; 2 count</t>
  </si>
  <si>
    <t>Total Ques</t>
  </si>
  <si>
    <t>Quest ans</t>
  </si>
  <si>
    <t>Elements</t>
  </si>
  <si>
    <t>Max Rows</t>
  </si>
  <si>
    <t>Ques Num</t>
  </si>
  <si>
    <t xml:space="preserve"> Question/Request</t>
  </si>
  <si>
    <t>Additional Information</t>
  </si>
  <si>
    <t>AUP Reference</t>
  </si>
  <si>
    <t>ISO Ref Num</t>
  </si>
  <si>
    <t>ISO Ref Text</t>
  </si>
  <si>
    <t>A</t>
  </si>
  <si>
    <t>Is there a risk assessment program that has been approved by management, communicated to appropriate constituents and an owner to maintain and review the program?</t>
  </si>
  <si>
    <t>A.1 IT &amp; Infrastructure Risk Governance and Context</t>
  </si>
  <si>
    <t>Assessing Security Risks</t>
  </si>
  <si>
    <t>B</t>
  </si>
  <si>
    <t>C</t>
  </si>
  <si>
    <t>Is there an information security policy that has been approved by management, communicated to appropriate constituents and an owner to maintain and review the policy?</t>
  </si>
  <si>
    <t>5.1.1</t>
  </si>
  <si>
    <t>Information Security Policy Document</t>
  </si>
  <si>
    <t>D</t>
  </si>
  <si>
    <t>Have the policies been reviewed in the last 12 months?</t>
  </si>
  <si>
    <t>B.2 Information Security Policy Maintenance</t>
  </si>
  <si>
    <t>5.1.2</t>
  </si>
  <si>
    <t>Review of Information Security Policy</t>
  </si>
  <si>
    <t>E</t>
  </si>
  <si>
    <t>F</t>
  </si>
  <si>
    <t>Is there an information security function responsible for security initiatives within the organization?</t>
  </si>
  <si>
    <t>6.1.1</t>
  </si>
  <si>
    <t>Management commitment to information security</t>
  </si>
  <si>
    <t>G</t>
  </si>
  <si>
    <t>Do external parties have access to Scoped Systems and Data or processing facilities?</t>
  </si>
  <si>
    <t>External parties</t>
  </si>
  <si>
    <t>H</t>
  </si>
  <si>
    <t>I</t>
  </si>
  <si>
    <t>Is there an asset management policy or program that has been approved by management, communicated to appropriate constituents and an owner to maintain and review the policy?</t>
  </si>
  <si>
    <t>Responsibility For Assets</t>
  </si>
  <si>
    <t>J</t>
  </si>
  <si>
    <t>Are information assets classified?</t>
  </si>
  <si>
    <t>7.2.1</t>
  </si>
  <si>
    <t>Classification Guidelines</t>
  </si>
  <si>
    <t>K</t>
  </si>
  <si>
    <t>Is there insurance coverage for business interruptions or general services interruption?</t>
  </si>
  <si>
    <t>14.1.1.d</t>
  </si>
  <si>
    <t>Including Information Security In The Business Continuity Management Process</t>
  </si>
  <si>
    <t>L</t>
  </si>
  <si>
    <t>P</t>
  </si>
  <si>
    <t>Are security roles and responsibilities of constituents defined and documented in accordance with the organization’s information security policy?</t>
  </si>
  <si>
    <t>B.1 Information Security Policy Content</t>
  </si>
  <si>
    <t>8.1.1</t>
  </si>
  <si>
    <t>Roles and responsibilities</t>
  </si>
  <si>
    <t>V</t>
  </si>
  <si>
    <t>Is a background screening performed prior to allowing constituent access to Scoped Systems and Data?</t>
  </si>
  <si>
    <t>E.2 Background Investigation Policy Content</t>
  </si>
  <si>
    <t>8.1.2</t>
  </si>
  <si>
    <t>Screening</t>
  </si>
  <si>
    <t>Are new hires required to sign any agreements upon hire?</t>
  </si>
  <si>
    <t>8.1.3</t>
  </si>
  <si>
    <t>Terms and conditions of employment</t>
  </si>
  <si>
    <t>Is there a security awareness training program?</t>
  </si>
  <si>
    <t>E.1 Security Awareness Training Attendance</t>
  </si>
  <si>
    <t>8.2.2</t>
  </si>
  <si>
    <t>Information security awareness, education, and training</t>
  </si>
  <si>
    <t>Is there a disciplinarily process for non-compliance with information security policies?</t>
  </si>
  <si>
    <t>8.2.3</t>
  </si>
  <si>
    <t>Disciplinary process</t>
  </si>
  <si>
    <t>Is there a constituent termination or change of status process?</t>
  </si>
  <si>
    <t>8.3.1</t>
  </si>
  <si>
    <t>Termination responsibilities</t>
  </si>
  <si>
    <t>Is there a physical security program?</t>
  </si>
  <si>
    <t>Are reasonable physical security and environmental controls present in the building/data center that contains Scoped Systems and Data?</t>
  </si>
  <si>
    <t>F.2 Physical Security Controls – Scoped Systems and Data</t>
  </si>
  <si>
    <t>9.1.3</t>
  </si>
  <si>
    <t>Securing offices, rooms, and facilities</t>
  </si>
  <si>
    <t>Are visitors permitted in the facility?</t>
  </si>
  <si>
    <t>9.1.2</t>
  </si>
  <si>
    <t>Physical entry controls</t>
  </si>
  <si>
    <t>Are Management approved operating procedures utilized?</t>
  </si>
  <si>
    <t>10.1.1</t>
  </si>
  <si>
    <t>Documented Operating Procedure</t>
  </si>
  <si>
    <t>Is there an operational change management / change control policy or program that has been approved by management, communicated to appropriate constituents and an owner to maintain and review the policy?</t>
  </si>
  <si>
    <t>G.21 Change Control</t>
  </si>
  <si>
    <t>10.1.2</t>
  </si>
  <si>
    <t>Change Management</t>
  </si>
  <si>
    <t>Is application development performed?</t>
  </si>
  <si>
    <t>Security In Development And Support Processes</t>
  </si>
  <si>
    <t>Do third party vendors have access to Scoped Systems and Data? (backup vendors, service providers, equipment support maintenance, software maintenance vendors, data recovery vendors, etc)?</t>
  </si>
  <si>
    <t/>
  </si>
  <si>
    <t>Is there an anti-virus / malware policy or program (workstations, servers, mobile devices) that has been approved by management, communicated to appropriate constituents and an owner to maintain and review the policy?</t>
  </si>
  <si>
    <t>10.4.1.e</t>
  </si>
  <si>
    <t>Controls Against Malicious Code</t>
  </si>
  <si>
    <t>Are system backups of Scoped Systems and Data performed?</t>
  </si>
  <si>
    <t>10.5.1</t>
  </si>
  <si>
    <t>Information Back-Up</t>
  </si>
  <si>
    <t>Are there firewalls in use for both internal and external connections?</t>
  </si>
  <si>
    <t>G.17 Network Security – Firewall(s)</t>
  </si>
  <si>
    <t>11.4.5</t>
  </si>
  <si>
    <t>Segregation in networks</t>
  </si>
  <si>
    <t>Are vulnerability assessments, scans or penetration tests performed on internal or external networks?</t>
  </si>
  <si>
    <t>L.2 Technical Compliance Checking – Vulnerability Testing and Remediation</t>
  </si>
  <si>
    <t>12.6.1</t>
  </si>
  <si>
    <t>Control of technical vulnerabilities</t>
  </si>
  <si>
    <t>Are there external network connections (Internet, intranet, extranet, etc.)?</t>
  </si>
  <si>
    <t>Is wireless networking technology used?</t>
  </si>
  <si>
    <t>G.15 Unapproved Wireless Networks</t>
  </si>
  <si>
    <t>10.6.1.c</t>
  </si>
  <si>
    <t>Network Controls</t>
  </si>
  <si>
    <t>Is there a removable media policy or program (CDs, DVDs, tapes, disk drives) that has been approved by management, communicated to appropriate constituents, and an owner to maintain and review the policy?</t>
  </si>
  <si>
    <t>10.7.1</t>
  </si>
  <si>
    <t>Management Of Removable Media</t>
  </si>
  <si>
    <t>Is Scoped Data sent or received electronically or via physical media?</t>
  </si>
  <si>
    <t>10.8.3</t>
  </si>
  <si>
    <t>Physical Media In Transit</t>
  </si>
  <si>
    <t>Are Web services provided?</t>
  </si>
  <si>
    <t>Are electronic systems used to transmit, process or store Scoped Systems and Data?</t>
  </si>
  <si>
    <t>Are unique user IDs used for access?</t>
  </si>
  <si>
    <t>11.2.1.a</t>
  </si>
  <si>
    <t>User Registration</t>
  </si>
  <si>
    <t>Application and information access control</t>
  </si>
  <si>
    <t>Are passwords required to access systems transmitting, processing or storing Scoped Systems and Data?</t>
  </si>
  <si>
    <t>11.2.3</t>
  </si>
  <si>
    <t>User Password Management</t>
  </si>
  <si>
    <t>Is remote access permitted?</t>
  </si>
  <si>
    <t>Mobile Computing And Teleworking</t>
  </si>
  <si>
    <t>Are business information systems used to transmit, process or store Scoped Systems and Data?</t>
  </si>
  <si>
    <t>12.1.1</t>
  </si>
  <si>
    <t>Security Requirements Analysis And Specification</t>
  </si>
  <si>
    <t>Is there a formal Software Development Life Cycle (SDLC) process?</t>
  </si>
  <si>
    <t>Are systems and applications patched?</t>
  </si>
  <si>
    <t>I.4 System Patching</t>
  </si>
  <si>
    <t>Control Of Technical Vulnerabilities</t>
  </si>
  <si>
    <t>Is a web site supported, hosted or maintained that has access to Scoped Systems and Data?</t>
  </si>
  <si>
    <t>Are vulnerability tests (internal/external) performed on all applications at least annually?</t>
  </si>
  <si>
    <t>I.1 Application Vulnerability Assessments/Ethical Hacking</t>
  </si>
  <si>
    <t>15.2.2</t>
  </si>
  <si>
    <t>Technical Compliance Checking</t>
  </si>
  <si>
    <t>Are encryption tools managed and maintained for Scoped Data?</t>
  </si>
  <si>
    <t>Is there an Incident Management program?</t>
  </si>
  <si>
    <t>Is there a documented policy for business continuity and disaster recovery that has been approved by management, communicated to appropriate constituents and an owner to maintain and review the policy?</t>
  </si>
  <si>
    <t>Is there an annual schedule of required tests?</t>
  </si>
  <si>
    <t>14.1.5</t>
  </si>
  <si>
    <t>Testing, Maintaining And Re-Assessing Business Continuity Plans</t>
  </si>
  <si>
    <t>Are BC/DR tests conducted at least annually?</t>
  </si>
  <si>
    <t>Is there a Pandemic Plan?</t>
  </si>
  <si>
    <t>14.1.2</t>
  </si>
  <si>
    <t>Business Continuity And Risk Assessment</t>
  </si>
  <si>
    <t>Is a Business Impact Analysis conducted at least annually?</t>
  </si>
  <si>
    <t>Is there an internal audit, risk management or compliance department with responsibility for identifying and tracking resolution of outstanding regulatory issues?</t>
  </si>
  <si>
    <t>6.1.2</t>
  </si>
  <si>
    <t>Information security co-ordination</t>
  </si>
  <si>
    <t>Is there an internal compliance &amp; ethics reporting mechanism and training program for employees to report compliance issues?</t>
  </si>
  <si>
    <t>Is customer data transmitted, processed or stored on behalf of client that can be classified as non-public information (NPI), personally identifiable information (PII), or sensitive customer financial information? If yes, describe and list types of data in the Additional Information field.</t>
  </si>
  <si>
    <t>Is data accessed, processed, or stored that can be classified as protected health information, electronic health records, or personal health records on behalf of a client who may be a covered entity? If yes, please identify what classifications In the Additional Information field.</t>
  </si>
  <si>
    <t>Is personal information about individuals provided by client transmitted to or received from countries outside of the United States? If yes, describe and list countries in the Additional Information field.</t>
  </si>
  <si>
    <t>Is there a dedicated person (or group) responsible for privacy compliance. If yes, describe. If no, explain reason</t>
  </si>
  <si>
    <t>Is there a documented privacy policy or procedures to protect confidential information provided to service provider by client?</t>
  </si>
  <si>
    <t>Are there regular privacy risk assessments conducted? In the Additional Information field; if yes, provide frequency and scope, if no, explain reason.</t>
  </si>
  <si>
    <t>Is there formal privacy awareness training, for employees, contractors, agents (and other parties as appropriate) to ensure confidentiality and privacy of client data?</t>
  </si>
  <si>
    <t>Is there a formal process for reporting &amp; responding to privacy complaints or privacy incidents for client confidential information? If yes, describe, if No, explain reason.</t>
  </si>
  <si>
    <t>Is there a data classification &amp; retention program that identifies the data types that require additional oversight and governance?</t>
  </si>
  <si>
    <t>Is there a documented response program with policies &amp; procedures to address privacy incidents, unauthorized disclosure, access or breach of client confidential information?</t>
  </si>
  <si>
    <t>Is personal information about individuals provided by client disclosed to other third parties and for what purpose? If yes, describe</t>
  </si>
  <si>
    <t>Is personal information about individuals provided by clients disclosed to other third parties outside of the U.S.? If yes, describe in the Additional Information field.</t>
  </si>
  <si>
    <t>Are there appropriate contractual controls to ensure that personal information shared with other third parties is limited to defined parameters for access, use and disclosure? In the Additional Information field; if yes, describe the controls, If no, explain reason.</t>
  </si>
  <si>
    <t>Is a business associate contract in place between client and organization to address organizations obligations for the privacy and security requirements for the services it performs?</t>
  </si>
  <si>
    <t>Is there a documented privacy and information security program with administrative, technical, and physical safeguards for the protection of client confidential information?</t>
  </si>
  <si>
    <t>Is there a process for ensuring the accuracy and currency of personal information at the direction of the client? If yes, describe. If no, explain reason.</t>
  </si>
  <si>
    <t>Is there a process to ensure that the personal information provided by an individual is limited for the purposes described in the organization's privacy notice? If yes, describe. If no, explain reason.</t>
  </si>
  <si>
    <t>Are employees, contractors, agents (and other parties, as appropriate) regularly monitored for privacy compliance? If yes, describe. If no, explain reason.</t>
  </si>
  <si>
    <t>Are there documented policies, procedures, and controls to limit access based on need to know or minimum necessary for its employees, agents, contractors (or others as applicable)? If yes, describe the procedures in the Additional Information field.</t>
  </si>
  <si>
    <t>Are enforcement mechanisms applied to employees, contractors, agents (and other parties, as appropriate) who violate privacy policies or confidentiality requirements provided by the client?</t>
  </si>
  <si>
    <t>If the client is a financial institution or creditor, are transaction for covered accounts for the client accessed, modified, or processed, including address changes and discrepancies? If yes, describe in the Additional Information field.</t>
  </si>
  <si>
    <t>Are Cloud Services provided? If so, what service model  and deployment model is provided (select all that apply):</t>
  </si>
  <si>
    <t>4.1
4.2</t>
  </si>
  <si>
    <t>Assessing Security Risks,
Treating Security Risks</t>
  </si>
  <si>
    <t>Software as a Service (SaaS)</t>
  </si>
  <si>
    <t>Platform as a Service (PaaS)</t>
  </si>
  <si>
    <t>Infrastructure as a Service (IaaS)</t>
  </si>
  <si>
    <t>Private cloud</t>
  </si>
  <si>
    <t>Public cloud</t>
  </si>
  <si>
    <t>Community cloud</t>
  </si>
  <si>
    <t>Hybrid cloud</t>
  </si>
  <si>
    <t>Can clients define the legal jurisdictions where their data can be transmitted, processed or stored?</t>
  </si>
  <si>
    <t>15.1.1</t>
  </si>
  <si>
    <t>Identification Of Applicable Legislation</t>
  </si>
  <si>
    <t>Is data segmentation and separation capability between clients provided? If yes, describe.</t>
  </si>
  <si>
    <t>11.6.2</t>
  </si>
  <si>
    <t>Sensitive System Isolation</t>
  </si>
  <si>
    <t>Is Scoped Data encrypted?</t>
  </si>
  <si>
    <t>12.3.1
10.6.2
10.9.2
15.1.3</t>
  </si>
  <si>
    <t>Policy On The Use Of Cryptographic Controls,
Security Of Network Services,
On-Line Transactions,
Protection Of Organizational Records</t>
  </si>
  <si>
    <t>Are clients provided with the ability to generate a unique encryption key?</t>
  </si>
  <si>
    <t>12.3.2</t>
  </si>
  <si>
    <t>Key Management</t>
  </si>
  <si>
    <t>Are clients provided with the ability to rotate their encryption key on a scheduled basis?</t>
  </si>
  <si>
    <t>Is standards based federated ID capability available to clients e.g. SAML, OpenID?</t>
  </si>
  <si>
    <t>11.5.2</t>
  </si>
  <si>
    <t>User Identification And Authentication</t>
  </si>
  <si>
    <t>Are application self service features or an Internet accessible self-service portal available to clients? If so, please describe the functions available.</t>
  </si>
  <si>
    <t>Is there a management approved process to ensure that image snapshots containing Scoped Data are authorized prior to being snapped?</t>
  </si>
  <si>
    <t>11.2.2</t>
  </si>
  <si>
    <t>Privilege Management</t>
  </si>
  <si>
    <t>Is there a cloud audit program to address client audit and assessment requirements? If so, please describe</t>
  </si>
  <si>
    <t>Is an agile development methodology in operation?</t>
  </si>
  <si>
    <t>12.4.1</t>
  </si>
  <si>
    <t>Control Of Operational Software</t>
  </si>
  <si>
    <t>Is there a formal process to ensure clients are notified prior to changes being made which may impact their service? If so, please describe.</t>
  </si>
  <si>
    <t>10.1.2
10.1.3</t>
  </si>
  <si>
    <t>Change Management,
Managing Changes To Third Party Services</t>
  </si>
  <si>
    <t>Is there a scheduled maintenance window? If so, what is the frequency?</t>
  </si>
  <si>
    <t>Is there a scheduled maintenance window which results in client downtime, If so, what is the period of the downtime?</t>
  </si>
  <si>
    <t>Is there an online incident response status portal which outlines planned and unplanned outages? If so, how long after an unplanned outage is this updated?</t>
  </si>
  <si>
    <t>Is there a 24x7x365 staffed phone number available to clients to report security incidents?</t>
  </si>
  <si>
    <t>Are applications created and released into production? If so, what is the release frequency?</t>
  </si>
  <si>
    <t>Is there an automated secure source code review? If so, what is the frequency?</t>
  </si>
  <si>
    <t>Is source code security reviewed manually? If so, what is the frequency?</t>
  </si>
  <si>
    <t>12.4.1
10.4.1</t>
  </si>
  <si>
    <t>Control Of Operational Software,
Controls Against Malicious Code</t>
  </si>
  <si>
    <t>Are automated penetration tests performed? If so, what is the frequency?</t>
  </si>
  <si>
    <t>12.4.1
10.4.1
12.6.1</t>
  </si>
  <si>
    <t>Control Of Operational Software,
Controls Against Malicious Code,
Control Of Technical Vulnerabilities</t>
  </si>
  <si>
    <t>Are clients provided with the ability to specify where their data will be stored? If so, please describe at what level? E.g. datacenter, country</t>
  </si>
  <si>
    <t>7.1.1
9.1
15.1.1</t>
  </si>
  <si>
    <t>Inventory Of Assets,
Secure Areas,
Identification Of Applicable Legislation</t>
  </si>
  <si>
    <t xml:space="preserve">Does the ability exist to legally demonstrate sufficient data segmentation, in the event of a client subpoena or a forensics incident, so as not to impact other client's dat? If using resource pooling? </t>
  </si>
  <si>
    <t>13.2.1
13.2.3</t>
  </si>
  <si>
    <t>Responsibilities And Procedures,
Collection Of Evidence.</t>
  </si>
  <si>
    <t>Is there a self-service portal or API call available to clients which provides the ability to place a "Legal hold" on client data which may be subject to a legal action, without impacting other clients data retention or destruction schedules?</t>
  </si>
  <si>
    <t>13.2.1
13.2.3
15.1.2
15.1.3</t>
  </si>
  <si>
    <t>Responsibilities And Procedures,
Collection Of Evidence,
Intellectual Property Rights (Ipr),
Protection Of Organizational Records</t>
  </si>
  <si>
    <t>Is a Cloud API available to clients?</t>
  </si>
  <si>
    <t>Is there a client management portal which allows distributed business accounts (business units/departments) to be managed under a single central corporate account?</t>
  </si>
  <si>
    <t>10.1.2
10.2.3</t>
  </si>
  <si>
    <t>Are staff required to use two factor authentication to remotely access the production cloud environment containing Scoped Data?</t>
  </si>
  <si>
    <t>11.3.1
11.4.2</t>
  </si>
  <si>
    <t>Password Use,
User Authentication For External Connections</t>
  </si>
  <si>
    <t>Are staff able to access client Scoped Data in an unencrypted state?</t>
  </si>
  <si>
    <t>Are staff able to access client's encryption key?</t>
  </si>
  <si>
    <t>Is there a process which allows the client to specifically list who from the cloud provider, will have access to their Scoped Systems and Data? If so, please describe.</t>
  </si>
  <si>
    <t>11.1.1
11.2.2</t>
  </si>
  <si>
    <t xml:space="preserve">	Access Control Polic
Privilege Management</t>
  </si>
  <si>
    <t xml:space="preserve">Are staff technically prevented from accessing the cloud environment via non-managed private devices? </t>
  </si>
  <si>
    <t>11.1.1
11.2.2
11.4.2
11.5.2
11.6.1
11.7.1</t>
  </si>
  <si>
    <t>Access Control Policy,
Privilege Management,
User Authentication For External Connections,
User Identification And Authentication,
Information Access Restriction,
Mobile Computing And Communications</t>
  </si>
  <si>
    <t>Are there controls to prevent one client attempting to compromise another client in a resource pooled environment? If so, please describe.</t>
  </si>
  <si>
    <t>10.10.1
10.10.2
11.6.2</t>
  </si>
  <si>
    <t xml:space="preserve">Audit Logging,
Monitoring System Use,
Sensitive System Isolation </t>
  </si>
  <si>
    <t>Is a default hardened base virtual image available to clients?</t>
  </si>
  <si>
    <t>10.1.1
12.6.1</t>
  </si>
  <si>
    <t>Documented Operating Procedures,
Control Of Technical Vulnerabilities</t>
  </si>
  <si>
    <t>Can clients run their own security services within their own cloud environment? If so, please describe.</t>
  </si>
  <si>
    <t>10.4
10.10.1 
10.10.2
10.6.2
11.6.2
12.6.1</t>
  </si>
  <si>
    <t>Protection Against Malicious And Mobile Code,
Audit Logging,
Monitoring System Use,
Security Of Network Services,
Sensitive System Isolation,
Control Of Technical Vulnerabilities</t>
  </si>
  <si>
    <t>Is there a specific Recovery Time Objective(s) (RTO)? If so, please specify the RTO for the scoped services in the Additional Information field.</t>
  </si>
  <si>
    <t>14.1.3</t>
  </si>
  <si>
    <t>Developing And Implementing Continuity Plans Including Information Security</t>
  </si>
  <si>
    <t>Is there a specific Recovery Point Objective(s) (RPO)? If so, please specify the RPO for the scoped services in the Additional Information field.</t>
  </si>
  <si>
    <t>Are the failover sites for the underlying infrastructure running on different vendor physical systems?</t>
  </si>
  <si>
    <t>14.1.2
14.1.3
14.1.4</t>
  </si>
  <si>
    <t>Business Continuity And Risk Assessment,
Developing And Implementing Continuity Plans Including Information Security,
Business Continuity Planning Framework</t>
  </si>
  <si>
    <t>Is the critical infrastructure running active/active at two sites or more?</t>
  </si>
  <si>
    <t>Are sites switched over as part of normal operation or as part of a test? If so, what is the frequency of the switch over?</t>
  </si>
  <si>
    <t>Are all suppliers of critical hardware, network services and facility services involved in annual continuity and recovery tests?</t>
  </si>
  <si>
    <t>14.1.2
14.1.3
14.1.4
14.1.5</t>
  </si>
  <si>
    <t>Business Continuity And Risk Assessment,
Developing And Implementing Continuity Plans Including Information Security,
Business Continuity Planning Framework,
Testing, Maintaining And Re-Assessing Business Continuity Plans</t>
  </si>
  <si>
    <t>Are all critical technology service providers described on an architecture diagram that includes physical systems and facilities?</t>
  </si>
  <si>
    <t>14.1.2
14.1.4</t>
  </si>
  <si>
    <t>Business Continuity And Risk Assessment,
Business Continuity Planning Framework</t>
  </si>
  <si>
    <t>Is there sufficient redundancy capacity to ensure services are not impacted in multi-tenancy environments during peak usage, and above?</t>
  </si>
  <si>
    <t xml:space="preserve">Do contracts include a penalty or remediation clause for breach of availability and continuity SLAs? </t>
  </si>
  <si>
    <t>10.2.1
14.1.3</t>
  </si>
  <si>
    <t>Service Delivery,
Developing And Implementing Continuity Plans Including Information Security</t>
  </si>
  <si>
    <t>Are Hypervisors used to manage systems used to transmit, process or store Scoped Data? If so, please describe the controls used to protect the hypervisor and the managed Guest Operating Systems.</t>
  </si>
  <si>
    <t>6.1.1
10.1.1
10.2
12.6.1</t>
  </si>
  <si>
    <t>Management Commitment To Information Security,
Documented Operating Procedures,
Third Party Service Delivery Management,
Control Of Technical Vulnerabilities</t>
  </si>
  <si>
    <t>A. Risk Assessment and Treatment</t>
  </si>
  <si>
    <t>Q Depth</t>
  </si>
  <si>
    <t>Table ID</t>
  </si>
  <si>
    <t>T Carry Dn</t>
  </si>
  <si>
    <t>Final Ans</t>
  </si>
  <si>
    <t>HL Chk</t>
  </si>
  <si>
    <t>Is there a risk assessment program that has been approved by management, communicated to appropriate constituents and an owner to maintain and review the program? If so, does it include:</t>
  </si>
  <si>
    <t>Yes</t>
    <phoneticPr fontId="0" type="noConversion"/>
  </si>
  <si>
    <t>経営者や適切な担当部署に承認されたリスクアセスメントプログラムはありますか？</t>
    <rPh sb="0" eb="3">
      <t>ｹｲｴｲｼｬ</t>
    </rPh>
    <rPh sb="4" eb="6">
      <t>ﾃｷｾﾂ</t>
    </rPh>
    <rPh sb="7" eb="9">
      <t>ﾀﾝﾄｳ</t>
    </rPh>
    <rPh sb="9" eb="11">
      <t>ﾌﾞｼｮ</t>
    </rPh>
    <rPh sb="12" eb="14">
      <t>ｼｮｳﾆﾝ</t>
    </rPh>
    <phoneticPr fontId="0" type="noConversion"/>
  </si>
  <si>
    <t>A risk assessment, conducted within the last 12 months?</t>
  </si>
  <si>
    <t>Q2</t>
  </si>
  <si>
    <t>A.2 IT &amp; Infrastructure Risk Assessment Life Cycle</t>
  </si>
  <si>
    <t>１年以内にリスクアセスメントを実施しましたか</t>
    <rPh sb="1" eb="2">
      <t>ﾈﾝ</t>
    </rPh>
    <rPh sb="2" eb="4">
      <t>ｲﾅｲ</t>
    </rPh>
    <rPh sb="15" eb="17">
      <t>ｼﾞｯｼ</t>
    </rPh>
    <phoneticPr fontId="0" type="noConversion"/>
  </si>
  <si>
    <t>Risk Governance?</t>
  </si>
  <si>
    <t>Q1</t>
  </si>
  <si>
    <t>リスクガバナンスは含まれていますか</t>
    <rPh sb="9" eb="10">
      <t>ﾌｸ</t>
    </rPh>
    <phoneticPr fontId="0" type="noConversion"/>
  </si>
  <si>
    <t>Range of assets to include: people, processes, data and technology?</t>
  </si>
  <si>
    <t>ヒト、プロセス、データ、テクノロジーも含まれていますか</t>
    <rPh sb="19" eb="20">
      <t>ﾌｸ</t>
    </rPh>
    <phoneticPr fontId="0" type="noConversion"/>
  </si>
  <si>
    <t>Range of threats to include: malicious, natural, accidental, business changes (transaction volume)?</t>
  </si>
  <si>
    <t>脅威には、悪意のあるもの、天災、事故、ビジネスの変更も含まれていますか</t>
    <rPh sb="0" eb="2">
      <t>ｷｮｳｲ</t>
    </rPh>
    <rPh sb="5" eb="7">
      <t>ｱｸｲ</t>
    </rPh>
    <rPh sb="13" eb="15">
      <t>ﾃﾝｻｲ</t>
    </rPh>
    <rPh sb="16" eb="18">
      <t>ｼﾞｺ</t>
    </rPh>
    <rPh sb="24" eb="26">
      <t>ﾍﾝｺｳ</t>
    </rPh>
    <rPh sb="27" eb="28">
      <t>ﾌｸ</t>
    </rPh>
    <phoneticPr fontId="0" type="noConversion"/>
  </si>
  <si>
    <t>Risk scoping?</t>
  </si>
  <si>
    <t>リスクの範囲指定、スコープは</t>
    <rPh sb="4" eb="6">
      <t>ﾊﾝｲ</t>
    </rPh>
    <rPh sb="6" eb="8">
      <t>ｼﾃｲ</t>
    </rPh>
    <phoneticPr fontId="0" type="noConversion"/>
  </si>
  <si>
    <t>Risk context?</t>
  </si>
  <si>
    <t>リスクの一覧</t>
    <rPh sb="4" eb="6">
      <t>ｲﾁﾗﾝ</t>
    </rPh>
    <phoneticPr fontId="0" type="noConversion"/>
  </si>
  <si>
    <t>Risk training plan?</t>
  </si>
  <si>
    <t>トレーニング計画は</t>
    <rPh sb="6" eb="8">
      <t>ｹｲｶｸ</t>
    </rPh>
    <phoneticPr fontId="0" type="noConversion"/>
  </si>
  <si>
    <t>Risk evaluation criteria?</t>
  </si>
  <si>
    <t>評価基準</t>
    <rPh sb="0" eb="2">
      <t>ﾋｮｳｶ</t>
    </rPh>
    <rPh sb="2" eb="4">
      <t>ｷｼﾞｭﾝ</t>
    </rPh>
    <phoneticPr fontId="0" type="noConversion"/>
  </si>
  <si>
    <t>Risk scenarios? If so:</t>
  </si>
  <si>
    <t>リスクの発生時のシナリオ（被害度）</t>
    <rPh sb="4" eb="6">
      <t>ﾊｯｾｲ</t>
    </rPh>
    <rPh sb="6" eb="7">
      <t>ｼﾞ</t>
    </rPh>
    <rPh sb="13" eb="15">
      <t>ﾋｶﾞｲ</t>
    </rPh>
    <rPh sb="15" eb="16">
      <t>ﾄﾞ</t>
    </rPh>
    <phoneticPr fontId="0" type="noConversion"/>
  </si>
  <si>
    <t>Have scenarios been created for a variety of events with a range of possible threats that could impact the range of assets?</t>
  </si>
  <si>
    <t>色々なパターンが組み込まれているか</t>
    <rPh sb="0" eb="2">
      <t>ｲﾛｲﾛ</t>
    </rPh>
    <rPh sb="8" eb="9">
      <t>ｸ</t>
    </rPh>
    <rPh sb="10" eb="11">
      <t>ｺ</t>
    </rPh>
    <phoneticPr fontId="0" type="noConversion"/>
  </si>
  <si>
    <t>Do the scenarios include threat types impacting all assets resulting in business impact?</t>
  </si>
  <si>
    <t>様々な脅威のタイプがそのシナリオには含まれているか</t>
    <rPh sb="0" eb="2">
      <t>ｻﾏｻﾞﾏ</t>
    </rPh>
    <rPh sb="3" eb="5">
      <t>ｷｮｳｲ</t>
    </rPh>
    <rPh sb="18" eb="19">
      <t>ﾌｸ</t>
    </rPh>
    <phoneticPr fontId="0" type="noConversion"/>
  </si>
  <si>
    <t>Ownership, action plan, response plan, management update?</t>
  </si>
  <si>
    <t>Q3</t>
  </si>
  <si>
    <t>リスクが発生した際の責任、対応が定義されているか</t>
    <rPh sb="4" eb="6">
      <t>ﾊｯｾｲ</t>
    </rPh>
    <rPh sb="8" eb="9">
      <t>ｻｲ</t>
    </rPh>
    <rPh sb="10" eb="12">
      <t>ｾｷﾆﾝ</t>
    </rPh>
    <rPh sb="13" eb="15">
      <t>ﾀｲｵｳ</t>
    </rPh>
    <rPh sb="16" eb="18">
      <t>ﾃｲｷﾞ</t>
    </rPh>
    <phoneticPr fontId="0" type="noConversion"/>
  </si>
  <si>
    <t>Are controls identified for each risk classified as: preventive, detective, corrective, predictive (technical or administrative controls)?</t>
  </si>
  <si>
    <t>Treating Security Risks</t>
  </si>
  <si>
    <r>
      <rPr>
        <sz val="10"/>
        <rFont val="ＭＳ Ｐゴシック"/>
        <family val="3"/>
        <charset val="128"/>
      </rPr>
      <t>特定されたリスクが各々</t>
    </r>
    <r>
      <rPr>
        <sz val="10"/>
        <rFont val="Arial"/>
        <family val="2"/>
      </rPr>
      <t>Preventive(</t>
    </r>
    <r>
      <rPr>
        <sz val="10"/>
        <rFont val="ＭＳ Ｐゴシック"/>
        <family val="3"/>
        <charset val="128"/>
      </rPr>
      <t>予防的</t>
    </r>
    <r>
      <rPr>
        <sz val="10"/>
        <rFont val="Arial"/>
        <family val="2"/>
      </rPr>
      <t>)</t>
    </r>
    <r>
      <rPr>
        <sz val="10"/>
        <rFont val="ＭＳ Ｐゴシック"/>
        <family val="3"/>
        <charset val="128"/>
      </rPr>
      <t>、</t>
    </r>
    <r>
      <rPr>
        <sz val="10"/>
        <rFont val="Arial"/>
        <family val="2"/>
      </rPr>
      <t>detective(</t>
    </r>
    <r>
      <rPr>
        <sz val="10"/>
        <rFont val="ＭＳ Ｐゴシック"/>
        <family val="3"/>
        <charset val="128"/>
      </rPr>
      <t>探知的</t>
    </r>
    <r>
      <rPr>
        <sz val="10"/>
        <rFont val="Arial"/>
        <family val="2"/>
      </rPr>
      <t>)</t>
    </r>
    <r>
      <rPr>
        <sz val="10"/>
        <rFont val="ＭＳ Ｐゴシック"/>
        <family val="3"/>
        <charset val="128"/>
      </rPr>
      <t>、</t>
    </r>
    <r>
      <rPr>
        <sz val="10"/>
        <rFont val="Arial"/>
        <family val="2"/>
      </rPr>
      <t>corrective(</t>
    </r>
    <r>
      <rPr>
        <sz val="10"/>
        <rFont val="ＭＳ Ｐゴシック"/>
        <family val="3"/>
        <charset val="128"/>
      </rPr>
      <t>是正的</t>
    </r>
    <r>
      <rPr>
        <sz val="10"/>
        <rFont val="Arial"/>
        <family val="2"/>
      </rPr>
      <t>)</t>
    </r>
    <r>
      <rPr>
        <sz val="10"/>
        <rFont val="ＭＳ Ｐゴシック"/>
        <family val="3"/>
        <charset val="128"/>
      </rPr>
      <t>、</t>
    </r>
    <r>
      <rPr>
        <sz val="10"/>
        <rFont val="Arial"/>
        <family val="2"/>
      </rPr>
      <t>Predictive(</t>
    </r>
    <r>
      <rPr>
        <sz val="10"/>
        <rFont val="ＭＳ Ｐゴシック"/>
        <family val="3"/>
        <charset val="128"/>
      </rPr>
      <t>予測的</t>
    </r>
    <r>
      <rPr>
        <sz val="10"/>
        <rFont val="Arial"/>
        <family val="2"/>
      </rPr>
      <t>)</t>
    </r>
    <r>
      <rPr>
        <sz val="10"/>
        <rFont val="ＭＳ Ｐゴシック"/>
        <family val="3"/>
        <charset val="128"/>
      </rPr>
      <t>と区分されているか</t>
    </r>
    <rPh sb="0" eb="2">
      <t>ﾄｸﾃｲ</t>
    </rPh>
    <rPh sb="9" eb="11">
      <t>ｵﾉｵﾉ</t>
    </rPh>
    <rPh sb="22" eb="25">
      <t>ﾖﾎﾞｳﾃｷ</t>
    </rPh>
    <rPh sb="37" eb="39">
      <t>ﾀﾝﾁ</t>
    </rPh>
    <rPh sb="39" eb="40">
      <t>ﾃｷ</t>
    </rPh>
    <rPh sb="53" eb="55">
      <t>ｾﾞｾｲ</t>
    </rPh>
    <rPh sb="55" eb="56">
      <t>ﾃｷ</t>
    </rPh>
    <rPh sb="69" eb="71">
      <t>ﾖｿｸ</t>
    </rPh>
    <rPh sb="71" eb="72">
      <t>ﾃｷ</t>
    </rPh>
    <rPh sb="74" eb="76">
      <t>ｸﾌﾞﾝ</t>
    </rPh>
    <phoneticPr fontId="0" type="noConversion"/>
  </si>
  <si>
    <t>Is there an information security policy that has been approved by management, communicated to appropriate constituents and an owner to maintain and review the policy? If so, does the policy contain:</t>
  </si>
  <si>
    <t>Q5</t>
  </si>
  <si>
    <t>経営者や担当部署によって承認された情報セキュリティポリシーがあるか？その場合、以下のことは含まれるか</t>
    <rPh sb="0" eb="3">
      <t>けいえいしゃ</t>
    </rPh>
    <rPh sb="4" eb="6">
      <t>たんとう</t>
    </rPh>
    <rPh sb="6" eb="8">
      <t>ぶしょ</t>
    </rPh>
    <rPh sb="12" eb="14">
      <t>しょうにん</t>
    </rPh>
    <rPh sb="17" eb="19">
      <t>じょうほう</t>
    </rPh>
    <rPh sb="36" eb="38">
      <t>ばあい</t>
    </rPh>
    <rPh sb="39" eb="41">
      <t>いか</t>
    </rPh>
    <rPh sb="45" eb="46">
      <t>ふく</t>
    </rPh>
    <phoneticPr fontId="0" type="noConversion"/>
  </si>
  <si>
    <t>Risk assessment?</t>
  </si>
  <si>
    <t>5.1.1.c</t>
  </si>
  <si>
    <t>リスクアセスメント</t>
  </si>
  <si>
    <t>Risk management?</t>
  </si>
  <si>
    <t>リスク管理</t>
    <rPh sb="3" eb="5">
      <t>かんり</t>
    </rPh>
    <phoneticPr fontId="0" type="noConversion"/>
  </si>
  <si>
    <t>Security awareness training/education?</t>
  </si>
  <si>
    <t>5.1.1.d.2</t>
  </si>
  <si>
    <t>セキュリティトレーニング</t>
  </si>
  <si>
    <t>Business continuity?</t>
  </si>
  <si>
    <t>5.1.1.d.3</t>
  </si>
  <si>
    <t>事業継続</t>
    <rPh sb="0" eb="2">
      <t>じぎょう</t>
    </rPh>
    <rPh sb="2" eb="4">
      <t>けいぞく</t>
    </rPh>
    <phoneticPr fontId="0" type="noConversion"/>
  </si>
  <si>
    <t>Consequences for non-compliance with corporate policies?</t>
  </si>
  <si>
    <t>5.1.1.d</t>
  </si>
  <si>
    <r>
      <rPr>
        <sz val="10"/>
        <rFont val="ＭＳ Ｐゴシック"/>
        <family val="3"/>
        <charset val="128"/>
      </rPr>
      <t>コーポレートポリシー</t>
    </r>
    <r>
      <rPr>
        <sz val="10"/>
        <rFont val="ＭＳ Ｐゴシック"/>
        <family val="3"/>
        <charset val="128"/>
      </rPr>
      <t>違反</t>
    </r>
    <r>
      <rPr>
        <sz val="10"/>
        <rFont val="ＭＳ Ｐゴシック"/>
        <family val="3"/>
        <charset val="128"/>
      </rPr>
      <t>についても考えられているか</t>
    </r>
    <rPh sb="17" eb="18">
      <t>かんが</t>
    </rPh>
    <phoneticPr fontId="0" type="noConversion"/>
  </si>
  <si>
    <t>Responsibilities for information security management?</t>
  </si>
  <si>
    <t>5.1.1.e</t>
  </si>
  <si>
    <t>情報セキュリティ管理の責任</t>
    <rPh sb="0" eb="2">
      <t>じょうほう</t>
    </rPh>
    <rPh sb="8" eb="10">
      <t>かんり</t>
    </rPh>
    <rPh sb="11" eb="13">
      <t>せきにん</t>
    </rPh>
    <phoneticPr fontId="0" type="noConversion"/>
  </si>
  <si>
    <t>Acceptable use?</t>
  </si>
  <si>
    <t>7.1.3</t>
  </si>
  <si>
    <t>Acceptable use of assets</t>
  </si>
  <si>
    <t>利用規約</t>
    <rPh sb="0" eb="2">
      <t>りよう</t>
    </rPh>
    <rPh sb="2" eb="4">
      <t>きやく</t>
    </rPh>
    <phoneticPr fontId="0" type="noConversion"/>
  </si>
  <si>
    <t>Access control?</t>
  </si>
  <si>
    <t>アクセスコントロール</t>
  </si>
  <si>
    <t>Application security?</t>
  </si>
  <si>
    <t>情報資産に対してセキュリティーがかかっているか。</t>
    <rPh sb="0" eb="2">
      <t>じょうほう</t>
    </rPh>
    <rPh sb="2" eb="4">
      <t>しさん</t>
    </rPh>
    <rPh sb="5" eb="6">
      <t>たい</t>
    </rPh>
    <phoneticPr fontId="0" type="noConversion"/>
  </si>
  <si>
    <t>Change control?</t>
  </si>
  <si>
    <t>変更管理</t>
    <rPh sb="0" eb="2">
      <t>へんこう</t>
    </rPh>
    <rPh sb="2" eb="4">
      <t>かんり</t>
    </rPh>
    <phoneticPr fontId="0" type="noConversion"/>
  </si>
  <si>
    <t>Clean desk?</t>
  </si>
  <si>
    <t>デスクの整理整頓</t>
    <rPh sb="4" eb="6">
      <t>せいり</t>
    </rPh>
    <rPh sb="6" eb="8">
      <t>せいとん</t>
    </rPh>
    <phoneticPr fontId="0" type="noConversion"/>
  </si>
  <si>
    <t>Computer and communication systems access and use?</t>
  </si>
  <si>
    <t>システム利用に関する説明があるか</t>
    <rPh sb="4" eb="6">
      <t>りよう</t>
    </rPh>
    <rPh sb="7" eb="8">
      <t>かん</t>
    </rPh>
    <rPh sb="10" eb="12">
      <t>せつめい</t>
    </rPh>
    <phoneticPr fontId="0" type="noConversion"/>
  </si>
  <si>
    <t>Data handling?</t>
  </si>
  <si>
    <t>データ操作</t>
    <rPh sb="3" eb="5">
      <t>そうさ</t>
    </rPh>
    <phoneticPr fontId="0" type="noConversion"/>
  </si>
  <si>
    <t>Desktop computing?</t>
  </si>
  <si>
    <t>デスクトップコンピューティング</t>
  </si>
  <si>
    <t>Disaster recovery?</t>
  </si>
  <si>
    <t>災害対策</t>
    <rPh sb="0" eb="2">
      <t>さいがい</t>
    </rPh>
    <rPh sb="2" eb="4">
      <t>たいさく</t>
    </rPh>
    <phoneticPr fontId="0" type="noConversion"/>
  </si>
  <si>
    <t>Email?</t>
  </si>
  <si>
    <t>Eメール</t>
  </si>
  <si>
    <t>Constituent accountability?</t>
  </si>
  <si>
    <t>責任体制</t>
    <rPh sb="0" eb="2">
      <t>せきにん</t>
    </rPh>
    <rPh sb="2" eb="4">
      <t>たいせい</t>
    </rPh>
    <phoneticPr fontId="0" type="noConversion"/>
  </si>
  <si>
    <t>Encryption?</t>
  </si>
  <si>
    <t>暗号化</t>
    <rPh sb="0" eb="3">
      <t>あんごうか</t>
    </rPh>
    <phoneticPr fontId="0" type="noConversion"/>
  </si>
  <si>
    <t>Exception process?</t>
  </si>
  <si>
    <t>例外手続き</t>
    <rPh sb="0" eb="2">
      <t>れいがい</t>
    </rPh>
    <rPh sb="2" eb="4">
      <t>てつづ</t>
    </rPh>
    <phoneticPr fontId="0" type="noConversion"/>
  </si>
  <si>
    <t>Information classification?</t>
  </si>
  <si>
    <t>情報の種類の分類</t>
    <rPh sb="0" eb="2">
      <t>じょうほう</t>
    </rPh>
    <rPh sb="3" eb="5">
      <t>しゅるい</t>
    </rPh>
    <rPh sb="6" eb="8">
      <t>ぶんるい</t>
    </rPh>
    <phoneticPr fontId="0" type="noConversion"/>
  </si>
  <si>
    <t>Internet/Intranet access and use?</t>
  </si>
  <si>
    <r>
      <rPr>
        <sz val="10"/>
        <rFont val="ＭＳ Ｐゴシック"/>
        <family val="3"/>
        <charset val="128"/>
      </rPr>
      <t>インターネット</t>
    </r>
    <r>
      <rPr>
        <sz val="10"/>
        <rFont val="Arial"/>
        <family val="2"/>
      </rPr>
      <t>/</t>
    </r>
    <r>
      <rPr>
        <sz val="10"/>
        <rFont val="ＭＳ Ｐゴシック"/>
        <family val="3"/>
        <charset val="128"/>
      </rPr>
      <t>イントラネットのアクセスと利用</t>
    </r>
    <rPh sb="21" eb="23">
      <t>りよう</t>
    </rPh>
    <phoneticPr fontId="0" type="noConversion"/>
  </si>
  <si>
    <t>Mobile computing?</t>
  </si>
  <si>
    <t>モバイルコンピューティング</t>
  </si>
  <si>
    <t>Network security?</t>
  </si>
  <si>
    <t>ネットワークセキュリティ</t>
  </si>
  <si>
    <t>Operating system security?</t>
  </si>
  <si>
    <t>OSセキュリティー</t>
  </si>
  <si>
    <t>Personnel security and termination?</t>
  </si>
  <si>
    <t>個人のセキュリティとそのターミネーション</t>
    <rPh sb="0" eb="2">
      <t>こじん</t>
    </rPh>
    <phoneticPr fontId="0" type="noConversion"/>
  </si>
  <si>
    <t>Physical access?</t>
  </si>
  <si>
    <t>物理的アクセス</t>
    <rPh sb="0" eb="3">
      <t>ぶつりてき</t>
    </rPh>
    <phoneticPr fontId="0" type="noConversion"/>
  </si>
  <si>
    <t>Policy maintenance?</t>
  </si>
  <si>
    <t>ポリシーのメンテナンス</t>
  </si>
  <si>
    <t>Remote access?</t>
  </si>
  <si>
    <t>リモートアクセス</t>
  </si>
  <si>
    <t>Security incident and privacy event management?</t>
  </si>
  <si>
    <t>セキュリティ障害や個人情報漏洩に対する対策</t>
    <rPh sb="6" eb="8">
      <t>しょうがい</t>
    </rPh>
    <rPh sb="9" eb="11">
      <t>こじん</t>
    </rPh>
    <rPh sb="11" eb="13">
      <t>じょうほう</t>
    </rPh>
    <rPh sb="13" eb="15">
      <t>ろうえい</t>
    </rPh>
    <rPh sb="16" eb="17">
      <t>たい</t>
    </rPh>
    <rPh sb="19" eb="21">
      <t>たいさく</t>
    </rPh>
    <phoneticPr fontId="0" type="noConversion"/>
  </si>
  <si>
    <t>Secure disposal?</t>
  </si>
  <si>
    <t>情報資産の廃棄</t>
    <rPh sb="0" eb="2">
      <t>じょうほう</t>
    </rPh>
    <rPh sb="2" eb="4">
      <t>しさん</t>
    </rPh>
    <rPh sb="5" eb="7">
      <t>はいき</t>
    </rPh>
    <phoneticPr fontId="0" type="noConversion"/>
  </si>
  <si>
    <t>Social media, social networking?</t>
  </si>
  <si>
    <t>SNS</t>
  </si>
  <si>
    <t>Vulnerability management?</t>
  </si>
  <si>
    <t>外部攻撃（ハッキング、クラッキング）などの脆弱性管理</t>
    <rPh sb="0" eb="2">
      <t>がいぶ</t>
    </rPh>
    <rPh sb="2" eb="4">
      <t>こうげき</t>
    </rPh>
    <rPh sb="21" eb="24">
      <t>ぜいじゃくせい</t>
    </rPh>
    <rPh sb="24" eb="26">
      <t>かんり</t>
    </rPh>
    <phoneticPr fontId="0" type="noConversion"/>
  </si>
  <si>
    <t>Have the policies been reviewed in the last 12 months? If so, did the review include:</t>
  </si>
  <si>
    <t>Q7</t>
  </si>
  <si>
    <t>そのポリシーは毎年レビューされているか？その場合、以下の項目は含まれるか</t>
    <rPh sb="7" eb="9">
      <t>まいとし</t>
    </rPh>
    <rPh sb="22" eb="24">
      <t>ばあい</t>
    </rPh>
    <rPh sb="25" eb="27">
      <t>いか</t>
    </rPh>
    <rPh sb="28" eb="30">
      <t>こうもく</t>
    </rPh>
    <rPh sb="31" eb="32">
      <t>ふく</t>
    </rPh>
    <phoneticPr fontId="0" type="noConversion"/>
  </si>
  <si>
    <t>Feedback from interested parties?</t>
  </si>
  <si>
    <t>5.1.2.a</t>
  </si>
  <si>
    <t>利害関係者のフィードバック</t>
    <rPh sb="0" eb="2">
      <t>りがい</t>
    </rPh>
    <rPh sb="2" eb="4">
      <t>かんけい</t>
    </rPh>
    <rPh sb="4" eb="5">
      <t>しゃ</t>
    </rPh>
    <phoneticPr fontId="0" type="noConversion"/>
  </si>
  <si>
    <t>Results of independent reviews?</t>
  </si>
  <si>
    <t>5.1.2.b</t>
  </si>
  <si>
    <t>独立した第３者レビューの結果</t>
    <rPh sb="0" eb="2">
      <t>どくりつ</t>
    </rPh>
    <rPh sb="4" eb="5">
      <t>だい</t>
    </rPh>
    <rPh sb="6" eb="7">
      <t>しゃ</t>
    </rPh>
    <rPh sb="12" eb="14">
      <t>けっか</t>
    </rPh>
    <phoneticPr fontId="0" type="noConversion"/>
  </si>
  <si>
    <t>Policy compliance?</t>
  </si>
  <si>
    <t>5.1.2.e</t>
  </si>
  <si>
    <t>ポリシーコンプライアンス</t>
  </si>
  <si>
    <t>Changes that could affect the approach to managing information security?</t>
  </si>
  <si>
    <t>5.1.2.f</t>
  </si>
  <si>
    <t>インフォメーションセキュリティーに関わる変更を含んでいるか</t>
    <rPh sb="17" eb="18">
      <t>かか</t>
    </rPh>
    <rPh sb="20" eb="22">
      <t>へんこう</t>
    </rPh>
    <rPh sb="23" eb="24">
      <t>ふく</t>
    </rPh>
    <phoneticPr fontId="0" type="noConversion"/>
  </si>
  <si>
    <t>Reported information security incidents?</t>
  </si>
  <si>
    <t>5.1.2.h</t>
  </si>
  <si>
    <t>情報セキュリティ障害に関する報告</t>
    <rPh sb="0" eb="2">
      <t>じょうほう</t>
    </rPh>
    <rPh sb="8" eb="10">
      <t>しょうがい</t>
    </rPh>
    <rPh sb="11" eb="12">
      <t>かん</t>
    </rPh>
    <rPh sb="14" eb="16">
      <t>ほうこく</t>
    </rPh>
    <phoneticPr fontId="0" type="noConversion"/>
  </si>
  <si>
    <t>Recommendations provided by relevant authorities?</t>
  </si>
  <si>
    <t>5.1.2.i</t>
  </si>
  <si>
    <t>第３者機関によるレコメンデーション</t>
    <rPh sb="0" eb="1">
      <t>だい</t>
    </rPh>
    <rPh sb="2" eb="3">
      <t>しゃ</t>
    </rPh>
    <rPh sb="3" eb="5">
      <t>きかん</t>
    </rPh>
    <phoneticPr fontId="0" type="noConversion"/>
  </si>
  <si>
    <t>Records management?</t>
  </si>
  <si>
    <t>レビュー記録の管理がなされているか</t>
    <rPh sb="4" eb="6">
      <t>きろく</t>
    </rPh>
    <rPh sb="7" eb="9">
      <t>かんり</t>
    </rPh>
    <phoneticPr fontId="0" type="noConversion"/>
  </si>
  <si>
    <t xml:space="preserve">Is there a process to approve exceptions to the policy? </t>
  </si>
  <si>
    <t>Q8</t>
  </si>
  <si>
    <t>例外手続きに関する承認プロセスがあるか</t>
    <rPh sb="0" eb="2">
      <t>れいがい</t>
    </rPh>
    <rPh sb="2" eb="4">
      <t>てつづ</t>
    </rPh>
    <rPh sb="6" eb="7">
      <t>かん</t>
    </rPh>
    <rPh sb="9" eb="11">
      <t>しょうにん</t>
    </rPh>
    <phoneticPr fontId="0" type="noConversion"/>
  </si>
  <si>
    <t>Does security own the approval process?</t>
  </si>
  <si>
    <t>その承認プロセスに対してもセキュリティ対策がされているか</t>
    <rPh sb="2" eb="4">
      <t>しょうにん</t>
    </rPh>
    <rPh sb="9" eb="10">
      <t>たい</t>
    </rPh>
    <rPh sb="19" eb="21">
      <t>たいさく</t>
    </rPh>
    <phoneticPr fontId="0" type="noConversion"/>
  </si>
  <si>
    <t>Is the information security policy communicated to constituents? If so, is it communicated to:</t>
  </si>
  <si>
    <t>情報セキュリティポリシーは担当者によってコミュニケーションが図られているか？その場合、その担当者は</t>
    <rPh sb="0" eb="2">
      <t>じょうほう</t>
    </rPh>
    <rPh sb="13" eb="16">
      <t>たんとうしゃ</t>
    </rPh>
    <rPh sb="30" eb="31">
      <t>はか</t>
    </rPh>
    <rPh sb="40" eb="42">
      <t>ばあい</t>
    </rPh>
    <rPh sb="45" eb="48">
      <t>たんとうしゃ</t>
    </rPh>
    <phoneticPr fontId="0" type="noConversion"/>
  </si>
  <si>
    <t>Full time employees?</t>
  </si>
  <si>
    <t>正社員</t>
    <rPh sb="0" eb="3">
      <t>せいしゃいん</t>
    </rPh>
    <phoneticPr fontId="0" type="noConversion"/>
  </si>
  <si>
    <t>Part time employees?</t>
  </si>
  <si>
    <t>準社員</t>
    <rPh sb="0" eb="3">
      <t>じゅんしゃいん</t>
    </rPh>
    <phoneticPr fontId="0" type="noConversion"/>
  </si>
  <si>
    <t>Contractors?</t>
  </si>
  <si>
    <t>契約社員</t>
    <rPh sb="0" eb="2">
      <t>けいやく</t>
    </rPh>
    <rPh sb="2" eb="4">
      <t>しゃいん</t>
    </rPh>
    <phoneticPr fontId="0" type="noConversion"/>
  </si>
  <si>
    <t>Temporary workers?</t>
  </si>
  <si>
    <t>テンポラリー</t>
  </si>
  <si>
    <t>Is there an information security function responsible for security initiatives within the organization? If so, does it include:</t>
  </si>
  <si>
    <t>Q58</t>
  </si>
  <si>
    <t>会社組織において情報セキュリティ主幹部署があるか？その場合、以下のことは含まれているか</t>
    <rPh sb="0" eb="2">
      <t>かいしゃ</t>
    </rPh>
    <rPh sb="2" eb="4">
      <t>そしき</t>
    </rPh>
    <rPh sb="8" eb="10">
      <t>じょうほう</t>
    </rPh>
    <rPh sb="16" eb="18">
      <t>しゅかん</t>
    </rPh>
    <rPh sb="18" eb="20">
      <t>ぶしょ</t>
    </rPh>
    <rPh sb="27" eb="29">
      <t>ばあい</t>
    </rPh>
    <rPh sb="30" eb="32">
      <t>いか</t>
    </rPh>
    <rPh sb="36" eb="37">
      <t>ふく</t>
    </rPh>
    <phoneticPr fontId="0" type="noConversion"/>
  </si>
  <si>
    <t>Creation, review and approve of information security policies?</t>
  </si>
  <si>
    <t>6.1.1.b</t>
  </si>
  <si>
    <t>情報セキュリティポリシーの作成、レビュー、承認</t>
    <rPh sb="0" eb="2">
      <t>じょうほう</t>
    </rPh>
    <rPh sb="13" eb="15">
      <t>さくせい</t>
    </rPh>
    <rPh sb="21" eb="23">
      <t>しょうにん</t>
    </rPh>
    <phoneticPr fontId="0" type="noConversion"/>
  </si>
  <si>
    <t>Review the effectiveness of information security policy implementation?</t>
  </si>
  <si>
    <t>6.1.1.c</t>
  </si>
  <si>
    <t>情報セキュリティポリシー導入によるその効果に関するレビュー</t>
    <rPh sb="0" eb="2">
      <t>じょうほう</t>
    </rPh>
    <rPh sb="12" eb="14">
      <t>どうにゅう</t>
    </rPh>
    <rPh sb="19" eb="21">
      <t>こうか</t>
    </rPh>
    <rPh sb="22" eb="23">
      <t>かん</t>
    </rPh>
    <phoneticPr fontId="0" type="noConversion"/>
  </si>
  <si>
    <t>Manage assignment of specific roles and responsibilities for information security?</t>
  </si>
  <si>
    <t>6.1.1.f</t>
  </si>
  <si>
    <t>役割と責任を管理しているか（異動、退職等）</t>
    <rPh sb="0" eb="2">
      <t>やくわり</t>
    </rPh>
    <rPh sb="3" eb="5">
      <t>せきにん</t>
    </rPh>
    <rPh sb="6" eb="8">
      <t>かんり</t>
    </rPh>
    <rPh sb="14" eb="16">
      <t>いどう</t>
    </rPh>
    <rPh sb="17" eb="19">
      <t>たいしょく</t>
    </rPh>
    <rPh sb="19" eb="20">
      <t>とう</t>
    </rPh>
    <phoneticPr fontId="0" type="noConversion"/>
  </si>
  <si>
    <t>Develop and maintain an overall strategic security plan?</t>
  </si>
  <si>
    <t>戦略的なセキュリティ計画の概要を開発、メンテナンスしているか</t>
    <rPh sb="0" eb="3">
      <t>せんりゃくてき</t>
    </rPh>
    <rPh sb="10" eb="12">
      <t>けいかく</t>
    </rPh>
    <rPh sb="13" eb="15">
      <t>がいよう</t>
    </rPh>
    <rPh sb="16" eb="18">
      <t>かいはつ</t>
    </rPh>
    <phoneticPr fontId="0" type="noConversion"/>
  </si>
  <si>
    <t>Consistent implementation of information security across different parts of the organization?</t>
  </si>
  <si>
    <t>異なる複数の部署においても情報セキュリティーが一貫しているか</t>
    <rPh sb="0" eb="1">
      <t>こと</t>
    </rPh>
    <rPh sb="3" eb="5">
      <t>ふくすう</t>
    </rPh>
    <rPh sb="6" eb="8">
      <t>ぶしょ</t>
    </rPh>
    <rPh sb="13" eb="15">
      <t>じょうほう</t>
    </rPh>
    <rPh sb="23" eb="25">
      <t>いっかん</t>
    </rPh>
    <phoneticPr fontId="0" type="noConversion"/>
  </si>
  <si>
    <t>Review and monitor information security / privacy incidents or events?</t>
  </si>
  <si>
    <t>Review Of The Information Security Policy</t>
  </si>
  <si>
    <t>情報セキュリティや個人情報に関する障害等のレビューやモニターが実施されているか</t>
    <rPh sb="0" eb="2">
      <t>じょうほう</t>
    </rPh>
    <rPh sb="9" eb="11">
      <t>こじん</t>
    </rPh>
    <rPh sb="11" eb="13">
      <t>じょうほう</t>
    </rPh>
    <rPh sb="14" eb="15">
      <t>かん</t>
    </rPh>
    <rPh sb="17" eb="19">
      <t>しょうがい</t>
    </rPh>
    <rPh sb="19" eb="20">
      <t>ﾅﾄﾞ</t>
    </rPh>
    <rPh sb="31" eb="33">
      <t>じっし</t>
    </rPh>
    <phoneticPr fontId="0" type="noConversion"/>
  </si>
  <si>
    <t>Monitor significant changes in the exposure of information assets?</t>
  </si>
  <si>
    <t>6.1.3.b</t>
  </si>
  <si>
    <t>Allocation of information security responsibilities</t>
  </si>
  <si>
    <r>
      <rPr>
        <sz val="10"/>
        <rFont val="ＭＳ Ｐゴシック"/>
        <family val="3"/>
        <charset val="128"/>
      </rPr>
      <t>公開している情報（</t>
    </r>
    <r>
      <rPr>
        <sz val="10"/>
        <rFont val="Arial"/>
        <family val="2"/>
      </rPr>
      <t>HP</t>
    </r>
    <r>
      <rPr>
        <sz val="10"/>
        <rFont val="ＭＳ Ｐゴシック"/>
        <family val="3"/>
        <charset val="128"/>
      </rPr>
      <t>、名刺など）に大きな変更があった場合、その変更をモニターしていますか</t>
    </r>
    <rPh sb="0" eb="2">
      <t>こうかい</t>
    </rPh>
    <rPh sb="6" eb="8">
      <t>じょうほう</t>
    </rPh>
    <rPh sb="12" eb="14">
      <t>めいし</t>
    </rPh>
    <rPh sb="18" eb="19">
      <t>おお</t>
    </rPh>
    <rPh sb="21" eb="23">
      <t>へんこう</t>
    </rPh>
    <rPh sb="27" eb="29">
      <t>ばあい</t>
    </rPh>
    <rPh sb="32" eb="34">
      <t>へんこう</t>
    </rPh>
    <phoneticPr fontId="0" type="noConversion"/>
  </si>
  <si>
    <t>Contacts with information security special interest groups, specialist security forums, or professional associations?</t>
  </si>
  <si>
    <t>6.1.7</t>
  </si>
  <si>
    <t>Contact with special interest groups</t>
  </si>
  <si>
    <t>何かあった際に情報セキュリティ関連部門等にコンタクトを取っていますか</t>
    <rPh sb="0" eb="1">
      <t>なに</t>
    </rPh>
    <rPh sb="5" eb="6">
      <t>さい</t>
    </rPh>
    <rPh sb="7" eb="9">
      <t>じょうほう</t>
    </rPh>
    <rPh sb="15" eb="17">
      <t>かんれん</t>
    </rPh>
    <rPh sb="17" eb="19">
      <t>ぶもん</t>
    </rPh>
    <rPh sb="19" eb="20">
      <t>とう</t>
    </rPh>
    <rPh sb="27" eb="28">
      <t>と</t>
    </rPh>
    <phoneticPr fontId="0" type="noConversion"/>
  </si>
  <si>
    <t>Identify and document instances of non-compliance with security policies?</t>
  </si>
  <si>
    <t>15.2.1</t>
  </si>
  <si>
    <t>Compliance with security policies and standards</t>
  </si>
  <si>
    <r>
      <t>セキュリティポリシー</t>
    </r>
    <r>
      <rPr>
        <sz val="10"/>
        <rFont val="ＭＳ Ｐゴシック"/>
        <family val="3"/>
        <charset val="128"/>
      </rPr>
      <t>違反</t>
    </r>
    <r>
      <rPr>
        <sz val="10"/>
        <rFont val="ＭＳ Ｐゴシック"/>
        <family val="3"/>
        <charset val="128"/>
      </rPr>
      <t>があった場合についても文書化されていますか</t>
    </r>
    <rPh sb="10" eb="12">
      <t>いはん</t>
    </rPh>
    <rPh sb="16" eb="18">
      <t>ばあい</t>
    </rPh>
    <rPh sb="23" eb="26">
      <t>ぶんしょか</t>
    </rPh>
    <phoneticPr fontId="0" type="noConversion"/>
  </si>
  <si>
    <t>Identify key Information Technology roles?</t>
  </si>
  <si>
    <r>
      <t>IT</t>
    </r>
    <r>
      <rPr>
        <sz val="10"/>
        <rFont val="ＭＳ Ｐゴシック"/>
        <family val="3"/>
        <charset val="128"/>
      </rPr>
      <t>の役割が定義されているか</t>
    </r>
    <rPh sb="3" eb="5">
      <t>やくわり</t>
    </rPh>
    <rPh sb="6" eb="8">
      <t>ていぎ</t>
    </rPh>
    <phoneticPr fontId="0" type="noConversion"/>
  </si>
  <si>
    <t>Do external parties have access to Scoped Systems and Data or processing facilities? If so, is:</t>
  </si>
  <si>
    <t>外部ベンダーが対象システムやデータ、その施設にアクセスするか？その場合、以下のことは対応しているか</t>
    <rPh sb="0" eb="2">
      <t>がいぶ</t>
    </rPh>
    <rPh sb="7" eb="9">
      <t>たいしょう</t>
    </rPh>
    <rPh sb="20" eb="22">
      <t>しせつ</t>
    </rPh>
    <rPh sb="33" eb="35">
      <t>ばあい</t>
    </rPh>
    <rPh sb="36" eb="38">
      <t>いか</t>
    </rPh>
    <rPh sb="42" eb="44">
      <t>たいおう</t>
    </rPh>
    <phoneticPr fontId="0" type="noConversion"/>
  </si>
  <si>
    <t>Access prohibited prior to a risk assessment being conducted?</t>
  </si>
  <si>
    <t>6.2.1</t>
  </si>
  <si>
    <t>Identification of risks related to external parties</t>
  </si>
  <si>
    <t>リスクアセスメントを実施する前はアクセス禁止</t>
    <rPh sb="10" eb="12">
      <t>じっし</t>
    </rPh>
    <rPh sb="14" eb="15">
      <t>まえ</t>
    </rPh>
    <rPh sb="20" eb="22">
      <t>きんし</t>
    </rPh>
    <phoneticPr fontId="0" type="noConversion"/>
  </si>
  <si>
    <t>A risk assessment performed on third parties?</t>
  </si>
  <si>
    <t>サードパーティに対してリスクアセスメントを実施</t>
    <rPh sb="8" eb="9">
      <t>たい</t>
    </rPh>
    <rPh sb="21" eb="23">
      <t>じっし</t>
    </rPh>
    <phoneticPr fontId="0" type="noConversion"/>
  </si>
  <si>
    <t>A controls assessment performed on third parties?</t>
  </si>
  <si>
    <t>サードパーティに対してコントロールアセスメントを実施</t>
    <rPh sb="8" eb="9">
      <t>たい</t>
    </rPh>
    <rPh sb="24" eb="26">
      <t>じっし</t>
    </rPh>
    <phoneticPr fontId="0" type="noConversion"/>
  </si>
  <si>
    <t>Agreements in place when customers access Scoped Systems and Data?</t>
  </si>
  <si>
    <t>6.2.2</t>
  </si>
  <si>
    <t>Addressing security when dealing with customers</t>
  </si>
  <si>
    <t>顧客が対象システムやデータにアクセスする場所について合意を得る</t>
    <rPh sb="0" eb="2">
      <t>こきゃく</t>
    </rPh>
    <rPh sb="3" eb="5">
      <t>たいしょう</t>
    </rPh>
    <rPh sb="20" eb="22">
      <t>ばしょ</t>
    </rPh>
    <rPh sb="26" eb="28">
      <t>ごうい</t>
    </rPh>
    <rPh sb="29" eb="30">
      <t>え</t>
    </rPh>
    <phoneticPr fontId="0" type="noConversion"/>
  </si>
  <si>
    <r>
      <t xml:space="preserve">Does management require the use of confidentiality or non-disclosure agreements for all </t>
    </r>
    <r>
      <rPr>
        <sz val="11"/>
        <color indexed="17"/>
        <rFont val="Arial"/>
        <family val="2"/>
      </rPr>
      <t>t</t>
    </r>
    <r>
      <rPr>
        <sz val="11"/>
        <rFont val="Arial"/>
        <family val="2"/>
      </rPr>
      <t xml:space="preserve">hird </t>
    </r>
    <r>
      <rPr>
        <sz val="11"/>
        <color indexed="17"/>
        <rFont val="Arial"/>
        <family val="2"/>
      </rPr>
      <t>p</t>
    </r>
    <r>
      <rPr>
        <sz val="11"/>
        <rFont val="Arial"/>
        <family val="2"/>
      </rPr>
      <t>arties? If so, do they contain:</t>
    </r>
  </si>
  <si>
    <t>6.1.5</t>
  </si>
  <si>
    <t>Confidentiality agreements</t>
  </si>
  <si>
    <t>サードパーティの契約において機密保持や非公開の条項も求めているか？その場合、以下の項目も含まれるか</t>
    <rPh sb="8" eb="10">
      <t>けいやく</t>
    </rPh>
    <rPh sb="14" eb="16">
      <t>きみつ</t>
    </rPh>
    <rPh sb="16" eb="18">
      <t>ほじ</t>
    </rPh>
    <rPh sb="19" eb="22">
      <t>ひこうかい</t>
    </rPh>
    <rPh sb="23" eb="25">
      <t>じょうこう</t>
    </rPh>
    <rPh sb="26" eb="27">
      <t>もと</t>
    </rPh>
    <rPh sb="35" eb="37">
      <t>ばあい</t>
    </rPh>
    <rPh sb="38" eb="40">
      <t>いか</t>
    </rPh>
    <rPh sb="41" eb="43">
      <t>こうもく</t>
    </rPh>
    <rPh sb="44" eb="45">
      <t>ふく</t>
    </rPh>
    <phoneticPr fontId="0" type="noConversion"/>
  </si>
  <si>
    <t>Ownership of information, trade secrets and intellectual property?</t>
  </si>
  <si>
    <t>6.1.5.e</t>
  </si>
  <si>
    <t>情報の所有権、企業秘密、知的財産権</t>
    <rPh sb="0" eb="2">
      <t>じょうほう</t>
    </rPh>
    <rPh sb="3" eb="6">
      <t>しょゆうけん</t>
    </rPh>
    <rPh sb="7" eb="9">
      <t>きぎょう</t>
    </rPh>
    <rPh sb="9" eb="11">
      <t>ひみつ</t>
    </rPh>
    <rPh sb="12" eb="14">
      <t>ちてき</t>
    </rPh>
    <rPh sb="14" eb="17">
      <t>ざいさんけん</t>
    </rPh>
    <phoneticPr fontId="0" type="noConversion"/>
  </si>
  <si>
    <t>The permitted use of confidential information, and granting of rights to the signatory to use information?</t>
  </si>
  <si>
    <t>6.1.5.f</t>
  </si>
  <si>
    <t>機密性の高い情報の使用許可、情報使用のために著名によって権限付与すること</t>
    <rPh sb="0" eb="3">
      <t>きみつせい</t>
    </rPh>
    <rPh sb="4" eb="5">
      <t>たか</t>
    </rPh>
    <rPh sb="6" eb="8">
      <t>じょうほう</t>
    </rPh>
    <rPh sb="9" eb="11">
      <t>しよう</t>
    </rPh>
    <rPh sb="11" eb="13">
      <t>きょか</t>
    </rPh>
    <rPh sb="14" eb="16">
      <t>じょうほう</t>
    </rPh>
    <rPh sb="16" eb="18">
      <t>しよう</t>
    </rPh>
    <rPh sb="22" eb="24">
      <t>ちょめい</t>
    </rPh>
    <rPh sb="28" eb="30">
      <t>けんげん</t>
    </rPh>
    <rPh sb="30" eb="32">
      <t>ふよ</t>
    </rPh>
    <phoneticPr fontId="0" type="noConversion"/>
  </si>
  <si>
    <t>Process for notification and reporting of unauthorized disclosure or confidential information breaches?</t>
  </si>
  <si>
    <t>6.1.5.h</t>
  </si>
  <si>
    <t>未承認の情報公開や機密性の高い情報に関する使用違反に関する告知や報告のプロセスがあるか</t>
    <rPh sb="0" eb="3">
      <t>みしょうにん</t>
    </rPh>
    <rPh sb="4" eb="6">
      <t>じょうほう</t>
    </rPh>
    <rPh sb="6" eb="8">
      <t>こうかい</t>
    </rPh>
    <rPh sb="9" eb="12">
      <t>きみつせい</t>
    </rPh>
    <rPh sb="13" eb="14">
      <t>たか</t>
    </rPh>
    <rPh sb="15" eb="17">
      <t>じょうほう</t>
    </rPh>
    <rPh sb="18" eb="19">
      <t>かん</t>
    </rPh>
    <rPh sb="21" eb="23">
      <t>しよう</t>
    </rPh>
    <rPh sb="23" eb="25">
      <t>いはん</t>
    </rPh>
    <rPh sb="26" eb="27">
      <t>かん</t>
    </rPh>
    <rPh sb="29" eb="31">
      <t>こくち</t>
    </rPh>
    <rPh sb="32" eb="34">
      <t>ほうこく</t>
    </rPh>
    <phoneticPr fontId="0" type="noConversion"/>
  </si>
  <si>
    <t>Expected actions to be taken in case of a breach of this agreement?</t>
  </si>
  <si>
    <t>6.1.5.j</t>
  </si>
  <si>
    <t>契約違反があった場合に取るべきアクション</t>
    <rPh sb="0" eb="2">
      <t>けいやく</t>
    </rPh>
    <rPh sb="2" eb="4">
      <t>いはん</t>
    </rPh>
    <rPh sb="8" eb="10">
      <t>ばあい</t>
    </rPh>
    <rPh sb="11" eb="12">
      <t>と</t>
    </rPh>
    <phoneticPr fontId="0" type="noConversion"/>
  </si>
  <si>
    <t xml:space="preserve">Are there contracts with third party service providers who have access to Scoped Systems and Data ? If so do the contracts include: </t>
  </si>
  <si>
    <t>C.2 Dependent Service Provider Agreements</t>
  </si>
  <si>
    <t>6.2.3</t>
  </si>
  <si>
    <t>Addressing security in third party agreements</t>
  </si>
  <si>
    <t>対象システムやデータにアクセスするサードパーティと契約があるか？その場合、契約には以下のことが含まれるか</t>
    <rPh sb="0" eb="2">
      <t>たいしょう</t>
    </rPh>
    <rPh sb="25" eb="27">
      <t>けいやく</t>
    </rPh>
    <rPh sb="34" eb="36">
      <t>ばあい</t>
    </rPh>
    <rPh sb="37" eb="39">
      <t>けいやく</t>
    </rPh>
    <rPh sb="41" eb="43">
      <t>いか</t>
    </rPh>
    <rPh sb="47" eb="48">
      <t>ふく</t>
    </rPh>
    <phoneticPr fontId="0" type="noConversion"/>
  </si>
  <si>
    <t>Non-Disclosure agreement?</t>
  </si>
  <si>
    <t>非公開に関する契約</t>
    <rPh sb="0" eb="3">
      <t>ひこうかい</t>
    </rPh>
    <rPh sb="4" eb="5">
      <t>かん</t>
    </rPh>
    <rPh sb="7" eb="9">
      <t>けいやく</t>
    </rPh>
    <phoneticPr fontId="0" type="noConversion"/>
  </si>
  <si>
    <t>Confidentiality Agreement?</t>
  </si>
  <si>
    <t>6.2.3.b.7</t>
  </si>
  <si>
    <t>機密性に関する契約</t>
    <rPh sb="0" eb="3">
      <t>きみつせい</t>
    </rPh>
    <rPh sb="4" eb="5">
      <t>かん</t>
    </rPh>
    <rPh sb="7" eb="9">
      <t>けいやく</t>
    </rPh>
    <phoneticPr fontId="0" type="noConversion"/>
  </si>
  <si>
    <t>Media handling?</t>
  </si>
  <si>
    <t>メディア対応に関する契約</t>
    <rPh sb="4" eb="6">
      <t>たいおう</t>
    </rPh>
    <rPh sb="7" eb="8">
      <t>かん</t>
    </rPh>
    <rPh sb="10" eb="12">
      <t>けいやく</t>
    </rPh>
    <phoneticPr fontId="0" type="noConversion"/>
  </si>
  <si>
    <t>Requirement of an awareness program to communicate security standards and expectations?</t>
  </si>
  <si>
    <t>6.2.3.d</t>
  </si>
  <si>
    <t>セキュリティスタンダードを実施するなかで気づいた点を報告すること</t>
    <rPh sb="13" eb="15">
      <t>じっし</t>
    </rPh>
    <rPh sb="20" eb="21">
      <t>き</t>
    </rPh>
    <rPh sb="24" eb="25">
      <t>てん</t>
    </rPh>
    <rPh sb="26" eb="28">
      <t>ほうこく</t>
    </rPh>
    <phoneticPr fontId="0" type="noConversion"/>
  </si>
  <si>
    <t>Responsibilities regarding hardware and software installation and maintenance?</t>
  </si>
  <si>
    <t>6.2.3.f</t>
  </si>
  <si>
    <t>ハードウェアやソフトウェアのインストール、メンテナンスに関する責任</t>
    <rPh sb="28" eb="29">
      <t>かん</t>
    </rPh>
    <rPh sb="31" eb="33">
      <t>せきにん</t>
    </rPh>
    <phoneticPr fontId="0" type="noConversion"/>
  </si>
  <si>
    <t>Clear reporting structure and agreed reporting formats?</t>
  </si>
  <si>
    <t>6.2.3.g</t>
  </si>
  <si>
    <t>報告経路や報告書のフォーマット</t>
    <rPh sb="0" eb="2">
      <t>ほうこく</t>
    </rPh>
    <rPh sb="2" eb="4">
      <t>けいろ</t>
    </rPh>
    <rPh sb="5" eb="7">
      <t>ほうこく</t>
    </rPh>
    <rPh sb="7" eb="8">
      <t>しょ</t>
    </rPh>
    <phoneticPr fontId="0" type="noConversion"/>
  </si>
  <si>
    <t>Clear and specified process of change management?</t>
  </si>
  <si>
    <t>6.2.3.h</t>
  </si>
  <si>
    <t>変更管理に関するプロセス</t>
    <rPh sb="0" eb="2">
      <t>へんこう</t>
    </rPh>
    <rPh sb="2" eb="4">
      <t>かんり</t>
    </rPh>
    <rPh sb="5" eb="6">
      <t>かん</t>
    </rPh>
    <phoneticPr fontId="0" type="noConversion"/>
  </si>
  <si>
    <t>Notification of change?</t>
  </si>
  <si>
    <t>変更に関する連絡</t>
    <rPh sb="0" eb="2">
      <t>へんこう</t>
    </rPh>
    <rPh sb="3" eb="4">
      <t>かん</t>
    </rPh>
    <rPh sb="6" eb="8">
      <t>れんらく</t>
    </rPh>
    <phoneticPr fontId="0" type="noConversion"/>
  </si>
  <si>
    <t>A process to address any identified issues?</t>
  </si>
  <si>
    <t>課題報告プロセス</t>
    <rPh sb="0" eb="2">
      <t>かだい</t>
    </rPh>
    <rPh sb="2" eb="4">
      <t>ほうこく</t>
    </rPh>
    <phoneticPr fontId="0" type="noConversion"/>
  </si>
  <si>
    <t>Access control policy?</t>
  </si>
  <si>
    <t>6.2.3.i</t>
  </si>
  <si>
    <t>コントロールポリシーに対するアクセス</t>
    <rPh sb="11" eb="12">
      <t>たい</t>
    </rPh>
    <phoneticPr fontId="0" type="noConversion"/>
  </si>
  <si>
    <t>Breach notification?</t>
  </si>
  <si>
    <t>6.2.3.j</t>
  </si>
  <si>
    <t>報告・連絡違反</t>
    <rPh sb="0" eb="2">
      <t>ほうこく</t>
    </rPh>
    <rPh sb="3" eb="5">
      <t>れんらく</t>
    </rPh>
    <rPh sb="5" eb="7">
      <t>いはん</t>
    </rPh>
    <phoneticPr fontId="0" type="noConversion"/>
  </si>
  <si>
    <t>Description of the product or service to be provided?</t>
  </si>
  <si>
    <t>6.2.3.k</t>
  </si>
  <si>
    <t>提供される製品・サービスの記述</t>
    <rPh sb="0" eb="2">
      <t>ていきょう</t>
    </rPh>
    <rPh sb="5" eb="7">
      <t>せいひん</t>
    </rPh>
    <rPh sb="13" eb="15">
      <t>きじゅつ</t>
    </rPh>
    <phoneticPr fontId="0" type="noConversion"/>
  </si>
  <si>
    <t>Description of the information to be made available along with its security classification?</t>
  </si>
  <si>
    <t>セキュリティ分類に基づき使用可能になった情報の記述</t>
    <rPh sb="6" eb="8">
      <t>ぶんるい</t>
    </rPh>
    <rPh sb="9" eb="10">
      <t>もと</t>
    </rPh>
    <rPh sb="12" eb="14">
      <t>しよう</t>
    </rPh>
    <rPh sb="14" eb="16">
      <t>かのう</t>
    </rPh>
    <rPh sb="20" eb="22">
      <t>じょうほう</t>
    </rPh>
    <rPh sb="23" eb="25">
      <t>きじゅつ</t>
    </rPh>
    <phoneticPr fontId="0" type="noConversion"/>
  </si>
  <si>
    <t>SLAs?</t>
  </si>
  <si>
    <t>6.2.3 l &amp; m</t>
  </si>
  <si>
    <t>SLA</t>
  </si>
  <si>
    <t>Audit reporting?</t>
  </si>
  <si>
    <t>6.2.3.m</t>
  </si>
  <si>
    <t>監査報告</t>
    <rPh sb="0" eb="2">
      <t>かんさ</t>
    </rPh>
    <rPh sb="2" eb="4">
      <t>ほうこく</t>
    </rPh>
    <phoneticPr fontId="0" type="noConversion"/>
  </si>
  <si>
    <t>Ongoing monitoring?</t>
  </si>
  <si>
    <t>6.2.3.n</t>
  </si>
  <si>
    <t>監視モニター</t>
    <rPh sb="0" eb="2">
      <t>かんし</t>
    </rPh>
    <phoneticPr fontId="0" type="noConversion"/>
  </si>
  <si>
    <t>A process to regularly monitor to ensure compliance with security standards?</t>
  </si>
  <si>
    <t>セキュリティスタンダードに沿ったコンプライアンスを担保するための定期的なモニターのプロセス</t>
    <rPh sb="13" eb="14">
      <t>そ</t>
    </rPh>
    <rPh sb="25" eb="27">
      <t>たんぽ</t>
    </rPh>
    <rPh sb="32" eb="35">
      <t>ていきてき</t>
    </rPh>
    <phoneticPr fontId="0" type="noConversion"/>
  </si>
  <si>
    <t>Onsite review?</t>
  </si>
  <si>
    <t>6.2.3.o</t>
  </si>
  <si>
    <r>
      <rPr>
        <sz val="10"/>
        <rFont val="ＭＳ Ｐゴシック"/>
        <family val="3"/>
        <charset val="128"/>
      </rPr>
      <t>現地レビュー</t>
    </r>
    <r>
      <rPr>
        <sz val="10"/>
        <rFont val="Arial"/>
        <family val="2"/>
      </rPr>
      <t>(</t>
    </r>
    <r>
      <rPr>
        <sz val="10"/>
        <rFont val="ＭＳ Ｐゴシック"/>
        <family val="3"/>
        <charset val="128"/>
      </rPr>
      <t>往査</t>
    </r>
    <r>
      <rPr>
        <sz val="10"/>
        <rFont val="Arial"/>
        <family val="2"/>
      </rPr>
      <t>)</t>
    </r>
    <rPh sb="0" eb="2">
      <t>げんち</t>
    </rPh>
    <rPh sb="7" eb="9">
      <t>おうさ</t>
    </rPh>
    <phoneticPr fontId="0" type="noConversion"/>
  </si>
  <si>
    <t>Right to audit?</t>
  </si>
  <si>
    <t>監査する権利</t>
    <rPh sb="0" eb="2">
      <t>かんさ</t>
    </rPh>
    <rPh sb="4" eb="6">
      <t>けんり</t>
    </rPh>
    <phoneticPr fontId="0" type="noConversion"/>
  </si>
  <si>
    <t>Right to inspect?</t>
  </si>
  <si>
    <t>査察する権利</t>
    <rPh sb="0" eb="2">
      <t>ささつ</t>
    </rPh>
    <rPh sb="4" eb="6">
      <t>けんり</t>
    </rPh>
    <phoneticPr fontId="0" type="noConversion"/>
  </si>
  <si>
    <t>Problem reporting and escalation procedures?</t>
  </si>
  <si>
    <t>6.2.3.p</t>
  </si>
  <si>
    <t>問題の報告、エスカレーションプロセス</t>
    <rPh sb="0" eb="2">
      <t>もんだい</t>
    </rPh>
    <rPh sb="3" eb="5">
      <t>ほうこく</t>
    </rPh>
    <phoneticPr fontId="0" type="noConversion"/>
  </si>
  <si>
    <t>Business resumption responsibilities?</t>
  </si>
  <si>
    <t>6.2.3.q</t>
  </si>
  <si>
    <t>ビジネス再開の責任</t>
    <rPh sb="4" eb="6">
      <t>さいかい</t>
    </rPh>
    <rPh sb="7" eb="9">
      <t>せきにん</t>
    </rPh>
    <phoneticPr fontId="0" type="noConversion"/>
  </si>
  <si>
    <t>Indemnification/liability?</t>
  </si>
  <si>
    <t>6.2.3.r</t>
  </si>
  <si>
    <t>補償</t>
    <rPh sb="0" eb="2">
      <t>ほしょう</t>
    </rPh>
    <phoneticPr fontId="0" type="noConversion"/>
  </si>
  <si>
    <t>Privacy requirements?</t>
  </si>
  <si>
    <t>6.2.3.s</t>
  </si>
  <si>
    <t>個人情報保護</t>
    <rPh sb="0" eb="2">
      <t>こじん</t>
    </rPh>
    <rPh sb="2" eb="4">
      <t>じょうほう</t>
    </rPh>
    <rPh sb="4" eb="6">
      <t>ほご</t>
    </rPh>
    <phoneticPr fontId="0" type="noConversion"/>
  </si>
  <si>
    <t>Dispute resolution?</t>
  </si>
  <si>
    <t>論争解決</t>
    <rPh sb="0" eb="2">
      <t>ろんそう</t>
    </rPh>
    <rPh sb="2" eb="4">
      <t>かいけつ</t>
    </rPh>
    <phoneticPr fontId="0" type="noConversion"/>
  </si>
  <si>
    <t>Choice of venue?</t>
  </si>
  <si>
    <t>場所の選択</t>
    <rPh sb="0" eb="2">
      <t>ばしょ</t>
    </rPh>
    <rPh sb="3" eb="5">
      <t>せんたく</t>
    </rPh>
    <phoneticPr fontId="0" type="noConversion"/>
  </si>
  <si>
    <t>Data ownership?</t>
  </si>
  <si>
    <t>6.2.3.t</t>
  </si>
  <si>
    <t>データ所有権</t>
    <rPh sb="3" eb="6">
      <t>しょゆうけん</t>
    </rPh>
    <phoneticPr fontId="0" type="noConversion"/>
  </si>
  <si>
    <t>Ownership of intellectual property?</t>
  </si>
  <si>
    <t>知的財産権の所有</t>
    <rPh sb="0" eb="2">
      <t>ちてき</t>
    </rPh>
    <rPh sb="2" eb="5">
      <t>ざいさんけん</t>
    </rPh>
    <rPh sb="6" eb="8">
      <t>しょゆう</t>
    </rPh>
    <phoneticPr fontId="0" type="noConversion"/>
  </si>
  <si>
    <t>Involvement of the third party with subcontractors?</t>
  </si>
  <si>
    <t>6.2.3.u</t>
  </si>
  <si>
    <t>サードパーティの下請業者</t>
    <rPh sb="8" eb="10">
      <t>したう</t>
    </rPh>
    <rPh sb="10" eb="12">
      <t>ぎょうしゃ</t>
    </rPh>
    <phoneticPr fontId="0" type="noConversion"/>
  </si>
  <si>
    <t>Security controls these subcontractors need to implement?</t>
  </si>
  <si>
    <t>下請業者に対するセキュリティコントロール</t>
    <rPh sb="0" eb="2">
      <t>したう</t>
    </rPh>
    <rPh sb="2" eb="4">
      <t>ぎょうしゃ</t>
    </rPh>
    <rPh sb="5" eb="6">
      <t>たい</t>
    </rPh>
    <phoneticPr fontId="0" type="noConversion"/>
  </si>
  <si>
    <t>Termination/exit clause?</t>
  </si>
  <si>
    <t>6.2.3.v</t>
  </si>
  <si>
    <t>契約破棄、解除に関する条項</t>
    <rPh sb="0" eb="2">
      <t>けいやく</t>
    </rPh>
    <rPh sb="2" eb="4">
      <t>はき</t>
    </rPh>
    <rPh sb="5" eb="7">
      <t>かいじょ</t>
    </rPh>
    <rPh sb="8" eb="9">
      <t>かん</t>
    </rPh>
    <rPh sb="11" eb="13">
      <t>じょうこう</t>
    </rPh>
    <phoneticPr fontId="0" type="noConversion"/>
  </si>
  <si>
    <t>Contingency plan in case either party wishes to terminate the relationship before the end of the agreements?</t>
  </si>
  <si>
    <t>6.2.3.v.1</t>
  </si>
  <si>
    <t>契約終了前に解除する場合の継続計画</t>
    <rPh sb="0" eb="2">
      <t>けいやく</t>
    </rPh>
    <rPh sb="2" eb="4">
      <t>しゅうりょう</t>
    </rPh>
    <rPh sb="4" eb="5">
      <t>まえ</t>
    </rPh>
    <rPh sb="6" eb="8">
      <t>かいじょ</t>
    </rPh>
    <rPh sb="10" eb="12">
      <t>ばあい</t>
    </rPh>
    <rPh sb="13" eb="15">
      <t>けいぞく</t>
    </rPh>
    <rPh sb="15" eb="17">
      <t>けいかく</t>
    </rPh>
    <phoneticPr fontId="0" type="noConversion"/>
  </si>
  <si>
    <t>Renegotiation of agreements if the security requirements of the organization change?</t>
  </si>
  <si>
    <t>6.2.3.v.2</t>
  </si>
  <si>
    <t>組織変更によるセキュリティ要件に対する再交渉</t>
    <rPh sb="0" eb="2">
      <t>そしき</t>
    </rPh>
    <rPh sb="2" eb="4">
      <t>へんこう</t>
    </rPh>
    <rPh sb="13" eb="15">
      <t>ようけん</t>
    </rPh>
    <rPh sb="16" eb="17">
      <t>たい</t>
    </rPh>
    <rPh sb="19" eb="20">
      <t>さい</t>
    </rPh>
    <rPh sb="20" eb="22">
      <t>こうしょう</t>
    </rPh>
    <phoneticPr fontId="0" type="noConversion"/>
  </si>
  <si>
    <t>Current documentation of asset lists, licenses, agreements or rights relating to them?</t>
  </si>
  <si>
    <t>6.2.3.v.3</t>
  </si>
  <si>
    <t>契約に関する情報資産のリスト、ライセンス、契約、権利に関する最新のドキュメント</t>
    <rPh sb="0" eb="2">
      <t>けいやく</t>
    </rPh>
    <rPh sb="3" eb="4">
      <t>かん</t>
    </rPh>
    <rPh sb="6" eb="8">
      <t>じょうほう</t>
    </rPh>
    <rPh sb="8" eb="10">
      <t>しさん</t>
    </rPh>
    <rPh sb="21" eb="23">
      <t>けいやく</t>
    </rPh>
    <rPh sb="24" eb="26">
      <t>けんり</t>
    </rPh>
    <rPh sb="27" eb="28">
      <t>かん</t>
    </rPh>
    <rPh sb="30" eb="32">
      <t>さいしん</t>
    </rPh>
    <phoneticPr fontId="0" type="noConversion"/>
  </si>
  <si>
    <t>Q14</t>
  </si>
  <si>
    <t>経営者や担当部署によって承認された情報資産管理ポリシーやプログラムがあるか</t>
    <rPh sb="0" eb="3">
      <t>けいえいしゃ</t>
    </rPh>
    <rPh sb="4" eb="6">
      <t>たんとう</t>
    </rPh>
    <rPh sb="6" eb="8">
      <t>ぶしょ</t>
    </rPh>
    <rPh sb="12" eb="14">
      <t>しょうにん</t>
    </rPh>
    <rPh sb="17" eb="19">
      <t>じょうほう</t>
    </rPh>
    <rPh sb="19" eb="21">
      <t>しさん</t>
    </rPh>
    <rPh sb="21" eb="23">
      <t>かんり</t>
    </rPh>
    <phoneticPr fontId="0" type="noConversion"/>
  </si>
  <si>
    <t>Is there an Inventory system for hardware and software assets? If so, does it include:</t>
  </si>
  <si>
    <t>D.1 Asset Accounting and Inventory</t>
  </si>
  <si>
    <t>7.1.1</t>
  </si>
  <si>
    <t>Inventory Of Assets</t>
  </si>
  <si>
    <t>ハードウェアやソフトウェアの在庫管理システムがあるか？その場合、以下の項目は含むか</t>
    <rPh sb="14" eb="16">
      <t>ざいこ</t>
    </rPh>
    <rPh sb="16" eb="18">
      <t>かんり</t>
    </rPh>
    <rPh sb="29" eb="31">
      <t>ばあい</t>
    </rPh>
    <rPh sb="32" eb="34">
      <t>いか</t>
    </rPh>
    <rPh sb="35" eb="37">
      <t>こうもく</t>
    </rPh>
    <rPh sb="38" eb="39">
      <t>ふく</t>
    </rPh>
    <phoneticPr fontId="0" type="noConversion"/>
  </si>
  <si>
    <t>Asset control tag?</t>
  </si>
  <si>
    <t>情報資産管理タグ</t>
    <rPh sb="0" eb="2">
      <t>じょうほう</t>
    </rPh>
    <rPh sb="2" eb="4">
      <t>しさん</t>
    </rPh>
    <rPh sb="4" eb="6">
      <t>かんり</t>
    </rPh>
    <phoneticPr fontId="0" type="noConversion"/>
  </si>
  <si>
    <t>Operating system?</t>
  </si>
  <si>
    <t>OS</t>
  </si>
  <si>
    <t>Physical location?</t>
  </si>
  <si>
    <t>物理的な所在場所</t>
    <rPh sb="0" eb="3">
      <t>ぶつりてき</t>
    </rPh>
    <rPh sb="4" eb="6">
      <t>しょざい</t>
    </rPh>
    <rPh sb="6" eb="8">
      <t>ばしょ</t>
    </rPh>
    <phoneticPr fontId="0" type="noConversion"/>
  </si>
  <si>
    <t>Serial number?</t>
  </si>
  <si>
    <t>シリアルNo</t>
  </si>
  <si>
    <t>Business function supported?</t>
  </si>
  <si>
    <t>サポートするビジネスファンクション</t>
  </si>
  <si>
    <t>Environment (dev, test, etc.)?</t>
  </si>
  <si>
    <t>環境</t>
    <rPh sb="0" eb="2">
      <t>かんきょう</t>
    </rPh>
    <phoneticPr fontId="0" type="noConversion"/>
  </si>
  <si>
    <t>IP address?</t>
  </si>
  <si>
    <t>IPアドレス</t>
  </si>
  <si>
    <t>Is there a detailed description of software licenses (number of seats, concurrent users, etc.) ?</t>
  </si>
  <si>
    <t>ソフトウェアライセンスの詳細な記述があるか</t>
    <rPh sb="12" eb="14">
      <t>しょうさい</t>
    </rPh>
    <rPh sb="15" eb="17">
      <t>きじゅつ</t>
    </rPh>
    <phoneticPr fontId="0" type="noConversion"/>
  </si>
  <si>
    <t>Is ownership assigned for information and assets? If so, is the owner responsible to:</t>
  </si>
  <si>
    <t>7.1.2</t>
  </si>
  <si>
    <t>Ownership Of Assets</t>
  </si>
  <si>
    <t>誰の持ち物か決められているか。その場合、所有者は以下の責任をもつか</t>
    <rPh sb="0" eb="1">
      <t>だれ</t>
    </rPh>
    <rPh sb="2" eb="3">
      <t>も</t>
    </rPh>
    <rPh sb="4" eb="5">
      <t>もの</t>
    </rPh>
    <rPh sb="6" eb="7">
      <t>き</t>
    </rPh>
    <rPh sb="17" eb="19">
      <t>ばあい</t>
    </rPh>
    <rPh sb="20" eb="23">
      <t>しょゆうしゃ</t>
    </rPh>
    <rPh sb="24" eb="26">
      <t>いか</t>
    </rPh>
    <rPh sb="27" eb="29">
      <t>ｾｷﾆﾝ</t>
    </rPh>
    <phoneticPr fontId="0" type="noConversion"/>
  </si>
  <si>
    <t>Appropriately classify information and assets?</t>
  </si>
  <si>
    <t>7.1.2.b</t>
  </si>
  <si>
    <t>情報資産の分類</t>
    <rPh sb="0" eb="2">
      <t>じょうほう</t>
    </rPh>
    <rPh sb="2" eb="4">
      <t>しさん</t>
    </rPh>
    <rPh sb="5" eb="7">
      <t>ぶんるい</t>
    </rPh>
    <phoneticPr fontId="0" type="noConversion"/>
  </si>
  <si>
    <t>Review and approve access to those information and assets?</t>
  </si>
  <si>
    <t>情報資産に対するアクセス権のレビューと承認</t>
    <rPh sb="0" eb="2">
      <t>じょうほう</t>
    </rPh>
    <rPh sb="2" eb="4">
      <t>しさん</t>
    </rPh>
    <rPh sb="5" eb="6">
      <t>たい</t>
    </rPh>
    <rPh sb="12" eb="13">
      <t>けん</t>
    </rPh>
    <rPh sb="19" eb="21">
      <t>しょうにん</t>
    </rPh>
    <phoneticPr fontId="0" type="noConversion"/>
  </si>
  <si>
    <t>Establish, document and implement rules for the acceptable use of information and assets?</t>
  </si>
  <si>
    <t>Acceptable Use Of Assets</t>
  </si>
  <si>
    <t>情報資産に対する利用規定に関するルールの文書化とその導入</t>
    <rPh sb="0" eb="2">
      <t>じょうほう</t>
    </rPh>
    <rPh sb="2" eb="4">
      <t>しさん</t>
    </rPh>
    <rPh sb="5" eb="6">
      <t>たい</t>
    </rPh>
    <rPh sb="8" eb="10">
      <t>りよう</t>
    </rPh>
    <rPh sb="10" eb="12">
      <t>きてい</t>
    </rPh>
    <rPh sb="13" eb="14">
      <t>かん</t>
    </rPh>
    <rPh sb="20" eb="23">
      <t>ぶんしょか</t>
    </rPh>
    <rPh sb="26" eb="28">
      <t>どうにゅう</t>
    </rPh>
    <phoneticPr fontId="0" type="noConversion"/>
  </si>
  <si>
    <t>Are information and assets classified?</t>
  </si>
  <si>
    <t>情報資産は分類されているか</t>
    <rPh sb="0" eb="2">
      <t>じょうほう</t>
    </rPh>
    <rPh sb="2" eb="4">
      <t>しさん</t>
    </rPh>
    <rPh sb="5" eb="7">
      <t>ぶんるい</t>
    </rPh>
    <phoneticPr fontId="0" type="noConversion"/>
  </si>
  <si>
    <t>Is there an information asset classification policy or program that has been approved by management, communicated to appropriate constituents and an owner to maintain and review the policy?</t>
  </si>
  <si>
    <t>経営者や担当部署によって承認された情報資産分類ポリシーやプログラムがあるか</t>
    <rPh sb="0" eb="3">
      <t>けいえいしゃ</t>
    </rPh>
    <rPh sb="17" eb="19">
      <t>じょうほう</t>
    </rPh>
    <rPh sb="19" eb="21">
      <t>しさん</t>
    </rPh>
    <rPh sb="21" eb="23">
      <t>ぶんるい</t>
    </rPh>
    <phoneticPr fontId="0" type="noConversion"/>
  </si>
  <si>
    <t>Is there a procedure for handling of information and assets? If so, does it include:</t>
  </si>
  <si>
    <t>G.13 Physical Media Tracking</t>
  </si>
  <si>
    <t>7.2.2</t>
  </si>
  <si>
    <t>Information Labeling And Handling</t>
  </si>
  <si>
    <t>情報資産を扱う手順があるか？その場合、以下の項目は含まれるか</t>
    <rPh sb="0" eb="2">
      <t>じょうほう</t>
    </rPh>
    <rPh sb="2" eb="4">
      <t>しさん</t>
    </rPh>
    <rPh sb="5" eb="6">
      <t>あつか</t>
    </rPh>
    <rPh sb="7" eb="9">
      <t>てじゅん</t>
    </rPh>
    <rPh sb="16" eb="18">
      <t>ばあい</t>
    </rPh>
    <rPh sb="19" eb="21">
      <t>いか</t>
    </rPh>
    <rPh sb="22" eb="24">
      <t>こうもく</t>
    </rPh>
    <rPh sb="25" eb="26">
      <t>ふく</t>
    </rPh>
    <phoneticPr fontId="0" type="noConversion"/>
  </si>
  <si>
    <t>データ所有者</t>
    <rPh sb="3" eb="6">
      <t>しょゆうしゃ</t>
    </rPh>
    <phoneticPr fontId="0" type="noConversion"/>
  </si>
  <si>
    <t>Data access controls including authorization?</t>
  </si>
  <si>
    <t>7.1.2.b, 10.7.3.b</t>
  </si>
  <si>
    <t>Ownership Of Assets, Information Handling Procedures</t>
  </si>
  <si>
    <t>承認権限を含んだデータアクセスコントロール</t>
    <rPh sb="0" eb="2">
      <t>しょうにん</t>
    </rPh>
    <rPh sb="2" eb="4">
      <t>けんげん</t>
    </rPh>
    <rPh sb="5" eb="6">
      <t>ふく</t>
    </rPh>
    <phoneticPr fontId="0" type="noConversion"/>
  </si>
  <si>
    <t>Data labeling?</t>
  </si>
  <si>
    <t>7.2.2, 10.7.3.a</t>
  </si>
  <si>
    <t>データラべリング</t>
  </si>
  <si>
    <t>Data on removable media?</t>
  </si>
  <si>
    <t>メディア上のデータの取扱</t>
    <rPh sb="4" eb="5">
      <t>じょう</t>
    </rPh>
    <rPh sb="10" eb="12">
      <t>とりあつかい</t>
    </rPh>
    <phoneticPr fontId="0" type="noConversion"/>
  </si>
  <si>
    <t>Data in transit?</t>
  </si>
  <si>
    <t>G.14 Security of Media in Transit</t>
  </si>
  <si>
    <t>データ転送する手順</t>
    <rPh sb="3" eb="5">
      <t>てんそう</t>
    </rPh>
    <rPh sb="7" eb="9">
      <t>てじゅん</t>
    </rPh>
    <phoneticPr fontId="0" type="noConversion"/>
  </si>
  <si>
    <t>Data encryption?</t>
  </si>
  <si>
    <t>12.3.1</t>
  </si>
  <si>
    <t>Policy On The Use Of Cryptographic Controls</t>
  </si>
  <si>
    <t>データ暗号化</t>
    <rPh sb="3" eb="6">
      <t>あんごうか</t>
    </rPh>
    <phoneticPr fontId="0" type="noConversion"/>
  </si>
  <si>
    <t>Data in storage?</t>
  </si>
  <si>
    <t>10.7.3.f</t>
  </si>
  <si>
    <t>Information Handling Procedures</t>
  </si>
  <si>
    <t>保管されているデータ</t>
    <rPh sb="0" eb="2">
      <t>ほかん</t>
    </rPh>
    <phoneticPr fontId="0" type="noConversion"/>
  </si>
  <si>
    <t>Data reclassification?</t>
  </si>
  <si>
    <t>見直し</t>
    <rPh sb="0" eb="2">
      <t>みなお</t>
    </rPh>
    <phoneticPr fontId="0" type="noConversion"/>
  </si>
  <si>
    <t>Data retention?</t>
  </si>
  <si>
    <t>保存期間</t>
    <rPh sb="0" eb="2">
      <t>ほぞん</t>
    </rPh>
    <rPh sb="2" eb="4">
      <t>きかん</t>
    </rPh>
    <phoneticPr fontId="0" type="noConversion"/>
  </si>
  <si>
    <t>Data destruction?</t>
  </si>
  <si>
    <t>7.2.2, 10.7.2</t>
  </si>
  <si>
    <t>Information Labeling And Handling, Disposal Of Media</t>
  </si>
  <si>
    <t>データの破壊</t>
    <rPh sb="4" eb="6">
      <t>はかい</t>
    </rPh>
    <phoneticPr fontId="0" type="noConversion"/>
  </si>
  <si>
    <t>Data disposal?</t>
  </si>
  <si>
    <t>10.7.2.b</t>
  </si>
  <si>
    <t>Disposal Of Media</t>
  </si>
  <si>
    <t>データの廃棄</t>
    <rPh sb="4" eb="6">
      <t>はいき</t>
    </rPh>
    <phoneticPr fontId="0" type="noConversion"/>
  </si>
  <si>
    <t>Reviewed at least annually?</t>
  </si>
  <si>
    <t>毎年レビューをしているか</t>
    <rPh sb="0" eb="2">
      <t>まいとし</t>
    </rPh>
    <phoneticPr fontId="0" type="noConversion"/>
  </si>
  <si>
    <t>Data handling based on classification?</t>
  </si>
  <si>
    <t>データ分類方法に基づくデータの取扱方法</t>
    <rPh sb="3" eb="5">
      <t>ぶんるい</t>
    </rPh>
    <rPh sb="5" eb="7">
      <t>ほうほう</t>
    </rPh>
    <rPh sb="8" eb="9">
      <t>もと</t>
    </rPh>
    <rPh sb="15" eb="17">
      <t>とりあつかい</t>
    </rPh>
    <rPh sb="17" eb="19">
      <t>ほうほう</t>
    </rPh>
    <phoneticPr fontId="0" type="noConversion"/>
  </si>
  <si>
    <t>Physical media destruction?</t>
  </si>
  <si>
    <t>10.7.2</t>
  </si>
  <si>
    <t>物理的なメディアの破壊</t>
    <rPh sb="0" eb="3">
      <t>ぶつりてき</t>
    </rPh>
    <rPh sb="9" eb="11">
      <t>はかい</t>
    </rPh>
    <phoneticPr fontId="0" type="noConversion"/>
  </si>
  <si>
    <t>Reuse of physical media (tapes, disk drives, etc.)?</t>
  </si>
  <si>
    <t>9.2.6</t>
  </si>
  <si>
    <t>Secure Disposal Or Re-Use Of Equipment</t>
  </si>
  <si>
    <t>物理的なメディアの再利用</t>
    <rPh sb="0" eb="3">
      <t>ぶつりてき</t>
    </rPh>
    <rPh sb="9" eb="12">
      <t>さいりよう</t>
    </rPh>
    <phoneticPr fontId="0" type="noConversion"/>
  </si>
  <si>
    <t>Is there insurance coverage for business interruptions or general services interruption? If so, are there:</t>
  </si>
  <si>
    <t>保険にはいっているか？その場合、以下の項目はあるか</t>
    <rPh sb="0" eb="2">
      <t>ほけん</t>
    </rPh>
    <rPh sb="13" eb="15">
      <t>ばあい</t>
    </rPh>
    <rPh sb="16" eb="18">
      <t>いか</t>
    </rPh>
    <rPh sb="19" eb="21">
      <t>こうもく</t>
    </rPh>
    <phoneticPr fontId="0" type="noConversion"/>
  </si>
  <si>
    <t>Limitations based on the cause of the interruption?</t>
  </si>
  <si>
    <t>ビジネスを停止させた原因に基づき算定をする</t>
    <rPh sb="5" eb="7">
      <t>ていし</t>
    </rPh>
    <rPh sb="10" eb="12">
      <t>げんいん</t>
    </rPh>
    <rPh sb="13" eb="14">
      <t>もと</t>
    </rPh>
    <rPh sb="16" eb="18">
      <t>さんてい</t>
    </rPh>
    <phoneticPr fontId="0" type="noConversion"/>
  </si>
  <si>
    <t>Insurance coverage for products and services provided to clients?</t>
  </si>
  <si>
    <t>顧客に提供するサービスを全てカバー</t>
    <rPh sb="0" eb="2">
      <t>こきゃく</t>
    </rPh>
    <rPh sb="3" eb="5">
      <t>ていきょう</t>
    </rPh>
    <rPh sb="12" eb="13">
      <t>すべ</t>
    </rPh>
    <phoneticPr fontId="0" type="noConversion"/>
  </si>
  <si>
    <t>E. Human Resource Security</t>
  </si>
  <si>
    <t>Q13</t>
  </si>
  <si>
    <t>会社組織としての情報セキュリティポリシーに一致した担当部署のセキュリティロールと責任が定義され、文書化されているか</t>
    <rPh sb="0" eb="2">
      <t>かいしゃ</t>
    </rPh>
    <rPh sb="2" eb="4">
      <t>そしき</t>
    </rPh>
    <rPh sb="8" eb="10">
      <t>じょうほう</t>
    </rPh>
    <rPh sb="21" eb="23">
      <t>いっち</t>
    </rPh>
    <rPh sb="25" eb="27">
      <t>たんとう</t>
    </rPh>
    <rPh sb="27" eb="29">
      <t>ぶしょ</t>
    </rPh>
    <rPh sb="40" eb="42">
      <t>せきにん</t>
    </rPh>
    <rPh sb="43" eb="45">
      <t>ていぎ</t>
    </rPh>
    <rPh sb="48" eb="51">
      <t>ぶんしょか</t>
    </rPh>
    <phoneticPr fontId="0" type="noConversion"/>
  </si>
  <si>
    <t>Is a background screening performed prior to allowing constituent access to Scoped Systems and Data? If so, does it include:</t>
  </si>
  <si>
    <t>Q41</t>
  </si>
  <si>
    <t>対象システムやデータにアクセスを許可する前に担当者のバックグラウンドチェックを実施しているか？その場合、以下の項目を含むか</t>
    <rPh sb="0" eb="2">
      <t>たいしょう</t>
    </rPh>
    <rPh sb="16" eb="18">
      <t>きょか</t>
    </rPh>
    <rPh sb="20" eb="21">
      <t>まえ</t>
    </rPh>
    <rPh sb="22" eb="25">
      <t>たんとうしゃ</t>
    </rPh>
    <rPh sb="39" eb="41">
      <t>じっし</t>
    </rPh>
    <rPh sb="49" eb="51">
      <t>ばあい</t>
    </rPh>
    <rPh sb="52" eb="54">
      <t>いか</t>
    </rPh>
    <rPh sb="55" eb="57">
      <t>こうもく</t>
    </rPh>
    <rPh sb="58" eb="59">
      <t>ふく</t>
    </rPh>
    <phoneticPr fontId="0" type="noConversion"/>
  </si>
  <si>
    <t>Criminal?</t>
  </si>
  <si>
    <t>8.1.2.e</t>
  </si>
  <si>
    <t>犯罪者</t>
    <rPh sb="0" eb="3">
      <t>ﾊﾝｻﾞｲｼｬ</t>
    </rPh>
    <phoneticPr fontId="0" type="noConversion"/>
  </si>
  <si>
    <t>Credit?</t>
  </si>
  <si>
    <t>信用調査</t>
    <rPh sb="0" eb="2">
      <t>しんよう</t>
    </rPh>
    <rPh sb="2" eb="4">
      <t>ちょうさ</t>
    </rPh>
    <phoneticPr fontId="0" type="noConversion"/>
  </si>
  <si>
    <t>Academic?</t>
  </si>
  <si>
    <t>8.1.2.c</t>
  </si>
  <si>
    <t>学歴</t>
    <rPh sb="0" eb="2">
      <t>ｶﾞｸﾚｷ</t>
    </rPh>
    <phoneticPr fontId="0" type="noConversion"/>
  </si>
  <si>
    <t>Reference?</t>
  </si>
  <si>
    <t>8.1.2.a</t>
  </si>
  <si>
    <t>身元証明書</t>
    <rPh sb="0" eb="2">
      <t>みもと</t>
    </rPh>
    <rPh sb="2" eb="5">
      <t>しょうめいしょ</t>
    </rPh>
    <phoneticPr fontId="0" type="noConversion"/>
  </si>
  <si>
    <t>Resume or curriculum vitae?</t>
  </si>
  <si>
    <t>8.1.2.b</t>
  </si>
  <si>
    <t>履歴書</t>
    <rPh sb="0" eb="3">
      <t>りれきしょ</t>
    </rPh>
    <phoneticPr fontId="0" type="noConversion"/>
  </si>
  <si>
    <t>Drug Screening?</t>
  </si>
  <si>
    <t>薬物履歴</t>
    <rPh sb="0" eb="2">
      <t>ﾔｸﾌﾞﾂ</t>
    </rPh>
    <rPh sb="2" eb="4">
      <t>ﾘﾚｷ</t>
    </rPh>
    <phoneticPr fontId="0" type="noConversion"/>
  </si>
  <si>
    <t>Are new hires required to sign any agreements upon hire? If so, does it include:</t>
  </si>
  <si>
    <t>Q15</t>
  </si>
  <si>
    <t>雇用時にサインする契約書が求められるか？その場合、以下の項目は含まれるか</t>
    <rPh sb="0" eb="2">
      <t>こよう</t>
    </rPh>
    <rPh sb="2" eb="3">
      <t>ｼﾞ</t>
    </rPh>
    <rPh sb="9" eb="12">
      <t>けいやくしょ</t>
    </rPh>
    <rPh sb="13" eb="14">
      <t>もと</t>
    </rPh>
    <rPh sb="22" eb="24">
      <t>ばあい</t>
    </rPh>
    <rPh sb="25" eb="27">
      <t>いか</t>
    </rPh>
    <rPh sb="28" eb="30">
      <t>こうもく</t>
    </rPh>
    <rPh sb="31" eb="32">
      <t>ふく</t>
    </rPh>
    <phoneticPr fontId="0" type="noConversion"/>
  </si>
  <si>
    <t>Acceptable Use?</t>
  </si>
  <si>
    <t>B.3. Employee Acknowledgment of Acceptable</t>
  </si>
  <si>
    <t>社内環境の利用規約</t>
    <rPh sb="0" eb="2">
      <t>ｼｬﾅｲ</t>
    </rPh>
    <rPh sb="2" eb="4">
      <t>ｶﾝｷｮｳ</t>
    </rPh>
    <rPh sb="5" eb="7">
      <t>ﾘﾖｳ</t>
    </rPh>
    <rPh sb="7" eb="9">
      <t>ｷﾔｸ</t>
    </rPh>
    <phoneticPr fontId="0" type="noConversion"/>
  </si>
  <si>
    <t>Code of Conduct / Ethics?</t>
  </si>
  <si>
    <t>行動規範</t>
    <rPh sb="0" eb="2">
      <t>ｺｳﾄﾞｳ</t>
    </rPh>
    <rPh sb="2" eb="4">
      <t>ｷﾊﾝ</t>
    </rPh>
    <phoneticPr fontId="0" type="noConversion"/>
  </si>
  <si>
    <t>Non-Disclosure Agreement?</t>
  </si>
  <si>
    <t>8.1.3.a</t>
  </si>
  <si>
    <r>
      <t>NDA</t>
    </r>
    <r>
      <rPr>
        <sz val="10"/>
        <rFont val="ＭＳ Ｐゴシック"/>
        <family val="3"/>
        <charset val="128"/>
      </rPr>
      <t>：秘密保持</t>
    </r>
    <rPh sb="4" eb="6">
      <t>ﾋﾐﾂ</t>
    </rPh>
    <rPh sb="6" eb="8">
      <t>ﾎｼﾞ</t>
    </rPh>
    <phoneticPr fontId="0" type="noConversion"/>
  </si>
  <si>
    <t>C.1 Employee Acceptance of Confidentiality</t>
  </si>
  <si>
    <t>機密保持</t>
    <rPh sb="0" eb="2">
      <t>きみつ</t>
    </rPh>
    <rPh sb="2" eb="4">
      <t>ﾎｼﾞ</t>
    </rPh>
    <phoneticPr fontId="0" type="noConversion"/>
  </si>
  <si>
    <t>Are constituents required to sign annual acknowledgements? If so, do they include:</t>
  </si>
  <si>
    <t>契約書が年次で見直されているか？その場合、以下の項目が含まれているか</t>
    <rPh sb="0" eb="3">
      <t>けいやくしょ</t>
    </rPh>
    <rPh sb="4" eb="6">
      <t>ﾈﾝｼﾞ</t>
    </rPh>
    <rPh sb="7" eb="9">
      <t>ﾐﾅｵ</t>
    </rPh>
    <rPh sb="18" eb="20">
      <t>ばあい</t>
    </rPh>
    <rPh sb="21" eb="23">
      <t>いか</t>
    </rPh>
    <rPh sb="24" eb="26">
      <t>こうもく</t>
    </rPh>
    <rPh sb="27" eb="28">
      <t>ふく</t>
    </rPh>
    <phoneticPr fontId="0" type="noConversion"/>
  </si>
  <si>
    <t>NDA：秘密保持</t>
    <rPh sb="4" eb="6">
      <t>ﾋﾐﾂ</t>
    </rPh>
    <rPh sb="6" eb="8">
      <t>ﾎｼﾞ</t>
    </rPh>
    <phoneticPr fontId="0" type="noConversion"/>
  </si>
  <si>
    <t>Is there a security awareness training program? If so, does it include:</t>
  </si>
  <si>
    <t>セキュリティに関するトレーニングはあるか？その場合、以下の項目は含まれているか？</t>
    <rPh sb="7" eb="8">
      <t>かん</t>
    </rPh>
    <rPh sb="23" eb="25">
      <t>ばあい</t>
    </rPh>
    <rPh sb="26" eb="28">
      <t>いか</t>
    </rPh>
    <rPh sb="29" eb="31">
      <t>こうもく</t>
    </rPh>
    <rPh sb="32" eb="33">
      <t>ふく</t>
    </rPh>
    <phoneticPr fontId="0" type="noConversion"/>
  </si>
  <si>
    <t>Security policies, procedures and processes?</t>
  </si>
  <si>
    <t>セキュリティポリシー、プロシージャ、プロセス</t>
  </si>
  <si>
    <t>Scored test to evaluate successful completion?</t>
  </si>
  <si>
    <t>スコアーテスト</t>
  </si>
  <si>
    <t>New Hire and annual participation?</t>
  </si>
  <si>
    <t>Q11</t>
  </si>
  <si>
    <t>新入社員トレーニングと年一回の新規・更新分のトレーニング参加</t>
    <rPh sb="0" eb="2">
      <t>しんにゅう</t>
    </rPh>
    <rPh sb="2" eb="4">
      <t>しゃいん</t>
    </rPh>
    <rPh sb="11" eb="12">
      <t>ねん</t>
    </rPh>
    <rPh sb="12" eb="14">
      <t>いっかい</t>
    </rPh>
    <rPh sb="15" eb="17">
      <t>しんき</t>
    </rPh>
    <rPh sb="18" eb="20">
      <t>こうしん</t>
    </rPh>
    <rPh sb="20" eb="21">
      <t>ぶん</t>
    </rPh>
    <rPh sb="28" eb="30">
      <t>さんか</t>
    </rPh>
    <phoneticPr fontId="0" type="noConversion"/>
  </si>
  <si>
    <t>Is security training commensurate with levels of responsibilities and access?</t>
  </si>
  <si>
    <t>セキュリティトレーニングは責任とアクセスレベルに応じた内容になっているか</t>
    <rPh sb="13" eb="15">
      <t>せきにん</t>
    </rPh>
    <rPh sb="24" eb="25">
      <t>おう</t>
    </rPh>
    <rPh sb="27" eb="29">
      <t>ないよう</t>
    </rPh>
    <phoneticPr fontId="0" type="noConversion"/>
  </si>
  <si>
    <t>Do constituents responsible for information security undergo additional training?</t>
  </si>
  <si>
    <t>情報セキュリティの担当部署は追加のトレーニングも実施しているか？</t>
    <rPh sb="0" eb="2">
      <t>じょうほう</t>
    </rPh>
    <rPh sb="9" eb="11">
      <t>たんとう</t>
    </rPh>
    <rPh sb="11" eb="13">
      <t>ぶしょ</t>
    </rPh>
    <rPh sb="14" eb="16">
      <t>ﾂｲｶ</t>
    </rPh>
    <rPh sb="24" eb="26">
      <t>じっし</t>
    </rPh>
    <phoneticPr fontId="0" type="noConversion"/>
  </si>
  <si>
    <t>Do information security personnel have professional security certifications?</t>
  </si>
  <si>
    <t>情報セキュリティの担当者はセキュリティに関する専門の資格を有しているか</t>
    <rPh sb="0" eb="2">
      <t>じょうほう</t>
    </rPh>
    <rPh sb="9" eb="12">
      <t>たんとうしゃ</t>
    </rPh>
    <rPh sb="20" eb="21">
      <t>かん</t>
    </rPh>
    <rPh sb="23" eb="25">
      <t>せんもん</t>
    </rPh>
    <rPh sb="26" eb="28">
      <t>しかく</t>
    </rPh>
    <rPh sb="29" eb="30">
      <t>ゆう</t>
    </rPh>
    <phoneticPr fontId="0" type="noConversion"/>
  </si>
  <si>
    <t>Is there a disciplinary process for non-compliance with information security policies?</t>
  </si>
  <si>
    <r>
      <rPr>
        <sz val="10"/>
        <rFont val="ＭＳ Ｐゴシック"/>
        <family val="3"/>
        <charset val="128"/>
      </rPr>
      <t>情報セキュリティポリシー</t>
    </r>
    <r>
      <rPr>
        <sz val="10"/>
        <rFont val="ＭＳ Ｐゴシック"/>
        <family val="3"/>
        <charset val="128"/>
      </rPr>
      <t>違反</t>
    </r>
    <r>
      <rPr>
        <sz val="10"/>
        <rFont val="ＭＳ Ｐゴシック"/>
        <family val="3"/>
        <charset val="128"/>
      </rPr>
      <t>に対するプロセスはあるか</t>
    </r>
    <rPh sb="0" eb="2">
      <t>じょうほう</t>
    </rPh>
    <rPh sb="15" eb="16">
      <t>たい</t>
    </rPh>
    <phoneticPr fontId="0" type="noConversion"/>
  </si>
  <si>
    <t>担当部署、担当者の変更に関するプロセスはあるか</t>
    <rPh sb="0" eb="2">
      <t>たんとう</t>
    </rPh>
    <rPh sb="2" eb="4">
      <t>ぶしょ</t>
    </rPh>
    <rPh sb="5" eb="8">
      <t>たんとうしゃ</t>
    </rPh>
    <rPh sb="9" eb="11">
      <t>へんこう</t>
    </rPh>
    <rPh sb="12" eb="13">
      <t>かん</t>
    </rPh>
    <phoneticPr fontId="0" type="noConversion"/>
  </si>
  <si>
    <t>Is there a documented termination or change of status policy or process that has been approved by management, communicated to appropriate constituents and an owner to maintain and review the policy?</t>
  </si>
  <si>
    <t>経営者や担当部署によって承認されている文書化された変更に対するポリシーやプロセスがあるか</t>
    <rPh sb="0" eb="3">
      <t>けいえいしゃ</t>
    </rPh>
    <rPh sb="4" eb="6">
      <t>たんとう</t>
    </rPh>
    <rPh sb="6" eb="8">
      <t>ぶしょ</t>
    </rPh>
    <rPh sb="12" eb="14">
      <t>しょうにん</t>
    </rPh>
    <rPh sb="19" eb="22">
      <t>ぶんしょか</t>
    </rPh>
    <rPh sb="25" eb="27">
      <t>へんこう</t>
    </rPh>
    <rPh sb="28" eb="29">
      <t>たい</t>
    </rPh>
    <phoneticPr fontId="0" type="noConversion"/>
  </si>
  <si>
    <t>Does HR notify security / access administration of constituent termination for access rights removal? If so, is notification provided:</t>
  </si>
  <si>
    <t>H.2 Revoke System Access</t>
  </si>
  <si>
    <t>8.3.3</t>
  </si>
  <si>
    <t>Removal of access rights</t>
  </si>
  <si>
    <t>アクセス権を外すためにセキュリティ担当部署やアクセス管理部署に人事は担当者が退職することを案内・連絡をするか？その場合、以下の案内も含まれるか</t>
    <rPh sb="6" eb="7">
      <t>ﾊｽﾞ</t>
    </rPh>
    <rPh sb="17" eb="19">
      <t>ﾀﾝﾄｳ</t>
    </rPh>
    <rPh sb="19" eb="21">
      <t>ﾌﾞｼｮ</t>
    </rPh>
    <rPh sb="26" eb="28">
      <t>ｶﾝﾘ</t>
    </rPh>
    <rPh sb="28" eb="30">
      <t>ﾌﾞｼｮ</t>
    </rPh>
    <rPh sb="31" eb="33">
      <t>ｼﾞﾝｼﾞ</t>
    </rPh>
    <rPh sb="34" eb="37">
      <t>たんとうしゃ</t>
    </rPh>
    <rPh sb="38" eb="40">
      <t>たいしょく</t>
    </rPh>
    <rPh sb="45" eb="47">
      <t>ｱﾝﾅｲ</t>
    </rPh>
    <rPh sb="48" eb="50">
      <t>ﾚﾝﾗｸ</t>
    </rPh>
    <rPh sb="57" eb="59">
      <t>ばあい</t>
    </rPh>
    <rPh sb="60" eb="62">
      <t>いか</t>
    </rPh>
    <rPh sb="63" eb="65">
      <t>あんない</t>
    </rPh>
    <rPh sb="66" eb="67">
      <t>ふく</t>
    </rPh>
    <phoneticPr fontId="0" type="noConversion"/>
  </si>
  <si>
    <t>On the actual date?</t>
  </si>
  <si>
    <t>退職日</t>
    <rPh sb="0" eb="2">
      <t>たいしょく</t>
    </rPh>
    <rPh sb="2" eb="3">
      <t>ひ</t>
    </rPh>
    <phoneticPr fontId="0" type="noConversion"/>
  </si>
  <si>
    <t>Two to seven days after termination?</t>
  </si>
  <si>
    <r>
      <rPr>
        <sz val="10"/>
        <rFont val="ＭＳ Ｐゴシック"/>
        <family val="3"/>
        <charset val="128"/>
      </rPr>
      <t>退職になってから</t>
    </r>
    <r>
      <rPr>
        <sz val="10"/>
        <rFont val="Arial"/>
        <family val="2"/>
      </rPr>
      <t>2</t>
    </r>
    <r>
      <rPr>
        <sz val="10"/>
        <rFont val="ＭＳ Ｐゴシック"/>
        <family val="3"/>
        <charset val="128"/>
      </rPr>
      <t>～</t>
    </r>
    <r>
      <rPr>
        <sz val="10"/>
        <rFont val="Arial"/>
        <family val="2"/>
      </rPr>
      <t>7</t>
    </r>
    <r>
      <rPr>
        <sz val="10"/>
        <rFont val="ＭＳ Ｐゴシック"/>
        <family val="3"/>
        <charset val="128"/>
      </rPr>
      <t>日での連絡</t>
    </r>
    <rPh sb="0" eb="2">
      <t>たいしょく</t>
    </rPh>
    <rPh sb="11" eb="12">
      <t>ひ</t>
    </rPh>
    <rPh sb="14" eb="16">
      <t>れんらく</t>
    </rPh>
    <phoneticPr fontId="0" type="noConversion"/>
  </si>
  <si>
    <t>Greater than seven days after termination?</t>
  </si>
  <si>
    <r>
      <rPr>
        <sz val="10"/>
        <rFont val="ＭＳ Ｐゴシック"/>
        <family val="3"/>
        <charset val="128"/>
      </rPr>
      <t>退職になってから</t>
    </r>
    <r>
      <rPr>
        <sz val="10"/>
        <rFont val="Arial"/>
        <family val="2"/>
      </rPr>
      <t>7</t>
    </r>
    <r>
      <rPr>
        <sz val="10"/>
        <rFont val="ＭＳ Ｐゴシック"/>
        <family val="3"/>
        <charset val="128"/>
      </rPr>
      <t>日以上での連絡</t>
    </r>
    <rPh sb="0" eb="2">
      <t>たいしょく</t>
    </rPh>
    <rPh sb="9" eb="10">
      <t>ひ</t>
    </rPh>
    <rPh sb="10" eb="12">
      <t>いじょう</t>
    </rPh>
    <rPh sb="14" eb="16">
      <t>れんらく</t>
    </rPh>
    <phoneticPr fontId="0" type="noConversion"/>
  </si>
  <si>
    <t>Does HR notify security / access administration of a constituent change of status for access rights removal? If so, is notification provided:</t>
  </si>
  <si>
    <t>アクセス権を外すためにセキュリティ担当部署やアクセス管理部署に人事は担当者が異動することを案内・連絡をするか？その場合、以下の案内も含まれるか</t>
    <rPh sb="38" eb="40">
      <t>いどう</t>
    </rPh>
    <phoneticPr fontId="0" type="noConversion"/>
  </si>
  <si>
    <t>On the actual date of the change of status?</t>
  </si>
  <si>
    <t>異動日</t>
    <rPh sb="0" eb="2">
      <t>いどう</t>
    </rPh>
    <rPh sb="2" eb="3">
      <t>ひ</t>
    </rPh>
    <phoneticPr fontId="0" type="noConversion"/>
  </si>
  <si>
    <t>Two to seven days after the change of status?</t>
  </si>
  <si>
    <r>
      <rPr>
        <sz val="10"/>
        <rFont val="ＭＳ Ｐゴシック"/>
        <family val="3"/>
        <charset val="128"/>
      </rPr>
      <t>異動になってから</t>
    </r>
    <r>
      <rPr>
        <sz val="10"/>
        <rFont val="Arial"/>
        <family val="2"/>
      </rPr>
      <t>2</t>
    </r>
    <r>
      <rPr>
        <sz val="10"/>
        <rFont val="ＭＳ Ｐゴシック"/>
        <family val="3"/>
        <charset val="128"/>
      </rPr>
      <t>～</t>
    </r>
    <r>
      <rPr>
        <sz val="10"/>
        <rFont val="Arial"/>
        <family val="2"/>
      </rPr>
      <t>7</t>
    </r>
    <r>
      <rPr>
        <sz val="10"/>
        <rFont val="ＭＳ Ｐゴシック"/>
        <family val="3"/>
        <charset val="128"/>
      </rPr>
      <t>日での連絡</t>
    </r>
    <rPh sb="0" eb="2">
      <t>いどう</t>
    </rPh>
    <phoneticPr fontId="0" type="noConversion"/>
  </si>
  <si>
    <t>Greater than seven days after the change of status?</t>
  </si>
  <si>
    <r>
      <rPr>
        <sz val="10"/>
        <rFont val="ＭＳ Ｐゴシック"/>
        <family val="3"/>
        <charset val="128"/>
      </rPr>
      <t>異動になってから</t>
    </r>
    <r>
      <rPr>
        <sz val="10"/>
        <rFont val="Arial"/>
        <family val="2"/>
      </rPr>
      <t>7</t>
    </r>
    <r>
      <rPr>
        <sz val="10"/>
        <rFont val="ＭＳ Ｐゴシック"/>
        <family val="3"/>
        <charset val="128"/>
      </rPr>
      <t>日以上での連絡</t>
    </r>
    <rPh sb="0" eb="2">
      <t>いどう</t>
    </rPh>
    <rPh sb="10" eb="12">
      <t>いじょう</t>
    </rPh>
    <phoneticPr fontId="0" type="noConversion"/>
  </si>
  <si>
    <t>Are constituents required to return assets (laptop, desktop, PDA, cell phones, access cards, tokens, smart cards, keys, proprietary documentation) upon:</t>
  </si>
  <si>
    <t>8.3.2</t>
  </si>
  <si>
    <t>Return of assets</t>
  </si>
  <si>
    <t>以下のようなときに担当者は情報機器を返却するように求められるか</t>
    <rPh sb="0" eb="2">
      <t>いか</t>
    </rPh>
    <rPh sb="9" eb="12">
      <t>たんとうしゃ</t>
    </rPh>
    <rPh sb="13" eb="15">
      <t>じょうほう</t>
    </rPh>
    <rPh sb="15" eb="17">
      <t>きき</t>
    </rPh>
    <rPh sb="18" eb="20">
      <t>へんきゃく</t>
    </rPh>
    <rPh sb="25" eb="26">
      <t>もと</t>
    </rPh>
    <phoneticPr fontId="0" type="noConversion"/>
  </si>
  <si>
    <t>Termination?</t>
  </si>
  <si>
    <t>退職時</t>
    <rPh sb="0" eb="2">
      <t>たいしょく</t>
    </rPh>
    <rPh sb="2" eb="3">
      <t>じ</t>
    </rPh>
    <phoneticPr fontId="0" type="noConversion"/>
  </si>
  <si>
    <t>Change of Status?</t>
  </si>
  <si>
    <t>異動時</t>
    <rPh sb="0" eb="2">
      <t>いどう</t>
    </rPh>
    <rPh sb="2" eb="3">
      <t>じ</t>
    </rPh>
    <phoneticPr fontId="0" type="noConversion"/>
  </si>
  <si>
    <t>F. Physical and Environmental Security</t>
  </si>
  <si>
    <t>Enter Address of the site this tab refers to:</t>
  </si>
  <si>
    <t>Q23</t>
  </si>
  <si>
    <t>物理的なセキュリティプログラムはありますか</t>
    <rPh sb="0" eb="3">
      <t>ぶつりてき</t>
    </rPh>
    <phoneticPr fontId="0" type="noConversion"/>
  </si>
  <si>
    <t>Is there a documented physical security policy approved by management, communicated to constituents and an owner assigned to maintain and review the policy?</t>
  </si>
  <si>
    <t>経営者やセキュリティ担当部署に承認を得た文書化された物理的なセキュリティポリシーがあるか</t>
    <rPh sb="0" eb="3">
      <t>けいえいしゃ</t>
    </rPh>
    <rPh sb="10" eb="12">
      <t>たんとう</t>
    </rPh>
    <rPh sb="12" eb="14">
      <t>ぶしょ</t>
    </rPh>
    <rPh sb="15" eb="17">
      <t>しょうにん</t>
    </rPh>
    <rPh sb="18" eb="19">
      <t>え</t>
    </rPh>
    <rPh sb="20" eb="23">
      <t>ぶんしょか</t>
    </rPh>
    <rPh sb="26" eb="29">
      <t>ぶつりてき</t>
    </rPh>
    <phoneticPr fontId="0" type="noConversion"/>
  </si>
  <si>
    <t>Are reasonable physical security and environmental controls present in the building/data center that contains Scoped Systems and Data? If so, does it include:</t>
  </si>
  <si>
    <t>Q24 &amp;Q</t>
  </si>
  <si>
    <t>建物やデータセンターに関して物理的なセキュリティとコントロールがあるか？その場合、以下の項目は含まれるか</t>
    <rPh sb="0" eb="2">
      <t>たてもの</t>
    </rPh>
    <rPh sb="11" eb="12">
      <t>かん</t>
    </rPh>
    <rPh sb="14" eb="17">
      <t>ぶつりてき</t>
    </rPh>
    <rPh sb="38" eb="40">
      <t>ばあい</t>
    </rPh>
    <rPh sb="41" eb="43">
      <t>いか</t>
    </rPh>
    <rPh sb="44" eb="46">
      <t>こうもく</t>
    </rPh>
    <rPh sb="47" eb="48">
      <t>ふく</t>
    </rPh>
    <phoneticPr fontId="0" type="noConversion"/>
  </si>
  <si>
    <t>Signage to identify the operations of the facility (data center)?</t>
  </si>
  <si>
    <t>F.2 Physical Security Controls – Target Data</t>
  </si>
  <si>
    <t>施設運営を特定できるような看板があるか</t>
    <rPh sb="0" eb="2">
      <t>しせつ</t>
    </rPh>
    <rPh sb="2" eb="4">
      <t>うんえい</t>
    </rPh>
    <rPh sb="5" eb="7">
      <t>とくてい</t>
    </rPh>
    <rPh sb="13" eb="15">
      <t>かんばん</t>
    </rPh>
    <phoneticPr fontId="0" type="noConversion"/>
  </si>
  <si>
    <t>Other tenants using the building?</t>
  </si>
  <si>
    <t>建物には他のテナントが入っているか</t>
    <rPh sb="0" eb="2">
      <t>たてもの</t>
    </rPh>
    <rPh sb="4" eb="5">
      <t>ほか</t>
    </rPh>
    <rPh sb="11" eb="12">
      <t>はい</t>
    </rPh>
    <phoneticPr fontId="0" type="noConversion"/>
  </si>
  <si>
    <t>Access restricted and logs kept of all access?</t>
  </si>
  <si>
    <t>9.1.1.g</t>
  </si>
  <si>
    <t>Physical security perimeter</t>
  </si>
  <si>
    <t>アクセス制限をしたり、全アクセスを記録するログを残しているか</t>
    <rPh sb="4" eb="6">
      <t>せいげん</t>
    </rPh>
    <rPh sb="11" eb="12">
      <t>ぜん</t>
    </rPh>
    <rPh sb="17" eb="19">
      <t>きろく</t>
    </rPh>
    <rPh sb="24" eb="25">
      <t>のこ</t>
    </rPh>
    <phoneticPr fontId="0" type="noConversion"/>
  </si>
  <si>
    <t>Electronic system (key card, token, fob, biometric reader etc.) to control access?</t>
  </si>
  <si>
    <t>Q25</t>
  </si>
  <si>
    <t>9.1.1</t>
  </si>
  <si>
    <t>アクセスをコントロールする電子システムがあるか</t>
    <rPh sb="13" eb="15">
      <t>でんし</t>
    </rPh>
    <phoneticPr fontId="0" type="noConversion"/>
  </si>
  <si>
    <t>Cipher locks (electronic or mechanical) to control access within or to the facility? If yes, is there a process to:</t>
  </si>
  <si>
    <t>施設や施設内でのアクセスをコントロールするための暗号ロックがあるか</t>
    <rPh sb="0" eb="2">
      <t>しせつ</t>
    </rPh>
    <rPh sb="3" eb="5">
      <t>しせつ</t>
    </rPh>
    <rPh sb="5" eb="6">
      <t>ない</t>
    </rPh>
    <rPh sb="24" eb="26">
      <t>あんごう</t>
    </rPh>
    <phoneticPr fontId="0" type="noConversion"/>
  </si>
  <si>
    <t>Change the code(s) at least every 90 days?</t>
  </si>
  <si>
    <r>
      <t>90</t>
    </r>
    <r>
      <rPr>
        <sz val="10"/>
        <rFont val="ＭＳ Ｐゴシック"/>
        <family val="3"/>
        <charset val="128"/>
      </rPr>
      <t>日毎にコードを変更しているか</t>
    </r>
    <rPh sb="2" eb="3">
      <t>にち</t>
    </rPh>
    <rPh sb="3" eb="4">
      <t>ごと</t>
    </rPh>
    <rPh sb="9" eb="11">
      <t>へんこう</t>
    </rPh>
    <phoneticPr fontId="0" type="noConversion"/>
  </si>
  <si>
    <t>Change the code(s) when an authorized individual is terminated or transferred to another role?</t>
  </si>
  <si>
    <t>異動があったときにコード変更しているか</t>
    <rPh sb="0" eb="2">
      <t>いどう</t>
    </rPh>
    <rPh sb="12" eb="14">
      <t>へんこう</t>
    </rPh>
    <phoneticPr fontId="0" type="noConversion"/>
  </si>
  <si>
    <t>Security guards that provide onsite security services?</t>
  </si>
  <si>
    <t>9.1.1.f</t>
  </si>
  <si>
    <t>常駐のセキュリティサービスを提供する警備員はいるか</t>
    <rPh sb="0" eb="2">
      <t>じょうちゅう</t>
    </rPh>
    <rPh sb="14" eb="16">
      <t>ていきょう</t>
    </rPh>
    <rPh sb="18" eb="21">
      <t>けいびいん</t>
    </rPh>
    <phoneticPr fontId="0" type="noConversion"/>
  </si>
  <si>
    <t>Perimeter physical barrier (such as fence or walls)?</t>
  </si>
  <si>
    <t>9.1.1.d</t>
  </si>
  <si>
    <t>周囲に物理的な障壁、フェンスや壁があるか</t>
    <rPh sb="0" eb="2">
      <t>しゅうい</t>
    </rPh>
    <rPh sb="3" eb="6">
      <t>ぶつりてき</t>
    </rPh>
    <rPh sb="7" eb="9">
      <t>しょうへき</t>
    </rPh>
    <rPh sb="15" eb="16">
      <t>かべ</t>
    </rPh>
    <phoneticPr fontId="0" type="noConversion"/>
  </si>
  <si>
    <t>Entry and exit doors alarmed (forced entry, propped open) and/or monitored by security guards?</t>
  </si>
  <si>
    <t>出入口のドアは警備員によって警備されているか</t>
    <rPh sb="0" eb="2">
      <t>でい</t>
    </rPh>
    <rPh sb="2" eb="3">
      <t>くち</t>
    </rPh>
    <rPh sb="7" eb="10">
      <t>けいびいん</t>
    </rPh>
    <rPh sb="14" eb="16">
      <t>けいび</t>
    </rPh>
    <phoneticPr fontId="0" type="noConversion"/>
  </si>
  <si>
    <t>A mechanism to prevent tailgating / piggybacking?</t>
  </si>
  <si>
    <t>テールゲーティングやピギーバッキングを防ぐメカニズムがあるか</t>
    <rPh sb="19" eb="20">
      <t>ふせ</t>
    </rPh>
    <phoneticPr fontId="0" type="noConversion"/>
  </si>
  <si>
    <t>External lighting?</t>
  </si>
  <si>
    <t>外部（廊下）の照明</t>
    <rPh sb="0" eb="2">
      <t>がいぶ</t>
    </rPh>
    <rPh sb="3" eb="5">
      <t>ろうか</t>
    </rPh>
    <rPh sb="7" eb="9">
      <t>しょうめい</t>
    </rPh>
    <phoneticPr fontId="0" type="noConversion"/>
  </si>
  <si>
    <t>Lighting on all doors?</t>
  </si>
  <si>
    <t>9.1.1.b</t>
  </si>
  <si>
    <t>全てのドアに照明があるか</t>
    <rPh sb="0" eb="1">
      <t>すべ</t>
    </rPh>
    <rPh sb="6" eb="8">
      <t>しょうめい</t>
    </rPh>
    <phoneticPr fontId="0" type="noConversion"/>
  </si>
  <si>
    <t>Exterior doors with external hinge pins?</t>
  </si>
  <si>
    <t>外側にヒンジピンがあるか。</t>
    <rPh sb="0" eb="2">
      <t>そとがわ</t>
    </rPh>
    <phoneticPr fontId="0" type="noConversion"/>
  </si>
  <si>
    <t>Emergency doors which only permit egress?</t>
  </si>
  <si>
    <t>9.1.1.e</t>
  </si>
  <si>
    <t>出口専用の非常口</t>
    <rPh sb="0" eb="2">
      <t>でぐち</t>
    </rPh>
    <rPh sb="2" eb="4">
      <t>せんよう</t>
    </rPh>
    <rPh sb="5" eb="7">
      <t>ひじょう</t>
    </rPh>
    <rPh sb="7" eb="8">
      <t>ぐち</t>
    </rPh>
    <phoneticPr fontId="0" type="noConversion"/>
  </si>
  <si>
    <t>Windows with contact or break alarms on all windows?</t>
  </si>
  <si>
    <t>全ての窓にアラームが付いているか</t>
    <rPh sb="0" eb="1">
      <t>すべ</t>
    </rPh>
    <rPh sb="3" eb="4">
      <t>まど</t>
    </rPh>
    <rPh sb="10" eb="11">
      <t>つ</t>
    </rPh>
    <phoneticPr fontId="0" type="noConversion"/>
  </si>
  <si>
    <t>CCTV with video stored at least 90 days?</t>
  </si>
  <si>
    <t>防犯カメラは少なくとも９０日分は保管されているか</t>
    <rPh sb="0" eb="2">
      <t>ぼうはん</t>
    </rPh>
    <rPh sb="6" eb="7">
      <t>すく</t>
    </rPh>
    <rPh sb="13" eb="14">
      <t>にち</t>
    </rPh>
    <rPh sb="14" eb="15">
      <t>ぶん</t>
    </rPh>
    <rPh sb="16" eb="18">
      <t>ほかん</t>
    </rPh>
    <phoneticPr fontId="0" type="noConversion"/>
  </si>
  <si>
    <t>Walls which extend from actual floor to actual ceiling?</t>
  </si>
  <si>
    <t>床から天井まで壁があるか</t>
    <rPh sb="0" eb="1">
      <t>ゆか</t>
    </rPh>
    <rPh sb="3" eb="5">
      <t>てんじょう</t>
    </rPh>
    <rPh sb="7" eb="8">
      <t>かべ</t>
    </rPh>
    <phoneticPr fontId="0" type="noConversion"/>
  </si>
  <si>
    <t>Fluid or water sensor?</t>
  </si>
  <si>
    <t>液体や水のセンサーがあるか</t>
    <rPh sb="0" eb="2">
      <t>えきたい</t>
    </rPh>
    <rPh sb="3" eb="4">
      <t>みず</t>
    </rPh>
    <phoneticPr fontId="0" type="noConversion"/>
  </si>
  <si>
    <t>Air conditioning and humidity controls?</t>
  </si>
  <si>
    <t>エアコンや湿度コントローラがあるか</t>
    <rPh sb="5" eb="7">
      <t>しつど</t>
    </rPh>
    <phoneticPr fontId="0" type="noConversion"/>
  </si>
  <si>
    <t>Heat detection?</t>
  </si>
  <si>
    <t>熱源探知</t>
    <rPh sb="0" eb="2">
      <t>ねつげん</t>
    </rPh>
    <rPh sb="2" eb="4">
      <t>たんち</t>
    </rPh>
    <phoneticPr fontId="0" type="noConversion"/>
  </si>
  <si>
    <t>Smoke detection?</t>
  </si>
  <si>
    <t>煙探知</t>
    <rPh sb="0" eb="1">
      <t>けむり</t>
    </rPh>
    <rPh sb="1" eb="3">
      <t>たんち</t>
    </rPh>
    <phoneticPr fontId="0" type="noConversion"/>
  </si>
  <si>
    <t>Fire suppression?</t>
  </si>
  <si>
    <t>F.1 Environmental Controls – Computing Hardware</t>
  </si>
  <si>
    <t>9.2.1.d</t>
  </si>
  <si>
    <t>Equipment sitting and protection</t>
  </si>
  <si>
    <t>消火システム</t>
    <rPh sb="0" eb="2">
      <t>しょうか</t>
    </rPh>
    <phoneticPr fontId="0" type="noConversion"/>
  </si>
  <si>
    <t>Multiple power feeds?</t>
  </si>
  <si>
    <t>9.2.2</t>
  </si>
  <si>
    <t>Supporting utilities</t>
  </si>
  <si>
    <t>複数の電源があるか</t>
    <rPh sb="0" eb="2">
      <t>ふくすう</t>
    </rPh>
    <rPh sb="3" eb="5">
      <t>でんげん</t>
    </rPh>
    <phoneticPr fontId="0" type="noConversion"/>
  </si>
  <si>
    <t>Multiple communication feeds?</t>
  </si>
  <si>
    <t>複数の通信設備があるか</t>
    <rPh sb="0" eb="2">
      <t>ふくすう</t>
    </rPh>
    <rPh sb="3" eb="5">
      <t>つうしん</t>
    </rPh>
    <rPh sb="5" eb="7">
      <t>せつび</t>
    </rPh>
    <phoneticPr fontId="0" type="noConversion"/>
  </si>
  <si>
    <t>Physical access control procedures? If yes, is there:</t>
  </si>
  <si>
    <t>Q18</t>
  </si>
  <si>
    <t>9.1.1.a</t>
  </si>
  <si>
    <t>物理的なアクセスコントロール手順があるか</t>
    <rPh sb="0" eb="3">
      <t>ぶつりてき</t>
    </rPh>
    <rPh sb="14" eb="16">
      <t>てじゅん</t>
    </rPh>
    <phoneticPr fontId="0" type="noConversion"/>
  </si>
  <si>
    <t>Segregation of duties for issuing and approving access to the facility (keys, badge, etc.)?</t>
  </si>
  <si>
    <t>11.1.1.h</t>
  </si>
  <si>
    <t>Access control policy</t>
  </si>
  <si>
    <t>アクセスを許すときに承認プロセス
ファシリティーに入るための職務文書があるか</t>
    <rPh sb="5" eb="6">
      <t>ゆる</t>
    </rPh>
    <rPh sb="10" eb="12">
      <t>しょうにん</t>
    </rPh>
    <rPh sb="25" eb="26">
      <t>はい</t>
    </rPh>
    <rPh sb="30" eb="32">
      <t>しょくむ</t>
    </rPh>
    <rPh sb="32" eb="34">
      <t>ぶんしょ</t>
    </rPh>
    <phoneticPr fontId="0" type="noConversion"/>
  </si>
  <si>
    <t>Access reviews at least every six months?</t>
  </si>
  <si>
    <t>少なくとも半年おきにアクセスレビューを実施しているか</t>
    <rPh sb="0" eb="1">
      <t>すく</t>
    </rPh>
    <rPh sb="5" eb="7">
      <t>はんとし</t>
    </rPh>
    <rPh sb="19" eb="21">
      <t>じっし</t>
    </rPh>
    <phoneticPr fontId="0" type="noConversion"/>
  </si>
  <si>
    <t>Collection of access equipment (badges, keys, change pin numbers, etc.) when a constituent is terminated or changes status and no longer require access?</t>
  </si>
  <si>
    <t>H.6 Revoke Physical Access</t>
  </si>
  <si>
    <t>9.1.2.e</t>
  </si>
  <si>
    <t>異動で必要なくなったアクセス装備品を収集しているか</t>
    <rPh sb="0" eb="2">
      <t>いどう</t>
    </rPh>
    <rPh sb="3" eb="5">
      <t>ひつよう</t>
    </rPh>
    <rPh sb="14" eb="16">
      <t>そうび</t>
    </rPh>
    <rPh sb="16" eb="17">
      <t>ひん</t>
    </rPh>
    <rPh sb="18" eb="20">
      <t>しゅうしゅう</t>
    </rPh>
    <phoneticPr fontId="0" type="noConversion"/>
  </si>
  <si>
    <t>A process to report lost or stolen access cards / keys?</t>
  </si>
  <si>
    <t>アクセスカードや鍵を失くしたり、盗難された場合の報告プロセスはあるか</t>
    <rPh sb="8" eb="9">
      <t>かぎ</t>
    </rPh>
    <rPh sb="10" eb="11">
      <t>な</t>
    </rPh>
    <rPh sb="16" eb="18">
      <t>とうなん</t>
    </rPh>
    <rPh sb="21" eb="23">
      <t>ばあい</t>
    </rPh>
    <rPh sb="24" eb="26">
      <t>ほうこく</t>
    </rPh>
    <phoneticPr fontId="0" type="noConversion"/>
  </si>
  <si>
    <t>Are visitors permitted in the facility? If so, are they required to:</t>
  </si>
  <si>
    <t>Q27</t>
  </si>
  <si>
    <t>施設にビジターが訪問する際、以下のことは要求されるか</t>
    <rPh sb="0" eb="2">
      <t>しせつ</t>
    </rPh>
    <rPh sb="8" eb="10">
      <t>ほうもん</t>
    </rPh>
    <rPh sb="12" eb="13">
      <t>さい</t>
    </rPh>
    <rPh sb="14" eb="16">
      <t>いか</t>
    </rPh>
    <rPh sb="20" eb="22">
      <t>ようきゅう</t>
    </rPh>
    <phoneticPr fontId="0" type="noConversion"/>
  </si>
  <si>
    <t>Sign in and out?</t>
  </si>
  <si>
    <t>9.1.2.a</t>
  </si>
  <si>
    <t>サイン</t>
  </si>
  <si>
    <t>Provide a government issued ID?</t>
  </si>
  <si>
    <t>身分証明書の提示</t>
    <rPh sb="0" eb="2">
      <t>みぶん</t>
    </rPh>
    <rPh sb="2" eb="5">
      <t>しょうめいしょ</t>
    </rPh>
    <rPh sb="6" eb="8">
      <t>ていじ</t>
    </rPh>
    <phoneticPr fontId="0" type="noConversion"/>
  </si>
  <si>
    <t>Be escorted through secure areas?</t>
  </si>
  <si>
    <t>9.1.2.c</t>
  </si>
  <si>
    <t>警備エリアの重要なところはエスコートするか</t>
    <rPh sb="0" eb="2">
      <t>けいび</t>
    </rPh>
    <rPh sb="6" eb="8">
      <t>じゅうよう</t>
    </rPh>
    <phoneticPr fontId="0" type="noConversion"/>
  </si>
  <si>
    <t>Wear badge distinguishing them from employees?</t>
  </si>
  <si>
    <t>違うバッジをつけさせているか？ビジターと社員</t>
    <rPh sb="0" eb="1">
      <t>ちが</t>
    </rPh>
    <rPh sb="20" eb="22">
      <t>しゃいん</t>
    </rPh>
    <phoneticPr fontId="0" type="noConversion"/>
  </si>
  <si>
    <t>Subject to right to search while at the facility?</t>
  </si>
  <si>
    <t>ファシリティーに入ったらライトをつけることになっているか。</t>
    <rPh sb="8" eb="9">
      <t>はい</t>
    </rPh>
    <phoneticPr fontId="0" type="noConversion"/>
  </si>
  <si>
    <t>Are visitor logs maintained for at least 90 days?</t>
  </si>
  <si>
    <t>少なくとも９０日間はビジターのログを保持しているか</t>
    <rPh sb="0" eb="1">
      <t>すく</t>
    </rPh>
    <rPh sb="7" eb="8">
      <t>にち</t>
    </rPh>
    <rPh sb="8" eb="9">
      <t>あいだ</t>
    </rPh>
    <rPh sb="18" eb="20">
      <t>ほじ</t>
    </rPh>
    <phoneticPr fontId="0" type="noConversion"/>
  </si>
  <si>
    <t>Is there a loading dock at the facility? If yes, is there:</t>
  </si>
  <si>
    <t>9.1.6</t>
  </si>
  <si>
    <t>Public access, delivery, and loading areas</t>
  </si>
  <si>
    <t>施設には搬入口があるか</t>
    <rPh sb="0" eb="2">
      <t>しせつ</t>
    </rPh>
    <rPh sb="4" eb="6">
      <t>はんにゅう</t>
    </rPh>
    <rPh sb="6" eb="7">
      <t>くち</t>
    </rPh>
    <phoneticPr fontId="0" type="noConversion"/>
  </si>
  <si>
    <t>Any other tenants using the loading dock?</t>
  </si>
  <si>
    <t>9.1.6.f</t>
  </si>
  <si>
    <t>他のテナントも搬入口を使用するか</t>
    <rPh sb="0" eb="1">
      <t>ほか</t>
    </rPh>
    <rPh sb="7" eb="9">
      <t>はんにゅう</t>
    </rPh>
    <rPh sb="9" eb="10">
      <t>ぐち</t>
    </rPh>
    <rPh sb="11" eb="13">
      <t>しよう</t>
    </rPh>
    <phoneticPr fontId="0" type="noConversion"/>
  </si>
  <si>
    <t>A security guards at each point of entry?</t>
  </si>
  <si>
    <t>9.1.6.a</t>
  </si>
  <si>
    <t>警備員はエントリーポイントにいるか</t>
    <rPh sb="0" eb="3">
      <t>けいびいん</t>
    </rPh>
    <phoneticPr fontId="0" type="noConversion"/>
  </si>
  <si>
    <t>Smoke detector?</t>
  </si>
  <si>
    <t>煙探知は</t>
    <rPh sb="0" eb="1">
      <t>けむり</t>
    </rPh>
    <rPh sb="1" eb="3">
      <t>たんち</t>
    </rPh>
    <phoneticPr fontId="0" type="noConversion"/>
  </si>
  <si>
    <t>Fire alarm?</t>
  </si>
  <si>
    <t>火災警報は</t>
    <rPh sb="0" eb="2">
      <t>かさい</t>
    </rPh>
    <rPh sb="2" eb="4">
      <t>けいほう</t>
    </rPh>
    <phoneticPr fontId="0" type="noConversion"/>
  </si>
  <si>
    <t>9.1.4.c</t>
  </si>
  <si>
    <t>Protecting against external and environmental threats</t>
  </si>
  <si>
    <t>CCTV and the video stored for at least 90 days?</t>
  </si>
  <si>
    <t>Restricted access and logs kept of all access?</t>
  </si>
  <si>
    <t>アクセス制限をしたり、全アクセスを記録するログを残しているか</t>
  </si>
  <si>
    <t>Is there a battery/UPS room? If yes, does it contain:</t>
  </si>
  <si>
    <r>
      <rPr>
        <sz val="10"/>
        <rFont val="ＭＳ Ｐゴシック"/>
        <family val="3"/>
        <charset val="128"/>
      </rPr>
      <t>電源や</t>
    </r>
    <r>
      <rPr>
        <sz val="10"/>
        <rFont val="Arial"/>
        <family val="2"/>
      </rPr>
      <t>UPS</t>
    </r>
    <r>
      <rPr>
        <sz val="10"/>
        <rFont val="ＭＳ Ｐゴシック"/>
        <family val="3"/>
        <charset val="128"/>
      </rPr>
      <t>ルームがあるか、その場合、以下のことが含まれるか</t>
    </r>
    <rPh sb="0" eb="2">
      <t>でんげん</t>
    </rPh>
    <rPh sb="16" eb="18">
      <t>ばあい</t>
    </rPh>
    <rPh sb="19" eb="21">
      <t>いか</t>
    </rPh>
    <rPh sb="25" eb="26">
      <t>ふく</t>
    </rPh>
    <phoneticPr fontId="0" type="noConversion"/>
  </si>
  <si>
    <t>Hydrogen sensors?</t>
  </si>
  <si>
    <t>水素センサー</t>
    <rPh sb="0" eb="2">
      <t>すいそ</t>
    </rPh>
    <phoneticPr fontId="0" type="noConversion"/>
  </si>
  <si>
    <t>Monitored fire alarm?</t>
  </si>
  <si>
    <t>Fire suppression system?</t>
  </si>
  <si>
    <t>Are visitors permitted in the battery/UPS room?</t>
  </si>
  <si>
    <r>
      <rPr>
        <sz val="10"/>
        <rFont val="ＭＳ Ｐゴシック"/>
        <family val="3"/>
        <charset val="128"/>
      </rPr>
      <t>ビジターは電源や</t>
    </r>
    <r>
      <rPr>
        <sz val="10"/>
        <rFont val="Arial"/>
        <family val="2"/>
      </rPr>
      <t>UPS</t>
    </r>
    <r>
      <rPr>
        <sz val="10"/>
        <rFont val="ＭＳ Ｐゴシック"/>
        <family val="3"/>
        <charset val="128"/>
      </rPr>
      <t>ルームに入室できるか</t>
    </r>
    <rPh sb="5" eb="7">
      <t>でんげん</t>
    </rPh>
    <rPh sb="15" eb="17">
      <t>にゅうしつ</t>
    </rPh>
    <phoneticPr fontId="0" type="noConversion"/>
  </si>
  <si>
    <t>Does UPS support N+1?</t>
  </si>
  <si>
    <r>
      <t>UPS</t>
    </r>
    <r>
      <rPr>
        <sz val="10"/>
        <rFont val="ＭＳ Ｐゴシック"/>
        <family val="3"/>
        <charset val="128"/>
      </rPr>
      <t>は予備として１個余計にあるか</t>
    </r>
    <rPh sb="4" eb="6">
      <t>よび</t>
    </rPh>
    <rPh sb="10" eb="11">
      <t>こ</t>
    </rPh>
    <rPh sb="11" eb="13">
      <t>よけい</t>
    </rPh>
    <phoneticPr fontId="0" type="noConversion"/>
  </si>
  <si>
    <t>Is there a generator or generator area? If yes, is there:</t>
  </si>
  <si>
    <t>発電機や発電エリアはあるか？その場合、以下のものはあるか</t>
    <rPh sb="0" eb="3">
      <t>はつでんき</t>
    </rPh>
    <rPh sb="4" eb="6">
      <t>はつでん</t>
    </rPh>
    <rPh sb="16" eb="18">
      <t>ばあい</t>
    </rPh>
    <rPh sb="19" eb="21">
      <t>いか</t>
    </rPh>
    <phoneticPr fontId="0" type="noConversion"/>
  </si>
  <si>
    <t>A fuel supply readily available to ensure uninterrupted service?</t>
  </si>
  <si>
    <t>燃料補給</t>
    <rPh sb="0" eb="2">
      <t>ねんりょう</t>
    </rPh>
    <rPh sb="2" eb="4">
      <t>ほきゅう</t>
    </rPh>
    <phoneticPr fontId="0" type="noConversion"/>
  </si>
  <si>
    <t>Adequate capacity to supply power for at least 48 hours?</t>
  </si>
  <si>
    <t>少なくとも４８時間は電源を供給できる容量があるか</t>
    <rPh sb="0" eb="1">
      <t>すく</t>
    </rPh>
    <rPh sb="7" eb="9">
      <t>じかん</t>
    </rPh>
    <rPh sb="10" eb="12">
      <t>でんげん</t>
    </rPh>
    <rPh sb="13" eb="15">
      <t>きょうきゅう</t>
    </rPh>
    <rPh sb="18" eb="20">
      <t>ようりょう</t>
    </rPh>
    <phoneticPr fontId="0" type="noConversion"/>
  </si>
  <si>
    <t>Is there a mailroom that handles Scoped Data? If so, is access:</t>
  </si>
  <si>
    <t>Documented operating procedures</t>
  </si>
  <si>
    <t>対象データを取り扱うメール室があるか？その場合のアクセスは</t>
    <rPh sb="0" eb="2">
      <t>たいしょう</t>
    </rPh>
    <rPh sb="6" eb="7">
      <t>と</t>
    </rPh>
    <rPh sb="8" eb="9">
      <t>あつか</t>
    </rPh>
    <rPh sb="13" eb="14">
      <t>しつ</t>
    </rPh>
    <rPh sb="21" eb="23">
      <t>ばあい</t>
    </rPh>
    <phoneticPr fontId="0" type="noConversion"/>
  </si>
  <si>
    <t>Is there a media library to store Scoped Data? If so, is access:</t>
  </si>
  <si>
    <t>対象データを保管するメディアライブラリーがあるか？</t>
    <rPh sb="0" eb="2">
      <t>たいしょう</t>
    </rPh>
    <rPh sb="6" eb="8">
      <t>ほかん</t>
    </rPh>
    <phoneticPr fontId="0" type="noConversion"/>
  </si>
  <si>
    <t>Restricted and logs kept of all access?</t>
  </si>
  <si>
    <t>Is there a separate room for telecom equipment? If so, is access:</t>
  </si>
  <si>
    <t>電話設備用の部屋は分かれているか</t>
    <rPh sb="0" eb="2">
      <t>でんわ</t>
    </rPh>
    <rPh sb="2" eb="4">
      <t>せつび</t>
    </rPh>
    <rPh sb="4" eb="5">
      <t>よう</t>
    </rPh>
    <rPh sb="6" eb="8">
      <t>へや</t>
    </rPh>
    <rPh sb="9" eb="10">
      <t>わ</t>
    </rPh>
    <phoneticPr fontId="0" type="noConversion"/>
  </si>
  <si>
    <t>Monitored with CCTV and the video stored for 90 days?</t>
  </si>
  <si>
    <t>9.2.3.f.1</t>
  </si>
  <si>
    <t>Cabling security</t>
  </si>
  <si>
    <t>Do the Scoped Systems and Data reside in a data center? If yes, are the following controls in place:</t>
  </si>
  <si>
    <t>対象システムやデータはデータセンターにあるか？その場合は、以下のコントロールがあるか</t>
    <rPh sb="0" eb="2">
      <t>たいしょう</t>
    </rPh>
    <rPh sb="25" eb="27">
      <t>ばあい</t>
    </rPh>
    <rPh sb="29" eb="31">
      <t>いか</t>
    </rPh>
    <phoneticPr fontId="0" type="noConversion"/>
  </si>
  <si>
    <t>Is the data center shared with other tenants?</t>
  </si>
  <si>
    <t>データセンターは他のテナントと共用か</t>
    <rPh sb="8" eb="9">
      <t>ほか</t>
    </rPh>
    <rPh sb="15" eb="17">
      <t>きょうよう</t>
    </rPh>
    <phoneticPr fontId="0" type="noConversion"/>
  </si>
  <si>
    <t>Air conditioning?</t>
  </si>
  <si>
    <t>エアコンは</t>
  </si>
  <si>
    <t>heat detection?</t>
  </si>
  <si>
    <t>smoke detection?</t>
  </si>
  <si>
    <t>fire suppression?</t>
  </si>
  <si>
    <t>Vibration alarm / sensor?</t>
  </si>
  <si>
    <t>震動警告、センサーは</t>
    <rPh sb="0" eb="2">
      <t>しんどう</t>
    </rPh>
    <rPh sb="2" eb="4">
      <t>けいこく</t>
    </rPh>
    <phoneticPr fontId="0" type="noConversion"/>
  </si>
  <si>
    <t>Fire suppression e.g., dry, chemical, wet?</t>
  </si>
  <si>
    <t>消火システムは何を使用しているか</t>
    <rPh sb="0" eb="2">
      <t>しょうか</t>
    </rPh>
    <rPh sb="7" eb="8">
      <t>なに</t>
    </rPh>
    <rPh sb="9" eb="11">
      <t>しよう</t>
    </rPh>
    <phoneticPr fontId="0" type="noConversion"/>
  </si>
  <si>
    <t>Are there generator(s)?</t>
  </si>
  <si>
    <t>発電機があるか</t>
    <rPh sb="0" eb="3">
      <t>はつでんき</t>
    </rPh>
    <phoneticPr fontId="0" type="noConversion"/>
  </si>
  <si>
    <t>Is access to the data center restricted and logs kept of all access?</t>
  </si>
  <si>
    <t>データセンターへのアクセスは制限され、全アクセスがログに記録されているか</t>
    <rPh sb="14" eb="16">
      <t>せいげん</t>
    </rPh>
    <rPh sb="19" eb="20">
      <t>ぜん</t>
    </rPh>
    <rPh sb="28" eb="30">
      <t>きろく</t>
    </rPh>
    <phoneticPr fontId="0" type="noConversion"/>
  </si>
  <si>
    <t>Badge readers at points of entry?</t>
  </si>
  <si>
    <t>エントリーポイントにバッチリーダーがあるか</t>
  </si>
  <si>
    <t>Locked doors requiring a key or PIN at points of entry?</t>
  </si>
  <si>
    <r>
      <rPr>
        <sz val="10"/>
        <rFont val="ＭＳ Ｐゴシック"/>
        <family val="3"/>
        <charset val="128"/>
      </rPr>
      <t>入口にキーや</t>
    </r>
    <r>
      <rPr>
        <sz val="10"/>
        <rFont val="Arial"/>
        <family val="2"/>
      </rPr>
      <t>PIN</t>
    </r>
    <r>
      <rPr>
        <sz val="10"/>
        <rFont val="ＭＳ Ｐゴシック"/>
        <family val="3"/>
        <charset val="128"/>
      </rPr>
      <t>が要求されるロックされたドアがあるか</t>
    </r>
    <rPh sb="0" eb="2">
      <t>いりぐち</t>
    </rPh>
    <rPh sb="10" eb="12">
      <t>ようきゅう</t>
    </rPh>
    <phoneticPr fontId="0" type="noConversion"/>
  </si>
  <si>
    <t>Access request procedures?</t>
  </si>
  <si>
    <t>H.7 Physical Access Authorization</t>
  </si>
  <si>
    <t>アクセスを要求する手順があるか</t>
    <rPh sb="5" eb="7">
      <t>ようきゅう</t>
    </rPh>
    <rPh sb="9" eb="11">
      <t>てじゅん</t>
    </rPh>
    <phoneticPr fontId="0" type="noConversion"/>
  </si>
  <si>
    <t>Segregation of duties for issuing and approving access?</t>
  </si>
  <si>
    <t>アクセスを申請したり、承認する権限分離があるか</t>
    <rPh sb="5" eb="7">
      <t>しんせい</t>
    </rPh>
    <rPh sb="11" eb="13">
      <t>しょうにん</t>
    </rPh>
    <rPh sb="15" eb="17">
      <t>けんげん</t>
    </rPh>
    <rPh sb="17" eb="19">
      <t>ぶんり</t>
    </rPh>
    <phoneticPr fontId="0" type="noConversion"/>
  </si>
  <si>
    <t>Access reviews conducted at least every six months?</t>
  </si>
  <si>
    <t>少なくとも６か月ごとにアクセスレビューを実施しているか</t>
    <rPh sb="0" eb="1">
      <t>すく</t>
    </rPh>
    <rPh sb="7" eb="8">
      <t>げつ</t>
    </rPh>
    <rPh sb="20" eb="22">
      <t>じっし</t>
    </rPh>
    <phoneticPr fontId="0" type="noConversion"/>
  </si>
  <si>
    <t>Is there a mechanism to thwart tailgating / piggybacking into the data center?</t>
  </si>
  <si>
    <t>Are there security guards at points of entry?</t>
  </si>
  <si>
    <t>9.1.1.c</t>
  </si>
  <si>
    <t>入口には警備員がいるか</t>
    <rPh sb="0" eb="2">
      <t>いりぐち</t>
    </rPh>
    <rPh sb="4" eb="7">
      <t>けいびいん</t>
    </rPh>
    <phoneticPr fontId="0" type="noConversion"/>
  </si>
  <si>
    <t>Do the security guards monitor security systems and alarms?</t>
  </si>
  <si>
    <t>警備員はセキュリティシステムや警報を監視しているか</t>
    <rPh sb="0" eb="3">
      <t>けいびいん</t>
    </rPh>
    <rPh sb="15" eb="17">
      <t>けいほう</t>
    </rPh>
    <rPh sb="18" eb="20">
      <t>かんし</t>
    </rPh>
    <phoneticPr fontId="0" type="noConversion"/>
  </si>
  <si>
    <t>Are visitors permitted in the data center?</t>
  </si>
  <si>
    <t>データセンターにビジターの訪問を許可しているか</t>
    <rPh sb="13" eb="15">
      <t>ほうもん</t>
    </rPh>
    <rPh sb="16" eb="18">
      <t>きょか</t>
    </rPh>
    <phoneticPr fontId="0" type="noConversion"/>
  </si>
  <si>
    <t>Are they required to sign in and out of the data center?</t>
  </si>
  <si>
    <t>データセンターの入館・退館にはサインが必要か</t>
    <rPh sb="8" eb="10">
      <t>にゅうかん</t>
    </rPh>
    <rPh sb="11" eb="13">
      <t>ﾀｲｶﾝ</t>
    </rPh>
    <rPh sb="19" eb="21">
      <t>ひつよう</t>
    </rPh>
    <phoneticPr fontId="0" type="noConversion"/>
  </si>
  <si>
    <t>Are they escorted within the data center?</t>
  </si>
  <si>
    <t>データセンターではエスコートされるか</t>
  </si>
  <si>
    <t>Are all entry and exit points to the data center alarmed?</t>
  </si>
  <si>
    <t>全ての出入口に警報があるか</t>
    <rPh sb="0" eb="1">
      <t>すべ</t>
    </rPh>
    <rPh sb="3" eb="5">
      <t>でい</t>
    </rPh>
    <rPh sb="5" eb="6">
      <t>くち</t>
    </rPh>
    <rPh sb="7" eb="9">
      <t>けいほう</t>
    </rPh>
    <phoneticPr fontId="0" type="noConversion"/>
  </si>
  <si>
    <t>Are there alarm motion sensors monitoring the data center?</t>
  </si>
  <si>
    <t>データセンターを監視するモーションーセンサーがあるか</t>
    <rPh sb="8" eb="10">
      <t>かんし</t>
    </rPh>
    <phoneticPr fontId="0" type="noConversion"/>
  </si>
  <si>
    <t>Are there alarm contact sensors on the data center doors?</t>
  </si>
  <si>
    <t>コンタクトセンサーがドアにあるか</t>
  </si>
  <si>
    <t>Are there prop alarms on data center doors?</t>
  </si>
  <si>
    <t>ドアには開けっ放しアラームがあるか</t>
    <rPh sb="4" eb="5">
      <t>あ</t>
    </rPh>
    <rPh sb="7" eb="8">
      <t>ぱな</t>
    </rPh>
    <phoneticPr fontId="0" type="noConversion"/>
  </si>
  <si>
    <t>Do emergency doors only permit egress?</t>
  </si>
  <si>
    <t>非常ドアは出ることしかできないか</t>
    <rPh sb="0" eb="2">
      <t>ひじょう</t>
    </rPh>
    <rPh sb="5" eb="6">
      <t>で</t>
    </rPh>
    <phoneticPr fontId="0" type="noConversion"/>
  </si>
  <si>
    <t>Is access to the Data center monitored with CCTV and the video stored for at least 90 days?</t>
  </si>
  <si>
    <t>少なくとも９０日分は保管されている防犯カメラによってデータセンターへのアクセスをモニターしているか</t>
    <rPh sb="0" eb="1">
      <t>すく</t>
    </rPh>
    <rPh sb="7" eb="8">
      <t>にち</t>
    </rPh>
    <rPh sb="8" eb="9">
      <t>ぶん</t>
    </rPh>
    <rPh sb="10" eb="12">
      <t>ほかん</t>
    </rPh>
    <rPh sb="17" eb="19">
      <t>ぼうはん</t>
    </rPh>
    <phoneticPr fontId="0" type="noConversion"/>
  </si>
  <si>
    <t>Walls extending from true floor to true ceiling?</t>
  </si>
  <si>
    <t>Windows or glass walls along the perimeter?</t>
  </si>
  <si>
    <t>周囲に沿って窓やガラスの壁があるか</t>
    <rPh sb="0" eb="2">
      <t>しゅうい</t>
    </rPh>
    <rPh sb="3" eb="4">
      <t>そ</t>
    </rPh>
    <rPh sb="6" eb="7">
      <t>まど</t>
    </rPh>
    <rPh sb="12" eb="13">
      <t>かべ</t>
    </rPh>
    <phoneticPr fontId="0" type="noConversion"/>
  </si>
  <si>
    <t>Does the Scoped Systems and Data reside in a caged environment within a data center? If so, are these controls present:</t>
  </si>
  <si>
    <t>対象システムやデータはケージに囲まれている環境にあるか</t>
    <rPh sb="0" eb="2">
      <t>たいしょう</t>
    </rPh>
    <rPh sb="15" eb="16">
      <t>かこ</t>
    </rPh>
    <rPh sb="21" eb="23">
      <t>かんきょう</t>
    </rPh>
    <phoneticPr fontId="0" type="noConversion"/>
  </si>
  <si>
    <t>Locks requiring a key or PIN used at points of entry?</t>
  </si>
  <si>
    <r>
      <rPr>
        <sz val="10"/>
        <rFont val="ＭＳ Ｐゴシック"/>
        <family val="3"/>
        <charset val="128"/>
      </rPr>
      <t>入口ではキーや</t>
    </r>
    <r>
      <rPr>
        <sz val="10"/>
        <rFont val="Arial"/>
        <family val="2"/>
      </rPr>
      <t>PIN</t>
    </r>
    <r>
      <rPr>
        <sz val="10"/>
        <rFont val="ＭＳ Ｐゴシック"/>
        <family val="3"/>
        <charset val="128"/>
      </rPr>
      <t>を求められるか</t>
    </r>
    <rPh sb="0" eb="2">
      <t>いりぐち</t>
    </rPh>
    <rPh sb="11" eb="12">
      <t>もと</t>
    </rPh>
    <phoneticPr fontId="0" type="noConversion"/>
  </si>
  <si>
    <t>A process for requesting access?</t>
  </si>
  <si>
    <t>アクセス申請のプロセスがあるか</t>
    <rPh sb="4" eb="6">
      <t>しんせい</t>
    </rPh>
    <phoneticPr fontId="0" type="noConversion"/>
  </si>
  <si>
    <t>Segregation of duties for granting and storage of access devices (badges, keys, etc.)?</t>
  </si>
  <si>
    <t>アクセス装備の付与、保管には権限分離があるか</t>
  </si>
  <si>
    <t>A list maintained of personnel with cards / keys to the caged environment?</t>
  </si>
  <si>
    <t>カードやキーが付与されている個人が記録されているリストがあるか</t>
    <rPh sb="7" eb="9">
      <t>ふよ</t>
    </rPh>
    <rPh sb="14" eb="16">
      <t>こじん</t>
    </rPh>
    <rPh sb="17" eb="19">
      <t>きろく</t>
    </rPh>
    <phoneticPr fontId="0" type="noConversion"/>
  </si>
  <si>
    <t>A process to report lost access cards / keys?</t>
  </si>
  <si>
    <t>カードやキーの紛失報告プロセスがあるか</t>
    <rPh sb="7" eb="9">
      <t>ふんしつ</t>
    </rPh>
    <rPh sb="9" eb="11">
      <t>ほうこく</t>
    </rPh>
    <phoneticPr fontId="0" type="noConversion"/>
  </si>
  <si>
    <t>A process to review access to the cage at least every six months?</t>
  </si>
  <si>
    <t>少なくとも６か月ごとにアクセスレビューを行うプロセスがあるか</t>
    <rPh sb="0" eb="1">
      <t>すく</t>
    </rPh>
    <rPh sb="7" eb="8">
      <t>げつ</t>
    </rPh>
    <rPh sb="20" eb="21">
      <t>おこな</t>
    </rPh>
    <phoneticPr fontId="0" type="noConversion"/>
  </si>
  <si>
    <t>A process to collect access equipment (badges, keys, change pin numbers, etc.) when a constituent is terminated or changes status and no longer requires access?</t>
  </si>
  <si>
    <t>異動により不要になったアクセス装備を回収するプロセスがあるか</t>
    <rPh sb="0" eb="2">
      <t>いどう</t>
    </rPh>
    <rPh sb="5" eb="7">
      <t>ふよう</t>
    </rPh>
    <rPh sb="15" eb="17">
      <t>そうび</t>
    </rPh>
    <rPh sb="18" eb="20">
      <t>かいしゅう</t>
    </rPh>
    <phoneticPr fontId="0" type="noConversion"/>
  </si>
  <si>
    <t>Are visitors permitted in the caged environment? If so, are they:</t>
  </si>
  <si>
    <t>ビジターが訪問することが許可されているか</t>
    <rPh sb="5" eb="7">
      <t>ほうもん</t>
    </rPh>
    <rPh sb="12" eb="14">
      <t>きょか</t>
    </rPh>
    <phoneticPr fontId="0" type="noConversion"/>
  </si>
  <si>
    <t>Required to sign in and out?</t>
  </si>
  <si>
    <t>サインを求められるか</t>
    <rPh sb="4" eb="5">
      <t>もと</t>
    </rPh>
    <phoneticPr fontId="0" type="noConversion"/>
  </si>
  <si>
    <t>Escorted?</t>
  </si>
  <si>
    <t>エスコートされるか</t>
  </si>
  <si>
    <t>Monitored with CCTV and the video stored for at least 90 days?</t>
  </si>
  <si>
    <t>少なくとも９０日は保管される防犯カメラによって監視しているか</t>
    <rPh sb="0" eb="1">
      <t>すく</t>
    </rPh>
    <rPh sb="7" eb="8">
      <t>にち</t>
    </rPh>
    <rPh sb="9" eb="11">
      <t>ほかん</t>
    </rPh>
    <rPh sb="14" eb="16">
      <t>ぼうはん</t>
    </rPh>
    <rPh sb="23" eb="25">
      <t>かんし</t>
    </rPh>
    <phoneticPr fontId="0" type="noConversion"/>
  </si>
  <si>
    <t>Does the Scoped Systems and Data reside in a locked cabinet? If so, is there:</t>
  </si>
  <si>
    <t>ロックされたキャビネットに対象システムやデータがあるか</t>
    <rPh sb="13" eb="15">
      <t>たいしょう</t>
    </rPh>
    <phoneticPr fontId="0" type="noConversion"/>
  </si>
  <si>
    <t>Shared cabinets?</t>
  </si>
  <si>
    <t>共用キャビネットか</t>
    <rPh sb="0" eb="2">
      <t>きょうよう</t>
    </rPh>
    <phoneticPr fontId="0" type="noConversion"/>
  </si>
  <si>
    <t>アクセスが制限され、全アクセスが記録されているか</t>
    <rPh sb="5" eb="7">
      <t>せいげん</t>
    </rPh>
    <rPh sb="10" eb="11">
      <t>ぜん</t>
    </rPh>
    <rPh sb="16" eb="18">
      <t>きろく</t>
    </rPh>
    <phoneticPr fontId="0" type="noConversion"/>
  </si>
  <si>
    <t>Segregation of duties for issuing, approving access and storing devices (badges, keys, etc.)?</t>
  </si>
  <si>
    <t>アクセス装備品の発行、承認には権限分離があるか</t>
    <rPh sb="4" eb="6">
      <t>そうび</t>
    </rPh>
    <rPh sb="6" eb="7">
      <t>ひん</t>
    </rPh>
    <rPh sb="8" eb="10">
      <t>はっこう</t>
    </rPh>
    <rPh sb="11" eb="13">
      <t>しょうにん</t>
    </rPh>
    <rPh sb="15" eb="17">
      <t>けんげん</t>
    </rPh>
    <rPh sb="17" eb="19">
      <t>ぶんり</t>
    </rPh>
    <phoneticPr fontId="0" type="noConversion"/>
  </si>
  <si>
    <t>アクセス申請、承認には権限分離があるか</t>
    <rPh sb="4" eb="6">
      <t>しんせい</t>
    </rPh>
    <rPh sb="7" eb="9">
      <t>しょうにん</t>
    </rPh>
    <rPh sb="11" eb="13">
      <t>けんげん</t>
    </rPh>
    <rPh sb="13" eb="15">
      <t>ぶんり</t>
    </rPh>
    <phoneticPr fontId="0" type="noConversion"/>
  </si>
  <si>
    <t>A list of personnel with cards / keys to the cabinet?</t>
  </si>
  <si>
    <t>キャビネットのカードやキーが付与されている個人が記録されているリストがあるか</t>
    <rPh sb="14" eb="16">
      <t>ふよ</t>
    </rPh>
    <rPh sb="21" eb="23">
      <t>こじん</t>
    </rPh>
    <rPh sb="24" eb="26">
      <t>きろく</t>
    </rPh>
    <phoneticPr fontId="0" type="noConversion"/>
  </si>
  <si>
    <t>アクセスカードや鍵を失くしたり、盗難された場合の報告プロセスはあるか</t>
  </si>
  <si>
    <t>Collection access equipment (badges, keys, change pin numbers, etc.) when a constituent is terminated or changes status and no longer requires access?</t>
  </si>
  <si>
    <t>異動により不要になったアクセス装備品を回収するか</t>
    <rPh sb="0" eb="2">
      <t>いどう</t>
    </rPh>
    <rPh sb="5" eb="7">
      <t>ふよう</t>
    </rPh>
    <rPh sb="15" eb="17">
      <t>そうび</t>
    </rPh>
    <rPh sb="17" eb="18">
      <t>ひん</t>
    </rPh>
    <rPh sb="19" eb="21">
      <t>かいしゅう</t>
    </rPh>
    <phoneticPr fontId="0" type="noConversion"/>
  </si>
  <si>
    <t>Cabinets monitored with CCTV and the video stored for at least 90 days?</t>
  </si>
  <si>
    <t>キャビネットは防犯カメラで監視されているか</t>
    <rPh sb="7" eb="9">
      <t>ぼうはん</t>
    </rPh>
    <rPh sb="13" eb="15">
      <t>かんし</t>
    </rPh>
    <phoneticPr fontId="0" type="noConversion"/>
  </si>
  <si>
    <t>Is there a policy on using locking screensavers on unattended system displays or locks on consoles within the data center?</t>
  </si>
  <si>
    <t>11.3.2.a, 11.3.3</t>
  </si>
  <si>
    <t>Unattended user equipment, Clear desk and clear screen policy</t>
  </si>
  <si>
    <t>データセンター内のディスプレーがスクリーンセイバーでロックするなどのポリシーがあるか</t>
    <rPh sb="7" eb="8">
      <t>ない</t>
    </rPh>
    <phoneticPr fontId="0" type="noConversion"/>
  </si>
  <si>
    <t>Is there a procedure for equipment removal from the data center?</t>
  </si>
  <si>
    <t>9.2.7</t>
  </si>
  <si>
    <t>Removal of property</t>
  </si>
  <si>
    <t>予防措置や現メンテナンス契約において以下の項目はあるか</t>
    <rPh sb="0" eb="2">
      <t>よぼう</t>
    </rPh>
    <rPh sb="2" eb="4">
      <t>そち</t>
    </rPh>
    <rPh sb="5" eb="6">
      <t>げん</t>
    </rPh>
    <rPh sb="12" eb="14">
      <t>けいやく</t>
    </rPh>
    <rPh sb="18" eb="20">
      <t>いか</t>
    </rPh>
    <rPh sb="21" eb="23">
      <t>こうもく</t>
    </rPh>
    <phoneticPr fontId="0" type="noConversion"/>
  </si>
  <si>
    <t>Is there a preventive maintenance or current maintenance contracts for:</t>
  </si>
  <si>
    <t>UPS system?</t>
  </si>
  <si>
    <t>9.2.4</t>
  </si>
  <si>
    <t>Equipment maintenance</t>
  </si>
  <si>
    <t>Security system?</t>
  </si>
  <si>
    <t>Generator?</t>
  </si>
  <si>
    <t>Batteries?</t>
  </si>
  <si>
    <t>Fire suppression systems?</t>
  </si>
  <si>
    <t>HVAC?</t>
  </si>
  <si>
    <t>空調システム</t>
    <rPh sb="0" eb="2">
      <t>くうちょう</t>
    </rPh>
    <phoneticPr fontId="0" type="noConversion"/>
  </si>
  <si>
    <t>Are the following tested:</t>
  </si>
  <si>
    <t>以下の項目はテストしているか</t>
    <rPh sb="0" eb="2">
      <t>いか</t>
    </rPh>
    <rPh sb="3" eb="5">
      <t>こうもく</t>
    </rPh>
    <phoneticPr fontId="0" type="noConversion"/>
  </si>
  <si>
    <t>UPS system - annually?</t>
  </si>
  <si>
    <t>Security alarm system - annually?</t>
  </si>
  <si>
    <t>Fire alarms - annually?</t>
  </si>
  <si>
    <t>Fire suppression system - annually?</t>
  </si>
  <si>
    <t>Generators - monthly?</t>
  </si>
  <si>
    <t>Generators full load tested - monthly?</t>
  </si>
  <si>
    <t>Are Management approved operating procedures utilized? If so, are they:</t>
  </si>
  <si>
    <t>Q28</t>
  </si>
  <si>
    <t>マネージメントがオペレーション手順を承認しているか</t>
    <rPh sb="15" eb="17">
      <t>てじゅん</t>
    </rPh>
    <rPh sb="18" eb="20">
      <t>しょうにん</t>
    </rPh>
    <phoneticPr fontId="0" type="noConversion"/>
  </si>
  <si>
    <t>Documented, maintained, and made available to all users?</t>
  </si>
  <si>
    <t>文書化され、メンテナンスされているか</t>
    <rPh sb="0" eb="3">
      <t>ぶんしょか</t>
    </rPh>
    <phoneticPr fontId="0" type="noConversion"/>
  </si>
  <si>
    <t>Is there an operational change management / change control policy or program that has been approved by management, communicated to appropriate constituents and an owner to maintain and review the policy? If so, does it include:</t>
  </si>
  <si>
    <t>Q29 &amp;Q37</t>
  </si>
  <si>
    <t>変更管理手順やポリシーがあるか？</t>
    <rPh sb="0" eb="2">
      <t>へんこう</t>
    </rPh>
    <rPh sb="2" eb="4">
      <t>かんり</t>
    </rPh>
    <rPh sb="4" eb="6">
      <t>てじゅん</t>
    </rPh>
    <phoneticPr fontId="0" type="noConversion"/>
  </si>
  <si>
    <t>Documentation of changes?</t>
  </si>
  <si>
    <t>10.1.2.a</t>
  </si>
  <si>
    <t>変更依頼文書は</t>
    <rPh sb="0" eb="2">
      <t>へんこう</t>
    </rPh>
    <rPh sb="2" eb="4">
      <t>いらい</t>
    </rPh>
    <rPh sb="4" eb="6">
      <t>ぶんしょ</t>
    </rPh>
    <phoneticPr fontId="0" type="noConversion"/>
  </si>
  <si>
    <t>Request, review and approval of proposed changes?</t>
  </si>
  <si>
    <t>10.1.2.a, 10.1.2.d</t>
  </si>
  <si>
    <t>変更に対する依頼、レビュー、承認は</t>
    <rPh sb="0" eb="2">
      <t>へんこう</t>
    </rPh>
    <rPh sb="3" eb="4">
      <t>たい</t>
    </rPh>
    <rPh sb="6" eb="8">
      <t>いらい</t>
    </rPh>
    <rPh sb="14" eb="16">
      <t>しょうにん</t>
    </rPh>
    <phoneticPr fontId="0" type="noConversion"/>
  </si>
  <si>
    <t>Pre-implementation testing?</t>
  </si>
  <si>
    <t>10.1.2.b</t>
  </si>
  <si>
    <t>実装前テスト</t>
    <rPh sb="0" eb="2">
      <t>じっそう</t>
    </rPh>
    <rPh sb="2" eb="3">
      <t>まえ</t>
    </rPh>
    <phoneticPr fontId="0" type="noConversion"/>
  </si>
  <si>
    <t>Post-implementation testing?</t>
  </si>
  <si>
    <t>実装後テスト</t>
    <rPh sb="0" eb="2">
      <t>じっそう</t>
    </rPh>
    <rPh sb="2" eb="3">
      <t>ご</t>
    </rPh>
    <phoneticPr fontId="0" type="noConversion"/>
  </si>
  <si>
    <t>Review for potential security impact?</t>
  </si>
  <si>
    <t>10.1.2.c</t>
  </si>
  <si>
    <t>潜在的なセキュリティインパクトのレビュー</t>
    <rPh sb="0" eb="3">
      <t>せんざいてき</t>
    </rPh>
    <phoneticPr fontId="0" type="noConversion"/>
  </si>
  <si>
    <t>Review for potential operational impact?</t>
  </si>
  <si>
    <t>潜在的なオペレーションインパクトのレビュー</t>
  </si>
  <si>
    <t>Communication of changes to all relevant constituents?</t>
  </si>
  <si>
    <t>10.1.2.e</t>
  </si>
  <si>
    <t>変更に対する担当部署、承認部署とのコミュニケーション</t>
    <rPh sb="0" eb="2">
      <t>へんこう</t>
    </rPh>
    <rPh sb="3" eb="4">
      <t>たい</t>
    </rPh>
    <rPh sb="6" eb="8">
      <t>たんとう</t>
    </rPh>
    <rPh sb="8" eb="10">
      <t>ぶしょ</t>
    </rPh>
    <rPh sb="11" eb="13">
      <t>しょうにん</t>
    </rPh>
    <rPh sb="13" eb="15">
      <t>ぶしょ</t>
    </rPh>
    <phoneticPr fontId="0" type="noConversion"/>
  </si>
  <si>
    <t>Rollback procedures?</t>
  </si>
  <si>
    <t>10.1.2.f</t>
  </si>
  <si>
    <t>ロールバック手順は</t>
    <rPh sb="6" eb="8">
      <t>てじゅん</t>
    </rPh>
    <phoneticPr fontId="0" type="noConversion"/>
  </si>
  <si>
    <t>Maintenance of change control logs?</t>
  </si>
  <si>
    <t>変更管理のログ・記録</t>
    <rPh sb="0" eb="2">
      <t>へんこう</t>
    </rPh>
    <rPh sb="2" eb="4">
      <t>かんり</t>
    </rPh>
    <rPh sb="8" eb="10">
      <t>きろく</t>
    </rPh>
    <phoneticPr fontId="0" type="noConversion"/>
  </si>
  <si>
    <t>Code reviewed by information security prior to the implementation of internally developed applications and / or application updates?</t>
  </si>
  <si>
    <t>Q31</t>
  </si>
  <si>
    <t>12.5.1</t>
  </si>
  <si>
    <t>Change Control Procedures</t>
  </si>
  <si>
    <t>新規に開発したアプリケーションや修正・更新したアプリケーションを導入前にコードレビューを実施しているか</t>
    <rPh sb="0" eb="2">
      <t>しんき</t>
    </rPh>
    <rPh sb="3" eb="5">
      <t>かいはつ</t>
    </rPh>
    <rPh sb="16" eb="18">
      <t>しゅうせい</t>
    </rPh>
    <rPh sb="19" eb="21">
      <t>こうしん</t>
    </rPh>
    <rPh sb="32" eb="34">
      <t>どうにゅう</t>
    </rPh>
    <rPh sb="34" eb="35">
      <t>まえ</t>
    </rPh>
    <rPh sb="44" eb="46">
      <t>じっし</t>
    </rPh>
    <phoneticPr fontId="0" type="noConversion"/>
  </si>
  <si>
    <t>Is Information security's approval required prior to implementation changes?</t>
  </si>
  <si>
    <t>変更を適用する前に承認が必要となっているか</t>
    <rPh sb="0" eb="2">
      <t>へんこう</t>
    </rPh>
    <rPh sb="3" eb="5">
      <t>てきよう</t>
    </rPh>
    <rPh sb="7" eb="8">
      <t>まえ</t>
    </rPh>
    <rPh sb="9" eb="11">
      <t>しょうにん</t>
    </rPh>
    <rPh sb="12" eb="14">
      <t>ひつよう</t>
    </rPh>
    <phoneticPr fontId="0" type="noConversion"/>
  </si>
  <si>
    <t>Are the following changes to the production environment subject to the change control process:</t>
  </si>
  <si>
    <t>本番環境の以下の変更については、変更管理プロセスが適用されているか</t>
    <rPh sb="0" eb="2">
      <t>ほんばん</t>
    </rPh>
    <rPh sb="2" eb="4">
      <t>かんきょう</t>
    </rPh>
    <rPh sb="5" eb="7">
      <t>いか</t>
    </rPh>
    <rPh sb="8" eb="10">
      <t>へんこう</t>
    </rPh>
    <rPh sb="16" eb="18">
      <t>へんこう</t>
    </rPh>
    <rPh sb="18" eb="20">
      <t>かんり</t>
    </rPh>
    <rPh sb="25" eb="27">
      <t>てきよう</t>
    </rPh>
    <phoneticPr fontId="0" type="noConversion"/>
  </si>
  <si>
    <t>Network?</t>
  </si>
  <si>
    <t>ネットワーク</t>
  </si>
  <si>
    <t>Systems?</t>
  </si>
  <si>
    <t>Application updates?</t>
  </si>
  <si>
    <t>Code changes?</t>
  </si>
  <si>
    <t>Is there a segregation of duties between those requesting, approving and implementing a change?</t>
  </si>
  <si>
    <t>10.1.3</t>
  </si>
  <si>
    <t>Segregation Of Duties</t>
  </si>
  <si>
    <t>リクエストや実施に関して申請する人、承認する人が権限分離として定義されているか</t>
    <rPh sb="6" eb="8">
      <t>じっし</t>
    </rPh>
    <rPh sb="9" eb="10">
      <t>かん</t>
    </rPh>
    <rPh sb="12" eb="14">
      <t>しんせい</t>
    </rPh>
    <rPh sb="16" eb="17">
      <t>ひと</t>
    </rPh>
    <rPh sb="18" eb="20">
      <t>しょうにん</t>
    </rPh>
    <rPh sb="22" eb="23">
      <t>ひと</t>
    </rPh>
    <rPh sb="24" eb="26">
      <t>けんげん</t>
    </rPh>
    <rPh sb="26" eb="28">
      <t>ぶんり</t>
    </rPh>
    <rPh sb="31" eb="33">
      <t>ていぎ</t>
    </rPh>
    <phoneticPr fontId="0" type="noConversion"/>
  </si>
  <si>
    <t>Is application development performed? If so, is:</t>
  </si>
  <si>
    <t>アプリケーション開発はするか</t>
    <rPh sb="8" eb="10">
      <t>かいはつ</t>
    </rPh>
    <phoneticPr fontId="0" type="noConversion"/>
  </si>
  <si>
    <t>Development, test, and staging environment separate from the production environment? If so how are they separated:</t>
  </si>
  <si>
    <t>本番環境とは、開発環境、テスト環境が分かれているか</t>
    <rPh sb="0" eb="2">
      <t>ほんばん</t>
    </rPh>
    <rPh sb="2" eb="4">
      <t>かんきょう</t>
    </rPh>
    <rPh sb="7" eb="9">
      <t>かいはつ</t>
    </rPh>
    <rPh sb="9" eb="11">
      <t>かんきょう</t>
    </rPh>
    <rPh sb="15" eb="17">
      <t>かんきょう</t>
    </rPh>
    <rPh sb="18" eb="19">
      <t>わ</t>
    </rPh>
    <phoneticPr fontId="0" type="noConversion"/>
  </si>
  <si>
    <t>Logically?</t>
  </si>
  <si>
    <t>Physically?</t>
  </si>
  <si>
    <t>No segregation?</t>
  </si>
  <si>
    <t>Do third party vendors have access to Scoped Systems and Data? (backup vendors, service providers, equipment support maintenance, software maintenance vendors, data recovery vendors, etc)? If so, is there:</t>
  </si>
  <si>
    <t>サードベンダーが対象システムやデータにアクセスするか</t>
    <rPh sb="8" eb="10">
      <t>たいしょう</t>
    </rPh>
    <phoneticPr fontId="0" type="noConversion"/>
  </si>
  <si>
    <t>Security review prior to engaging their services (logical, physical, other controls)?</t>
  </si>
  <si>
    <t>10.2.1</t>
  </si>
  <si>
    <t>Service Delivery</t>
  </si>
  <si>
    <t>サードベンダーのサービスを受ける前にセキュリティレビューを実施しているか</t>
    <rPh sb="13" eb="14">
      <t>う</t>
    </rPh>
    <rPh sb="16" eb="17">
      <t>まえ</t>
    </rPh>
    <rPh sb="29" eb="31">
      <t>じっし</t>
    </rPh>
    <phoneticPr fontId="0" type="noConversion"/>
  </si>
  <si>
    <t>Security review at least annually, on an ongoing basis?</t>
  </si>
  <si>
    <t>10.2.2</t>
  </si>
  <si>
    <t>Monitoring And Review Of Third Party Services</t>
  </si>
  <si>
    <t>毎年セキュリティレビューを実施</t>
    <rPh sb="0" eb="2">
      <t>まいとし</t>
    </rPh>
    <rPh sb="13" eb="15">
      <t>じっし</t>
    </rPh>
    <phoneticPr fontId="0" type="noConversion"/>
  </si>
  <si>
    <t>Risk assessments or review?</t>
  </si>
  <si>
    <t>Identification Of Risks Related To External Parties</t>
  </si>
  <si>
    <t>リスクアセスメントやそのレビューは</t>
  </si>
  <si>
    <t>Confidentiality and/or Non Disclosure Agreement requirements?</t>
  </si>
  <si>
    <t>Addressing Security In Third Party Agreements</t>
  </si>
  <si>
    <t>機密保持契約は</t>
    <rPh sb="0" eb="2">
      <t>きみつ</t>
    </rPh>
    <rPh sb="2" eb="4">
      <t>ほじ</t>
    </rPh>
    <rPh sb="4" eb="6">
      <t>けいやく</t>
    </rPh>
    <phoneticPr fontId="0" type="noConversion"/>
  </si>
  <si>
    <t>Requirement to notify of changes that might affect services rendered?</t>
  </si>
  <si>
    <t>10.2.3</t>
  </si>
  <si>
    <t>Managing Changes To Third Party Services</t>
  </si>
  <si>
    <t>サービスに影響するような変更については事前連絡があるか</t>
    <rPh sb="5" eb="7">
      <t>えいきょう</t>
    </rPh>
    <rPh sb="12" eb="14">
      <t>へんこう</t>
    </rPh>
    <rPh sb="19" eb="21">
      <t>じぜん</t>
    </rPh>
    <rPh sb="21" eb="23">
      <t>れんらく</t>
    </rPh>
    <phoneticPr fontId="0" type="noConversion"/>
  </si>
  <si>
    <t>Are system resources reviewed to ensure adequate capacity is maintained?</t>
  </si>
  <si>
    <t>10.3.1</t>
  </si>
  <si>
    <t>Capacity Management</t>
  </si>
  <si>
    <t>適切な容量があることを担保するため、システムリソースもレビューしているか</t>
    <rPh sb="0" eb="2">
      <t>てきせつ</t>
    </rPh>
    <rPh sb="3" eb="5">
      <t>ようりょう</t>
    </rPh>
    <rPh sb="11" eb="13">
      <t>たんぽ</t>
    </rPh>
    <phoneticPr fontId="0" type="noConversion"/>
  </si>
  <si>
    <t>Are criteria for accepting new information systems, upgrades, and new versions established? If so, do they include:</t>
  </si>
  <si>
    <t>10.3.2</t>
  </si>
  <si>
    <t>System acceptance</t>
  </si>
  <si>
    <t>新しいシステム、システムアップグレード、新バージョンを受け入れるための優先順位は存在するか</t>
    <rPh sb="0" eb="1">
      <t>あたら</t>
    </rPh>
    <rPh sb="20" eb="21">
      <t>しん</t>
    </rPh>
    <rPh sb="27" eb="28">
      <t>う</t>
    </rPh>
    <rPh sb="29" eb="30">
      <t>い</t>
    </rPh>
    <rPh sb="35" eb="37">
      <t>ゆうせん</t>
    </rPh>
    <rPh sb="37" eb="39">
      <t>じゅんい</t>
    </rPh>
    <rPh sb="40" eb="42">
      <t>そんざい</t>
    </rPh>
    <phoneticPr fontId="0" type="noConversion"/>
  </si>
  <si>
    <t>Performance and computer capacity requirements?</t>
  </si>
  <si>
    <t>10.3.2.a</t>
  </si>
  <si>
    <t>パフォーマンスやコンピュータ容量</t>
    <rPh sb="14" eb="16">
      <t>ようりょう</t>
    </rPh>
    <phoneticPr fontId="0" type="noConversion"/>
  </si>
  <si>
    <t>Error recovery and restart procedures?</t>
  </si>
  <si>
    <t>10.3.2.b</t>
  </si>
  <si>
    <t>エラーリカバリーや再起動手順</t>
    <rPh sb="9" eb="12">
      <t>さいきどう</t>
    </rPh>
    <rPh sb="12" eb="14">
      <t>てじゅん</t>
    </rPh>
    <phoneticPr fontId="0" type="noConversion"/>
  </si>
  <si>
    <t>Preparation and testing of operating procedures?</t>
  </si>
  <si>
    <t>10.3.2.c</t>
  </si>
  <si>
    <t>テストプロシージャ</t>
  </si>
  <si>
    <t>Agreed set of security controls?</t>
  </si>
  <si>
    <t>10.3.2.d</t>
  </si>
  <si>
    <t>誰に対してアクセス権限が付与されているかについて合意がなされているか</t>
    <rPh sb="0" eb="1">
      <t>だれ</t>
    </rPh>
    <rPh sb="2" eb="3">
      <t>たい</t>
    </rPh>
    <rPh sb="9" eb="11">
      <t>けんげん</t>
    </rPh>
    <rPh sb="12" eb="14">
      <t>ふよ</t>
    </rPh>
    <rPh sb="24" eb="26">
      <t>ごうい</t>
    </rPh>
    <phoneticPr fontId="0" type="noConversion"/>
  </si>
  <si>
    <t>Effective manual procedures?</t>
  </si>
  <si>
    <t>10.3.2.e</t>
  </si>
  <si>
    <t>マニュアルプロシージャ</t>
  </si>
  <si>
    <t>Business continuity arrangements?</t>
  </si>
  <si>
    <t>10.3.2.f</t>
  </si>
  <si>
    <t>BCP</t>
  </si>
  <si>
    <t>Evidence that new system will not adversely affect existing systems, particularly at peak processing times, such as month end?</t>
  </si>
  <si>
    <t>10.3.2.g</t>
  </si>
  <si>
    <t>ピーク時に悪い影響がないことのエビデンスを･･･</t>
    <rPh sb="3" eb="4">
      <t>じ</t>
    </rPh>
    <rPh sb="5" eb="6">
      <t>わる</t>
    </rPh>
    <rPh sb="7" eb="9">
      <t>えいきょう</t>
    </rPh>
    <phoneticPr fontId="0" type="noConversion"/>
  </si>
  <si>
    <t>Evidence of the effect on the overall security of the organization?</t>
  </si>
  <si>
    <t>10.3.2.h</t>
  </si>
  <si>
    <t>セキュリティー全体に対する影響が分析されているか</t>
    <rPh sb="7" eb="9">
      <t>ぜんたい</t>
    </rPh>
    <rPh sb="10" eb="11">
      <t>たい</t>
    </rPh>
    <rPh sb="13" eb="15">
      <t>えいきょう</t>
    </rPh>
    <rPh sb="16" eb="18">
      <t>ぶんせき</t>
    </rPh>
    <phoneticPr fontId="0" type="noConversion"/>
  </si>
  <si>
    <t>Pathfinder Remediation Guide (issued by Grant Thornton International)</t>
  </si>
  <si>
    <t>アンチウィルスやマルウェアに関するポリシーやプログラムがあり、それは経営者や適切な承認部署から承認されているか</t>
    <rPh sb="14" eb="15">
      <t>かん</t>
    </rPh>
    <rPh sb="34" eb="37">
      <t>けいえいしゃ</t>
    </rPh>
    <rPh sb="38" eb="40">
      <t>てきせつ</t>
    </rPh>
    <rPh sb="41" eb="43">
      <t>しょうにん</t>
    </rPh>
    <rPh sb="43" eb="45">
      <t>ぶしょ</t>
    </rPh>
    <rPh sb="47" eb="49">
      <t>しょうにん</t>
    </rPh>
    <phoneticPr fontId="0" type="noConversion"/>
  </si>
  <si>
    <t>What is the interval between the availability of a new signature update and its deployment:</t>
  </si>
  <si>
    <t>10.4.1.d</t>
  </si>
  <si>
    <t>どのくらいの頻度でアンチウィルスを更新していますか</t>
    <rPh sb="6" eb="8">
      <t>ひんど</t>
    </rPh>
    <rPh sb="17" eb="19">
      <t>こうしん</t>
    </rPh>
    <phoneticPr fontId="0" type="noConversion"/>
  </si>
  <si>
    <t>Hourly?</t>
  </si>
  <si>
    <t>soon as new signature update is released.</t>
  </si>
  <si>
    <t>Daily?</t>
  </si>
  <si>
    <t>Weekly?</t>
  </si>
  <si>
    <t>Monthly?</t>
  </si>
  <si>
    <t>対象システムやデータのバックアップは実施しているか</t>
    <rPh sb="0" eb="2">
      <t>たいしょう</t>
    </rPh>
    <rPh sb="18" eb="20">
      <t>じっし</t>
    </rPh>
    <phoneticPr fontId="0" type="noConversion"/>
  </si>
  <si>
    <t>Is there a policy or process for the backup of production data? If so, does it include a requirement to:</t>
  </si>
  <si>
    <t>:Information Management Rule</t>
  </si>
  <si>
    <t>本番データのバックアップに関するポリシーや手順があるか</t>
    <rPh sb="0" eb="2">
      <t>ほんばん</t>
    </rPh>
    <rPh sb="13" eb="14">
      <t>かん</t>
    </rPh>
    <rPh sb="21" eb="23">
      <t>てじゅん</t>
    </rPh>
    <phoneticPr fontId="0" type="noConversion"/>
  </si>
  <si>
    <t>Store backups to avoid any damage from a disaster at the main site?</t>
  </si>
  <si>
    <t>10.5.1.d</t>
  </si>
  <si>
    <t>本番環境での災害の被害を避けるためバックアップを保管しているか</t>
    <rPh sb="0" eb="2">
      <t>ほんばん</t>
    </rPh>
    <rPh sb="2" eb="4">
      <t>かんきょう</t>
    </rPh>
    <rPh sb="6" eb="8">
      <t>さいがい</t>
    </rPh>
    <rPh sb="9" eb="11">
      <t>ひがい</t>
    </rPh>
    <rPh sb="12" eb="13">
      <t>さ</t>
    </rPh>
    <rPh sb="24" eb="26">
      <t>ほかん</t>
    </rPh>
    <phoneticPr fontId="0" type="noConversion"/>
  </si>
  <si>
    <t>Test backup media and restoration procedures at least annually?</t>
  </si>
  <si>
    <t>10.5.1.f</t>
  </si>
  <si>
    <t>毎年バックアップメディアやリストア手順をテストしているか</t>
    <rPh sb="0" eb="2">
      <t>まいとし</t>
    </rPh>
    <rPh sb="17" eb="19">
      <t>てじゅん</t>
    </rPh>
    <phoneticPr fontId="0" type="noConversion"/>
  </si>
  <si>
    <t>Is backup media stored offsite? If so, is there:</t>
  </si>
  <si>
    <t>バックアップメディアはオフサイトに保管されているか</t>
    <rPh sb="17" eb="19">
      <t>ほかん</t>
    </rPh>
    <phoneticPr fontId="0" type="noConversion"/>
  </si>
  <si>
    <t>Secure transport?</t>
  </si>
  <si>
    <t>安全な輸送を行っているか</t>
    <rPh sb="0" eb="2">
      <t>あんぜん</t>
    </rPh>
    <rPh sb="3" eb="5">
      <t>ゆそう</t>
    </rPh>
    <rPh sb="6" eb="7">
      <t>おこな</t>
    </rPh>
    <phoneticPr fontId="0" type="noConversion"/>
  </si>
  <si>
    <t>Tracking shipments?</t>
  </si>
  <si>
    <t>10.8.2.a &amp; 10.8.2.b</t>
  </si>
  <si>
    <t>Exchange Agreements</t>
  </si>
  <si>
    <t>出荷のトラッキングは</t>
    <rPh sb="0" eb="2">
      <t>しゅっか</t>
    </rPh>
    <phoneticPr fontId="0" type="noConversion"/>
  </si>
  <si>
    <t>Verification of receipt?</t>
  </si>
  <si>
    <t>受領の確認は</t>
    <rPh sb="0" eb="2">
      <t>じゅりょう</t>
    </rPh>
    <rPh sb="3" eb="5">
      <t>かくにん</t>
    </rPh>
    <phoneticPr fontId="0" type="noConversion"/>
  </si>
  <si>
    <t>ファイアウォールはあるか</t>
  </si>
  <si>
    <t>Is every connection to an external network terminated at a firewall?</t>
  </si>
  <si>
    <t>Segregation In Networks</t>
  </si>
  <si>
    <t>外部ネットワークへの全ての接続はファイアウォールでターミネートされるか</t>
    <rPh sb="0" eb="2">
      <t>がいぶ</t>
    </rPh>
    <rPh sb="10" eb="11">
      <t>すべ</t>
    </rPh>
    <rPh sb="13" eb="15">
      <t>せつぞく</t>
    </rPh>
    <phoneticPr fontId="0" type="noConversion"/>
  </si>
  <si>
    <t>Are firewalls used to segment internal networks?</t>
  </si>
  <si>
    <t>社内ネットワークの区分にも使用されているか</t>
    <rPh sb="0" eb="2">
      <t>しゃない</t>
    </rPh>
    <rPh sb="9" eb="11">
      <t>くぶん</t>
    </rPh>
    <rPh sb="13" eb="15">
      <t>しよう</t>
    </rPh>
    <phoneticPr fontId="0" type="noConversion"/>
  </si>
  <si>
    <t>Do the firewalls have any rules that permit 'any' network, sub network, host, protocol or port on any of the firewalls (internal or external)?</t>
  </si>
  <si>
    <t>11.1.1.b</t>
  </si>
  <si>
    <t>ファイヤーウォールのルールを持っているか。依頼手順</t>
    <rPh sb="14" eb="15">
      <t>も</t>
    </rPh>
    <rPh sb="21" eb="23">
      <t>いらい</t>
    </rPh>
    <rPh sb="23" eb="25">
      <t>てじゅん</t>
    </rPh>
    <phoneticPr fontId="0" type="noConversion"/>
  </si>
  <si>
    <t>Are all firewall rules reviewed and updated at least quarterly to identify and remove any networks, sub networks, hosts, protocols or ports no longer in use?</t>
  </si>
  <si>
    <t>ファイヤーウォールのルールが4半期に１回レビューし、アップデートされているか</t>
    <rPh sb="15" eb="17">
      <t>はんき</t>
    </rPh>
    <rPh sb="19" eb="20">
      <t>かい</t>
    </rPh>
    <phoneticPr fontId="0" type="noConversion"/>
  </si>
  <si>
    <t>脆弱性テスト、侵入テストを（ロボットアプリ）行っているか。パスワードクラッキングなど。</t>
    <rPh sb="0" eb="3">
      <t>ぜいじゃくせい</t>
    </rPh>
    <rPh sb="7" eb="9">
      <t>しんにゅう</t>
    </rPh>
    <rPh sb="22" eb="23">
      <t>おこな</t>
    </rPh>
    <phoneticPr fontId="0" type="noConversion"/>
  </si>
  <si>
    <t>Are all vulnerability assessment, scans or penetration tests performed by trained and experienced personnel?</t>
  </si>
  <si>
    <t>Technical compliance checking</t>
  </si>
  <si>
    <t>脆弱性テストや侵入テストは専門家によって実施されるか</t>
    <rPh sb="0" eb="3">
      <t>ぜいじゃくせい</t>
    </rPh>
    <rPh sb="7" eb="9">
      <t>しんにゅう</t>
    </rPh>
    <rPh sb="13" eb="15">
      <t>せんもん</t>
    </rPh>
    <rPh sb="15" eb="16">
      <t>いえ</t>
    </rPh>
    <rPh sb="20" eb="22">
      <t>じっし</t>
    </rPh>
    <phoneticPr fontId="0" type="noConversion"/>
  </si>
  <si>
    <t>Are vulnerability assessments or scans performed on internal networks?</t>
  </si>
  <si>
    <t>社内ネットワークでも脆弱性テストや侵入テストを実施しているか</t>
    <rPh sb="0" eb="2">
      <t>しゃない</t>
    </rPh>
    <rPh sb="10" eb="13">
      <t>ぜいじゃくせい</t>
    </rPh>
    <rPh sb="17" eb="19">
      <t>しんにゅう</t>
    </rPh>
    <rPh sb="23" eb="25">
      <t>じっし</t>
    </rPh>
    <phoneticPr fontId="0" type="noConversion"/>
  </si>
  <si>
    <t>Are the results of the assessments or scans reviewed either regularly or just after the assessment or scan is conducted?</t>
  </si>
  <si>
    <t>12.6.1.d</t>
  </si>
  <si>
    <t>アセスメントやスキャン結果については、定期的、または、その直後にレビューされているか</t>
    <rPh sb="11" eb="13">
      <t>けっか</t>
    </rPh>
    <rPh sb="19" eb="22">
      <t>ていきてき</t>
    </rPh>
    <rPh sb="29" eb="31">
      <t>ちょくご</t>
    </rPh>
    <phoneticPr fontId="0" type="noConversion"/>
  </si>
  <si>
    <t>Are all issues identified in the assessments or scans documented and tracked to remediation?</t>
  </si>
  <si>
    <t>12.6.1.e</t>
  </si>
  <si>
    <t>アセスメントやスキャンにおいて問題が見つかった場合、文書化し、改善するために記録を残しているか</t>
    <rPh sb="15" eb="17">
      <t>もんだい</t>
    </rPh>
    <rPh sb="18" eb="19">
      <t>み</t>
    </rPh>
    <rPh sb="23" eb="25">
      <t>ばあい</t>
    </rPh>
    <rPh sb="26" eb="29">
      <t>ぶんしょか</t>
    </rPh>
    <rPh sb="31" eb="33">
      <t>かいぜん</t>
    </rPh>
    <rPh sb="38" eb="40">
      <t>きろく</t>
    </rPh>
    <rPh sb="41" eb="42">
      <t>のこ</t>
    </rPh>
    <phoneticPr fontId="0" type="noConversion"/>
  </si>
  <si>
    <t>Are vulnerability assessments or scans performed on external networks?</t>
  </si>
  <si>
    <t>外部ネットワークに対しても脆弱性テストやスキャンを実施しているか</t>
    <rPh sb="0" eb="2">
      <t>がいぶ</t>
    </rPh>
    <rPh sb="9" eb="10">
      <t>たい</t>
    </rPh>
    <rPh sb="13" eb="16">
      <t>ぜいじゃくせい</t>
    </rPh>
    <rPh sb="25" eb="27">
      <t>じっし</t>
    </rPh>
    <phoneticPr fontId="0" type="noConversion"/>
  </si>
  <si>
    <t>アセスメントやスキャン結果については、定期的、または、その直後にレビューされているか</t>
  </si>
  <si>
    <t>Are any issues identified in the assessments or scans documented and tracked to remediation?</t>
  </si>
  <si>
    <t>アセスメントやスキャンにおいて問題が見つかった場合、文書化し、改善するために記録を残しているか</t>
  </si>
  <si>
    <t>Are penetration tests performed on internal networks?</t>
  </si>
  <si>
    <t>侵入テストは社内ネットワークに対しても実施しているか</t>
    <rPh sb="0" eb="2">
      <t>しんにゅう</t>
    </rPh>
    <rPh sb="6" eb="8">
      <t>しゃない</t>
    </rPh>
    <rPh sb="15" eb="16">
      <t>たい</t>
    </rPh>
    <rPh sb="19" eb="21">
      <t>じっし</t>
    </rPh>
    <phoneticPr fontId="0" type="noConversion"/>
  </si>
  <si>
    <t>Are the results of the penetration tests reviewed just after the test is conducted?</t>
  </si>
  <si>
    <t>侵入テストの結果はテスト直後にレビューされているか</t>
    <rPh sb="0" eb="2">
      <t>しんにゅう</t>
    </rPh>
    <rPh sb="6" eb="8">
      <t>けっか</t>
    </rPh>
    <rPh sb="12" eb="14">
      <t>ちょくご</t>
    </rPh>
    <phoneticPr fontId="0" type="noConversion"/>
  </si>
  <si>
    <t>Are all issues identified by the internal network penetration test documented and tracked to remediation?</t>
  </si>
  <si>
    <t>社内ネットワークに対する侵入テストで問題が見つかった場合は、文書化され、改善のために記録が残されているか</t>
    <rPh sb="0" eb="2">
      <t>しゃない</t>
    </rPh>
    <rPh sb="9" eb="10">
      <t>たい</t>
    </rPh>
    <rPh sb="12" eb="14">
      <t>しんにゅう</t>
    </rPh>
    <rPh sb="18" eb="20">
      <t>もんだい</t>
    </rPh>
    <rPh sb="21" eb="22">
      <t>み</t>
    </rPh>
    <rPh sb="26" eb="28">
      <t>ばあい</t>
    </rPh>
    <rPh sb="30" eb="33">
      <t>ぶんしょか</t>
    </rPh>
    <rPh sb="36" eb="38">
      <t>かいぜん</t>
    </rPh>
    <rPh sb="42" eb="44">
      <t>きろく</t>
    </rPh>
    <rPh sb="45" eb="46">
      <t>のこ</t>
    </rPh>
    <phoneticPr fontId="0" type="noConversion"/>
  </si>
  <si>
    <t>Are penetration tests performed on external networks?</t>
  </si>
  <si>
    <t>侵入テストは外部ネットワークに対しても実施しているか</t>
    <rPh sb="6" eb="8">
      <t>がいぶ</t>
    </rPh>
    <phoneticPr fontId="0" type="noConversion"/>
  </si>
  <si>
    <t>侵入テストの結果はテスト直後にレビューされているか</t>
  </si>
  <si>
    <t>Are all issues identified in the penetration tests documented and tracked to remediation?</t>
  </si>
  <si>
    <t>外部ネットワークに対する侵入テストで問題が見つかった場合は、文書化され、改善のために記録が残されているか</t>
    <rPh sb="0" eb="2">
      <t>がいぶ</t>
    </rPh>
    <phoneticPr fontId="0" type="noConversion"/>
  </si>
  <si>
    <t>Are there external network connections (Internet, extranet, etc.)? If so, is there:</t>
  </si>
  <si>
    <t>外部ネットワークとの接続はあるか</t>
    <rPh sb="0" eb="2">
      <t>がいぶ</t>
    </rPh>
    <rPh sb="10" eb="12">
      <t>せつぞく</t>
    </rPh>
    <phoneticPr fontId="0" type="noConversion"/>
  </si>
  <si>
    <t>Security and hardening standards for network devices (baseline configuration, patching, passwords, access control)?</t>
  </si>
  <si>
    <t>10.6.1.e</t>
  </si>
  <si>
    <t>ネットワークデバイスのセキュリティーポリシーがあるか</t>
  </si>
  <si>
    <t>Regular review and/or monitoring of network devices for continued compliance to security requirements?</t>
  </si>
  <si>
    <t>上記の定期的なレビューがされているか</t>
    <rPh sb="0" eb="2">
      <t>じょうき</t>
    </rPh>
    <rPh sb="3" eb="6">
      <t>ていきてき</t>
    </rPh>
    <phoneticPr fontId="0" type="noConversion"/>
  </si>
  <si>
    <t>Are network devices configured to prevent communications from unapproved networks?</t>
  </si>
  <si>
    <t>ネットワークデバイスは承認されていないネットワークからの通信を防げるように定義されているか</t>
    <rPh sb="11" eb="13">
      <t>しょうにん</t>
    </rPh>
    <rPh sb="28" eb="30">
      <t>つうしん</t>
    </rPh>
    <rPh sb="31" eb="32">
      <t>ふせ</t>
    </rPh>
    <rPh sb="37" eb="39">
      <t>ていぎ</t>
    </rPh>
    <phoneticPr fontId="0" type="noConversion"/>
  </si>
  <si>
    <t>Do network devices deny all access by default?</t>
  </si>
  <si>
    <t>11.1.1.B</t>
  </si>
  <si>
    <t>Access Control Policy</t>
  </si>
  <si>
    <t>ネットワークデバイスはデフォルトで全てのアクセスを拒否しているか</t>
    <rPh sb="17" eb="18">
      <t>すべ</t>
    </rPh>
    <rPh sb="25" eb="27">
      <t>きょひ</t>
    </rPh>
    <phoneticPr fontId="0" type="noConversion"/>
  </si>
  <si>
    <t>Is there a process to request, approve, log, and review access to networks across network devices?</t>
  </si>
  <si>
    <t>11.4.1.b</t>
  </si>
  <si>
    <t>Policy On Use Of Network Services</t>
  </si>
  <si>
    <t>ネットワークデバイスのアクセスログを見る仕組みがあるか</t>
    <rPh sb="18" eb="19">
      <t>み</t>
    </rPh>
    <rPh sb="20" eb="22">
      <t>しく</t>
    </rPh>
    <phoneticPr fontId="0" type="noConversion"/>
  </si>
  <si>
    <t>Is network traffic logged to support forensics?</t>
  </si>
  <si>
    <t>G.4 Network Logging</t>
  </si>
  <si>
    <t>10.6.1.d</t>
  </si>
  <si>
    <t>科学捜査のためにネットワークトラフィックを記録しているか</t>
    <rPh sb="0" eb="2">
      <t>かがく</t>
    </rPh>
    <rPh sb="2" eb="4">
      <t>そうさ</t>
    </rPh>
    <rPh sb="21" eb="23">
      <t>きろく</t>
    </rPh>
    <phoneticPr fontId="0" type="noConversion"/>
  </si>
  <si>
    <t>Do logs contain: failed login attempts, disabling of audit logs, changes, timestamps, IP info, etc?</t>
  </si>
  <si>
    <r>
      <rPr>
        <sz val="10"/>
        <rFont val="ＭＳ Ｐゴシック"/>
        <family val="3"/>
        <charset val="128"/>
      </rPr>
      <t>ログの情報にログイン失敗、監査ログの無効、変更、タイムスタンプ、</t>
    </r>
    <r>
      <rPr>
        <sz val="10"/>
        <rFont val="Arial"/>
        <family val="2"/>
      </rPr>
      <t>IP</t>
    </r>
    <r>
      <rPr>
        <sz val="10"/>
        <rFont val="ＭＳ Ｐゴシック"/>
        <family val="3"/>
        <charset val="128"/>
      </rPr>
      <t>アドレスを含んでいるか</t>
    </r>
    <rPh sb="3" eb="5">
      <t>じょうほう</t>
    </rPh>
    <rPh sb="10" eb="12">
      <t>しっぱい</t>
    </rPh>
    <rPh sb="13" eb="15">
      <t>かんさ</t>
    </rPh>
    <rPh sb="18" eb="20">
      <t>むこう</t>
    </rPh>
    <rPh sb="21" eb="23">
      <t>へんこう</t>
    </rPh>
    <rPh sb="39" eb="40">
      <t>ふく</t>
    </rPh>
    <phoneticPr fontId="0" type="noConversion"/>
  </si>
  <si>
    <t>In the event of a network device audit log failure, does the network device generate an alert and prevent further connections?</t>
  </si>
  <si>
    <t>10.10.5</t>
  </si>
  <si>
    <t>Fault Logging</t>
  </si>
  <si>
    <t>監査ログが取れなくなったら警告をあげ、これ以上接続できないようにするか</t>
    <rPh sb="0" eb="2">
      <t>かんさ</t>
    </rPh>
    <rPh sb="5" eb="6">
      <t>と</t>
    </rPh>
    <rPh sb="13" eb="15">
      <t>けいこく</t>
    </rPh>
    <rPh sb="21" eb="23">
      <t>いじょう</t>
    </rPh>
    <rPh sb="23" eb="25">
      <t>せつぞく</t>
    </rPh>
    <phoneticPr fontId="0" type="noConversion"/>
  </si>
  <si>
    <t>Is the overwriting of audit logs disabled?</t>
  </si>
  <si>
    <t>10.10.3.b</t>
  </si>
  <si>
    <t>Protection Of Log Information</t>
  </si>
  <si>
    <t>監査ログの上書きはできないようになっているか</t>
    <rPh sb="0" eb="2">
      <t>かんさ</t>
    </rPh>
    <rPh sb="5" eb="7">
      <t>うわが</t>
    </rPh>
    <phoneticPr fontId="0" type="noConversion"/>
  </si>
  <si>
    <t>Are the logs from network devices aggregated to a central server?</t>
  </si>
  <si>
    <t>10.10.3</t>
  </si>
  <si>
    <t>ログはセントラルサーバーに集められるか</t>
    <rPh sb="13" eb="14">
      <t>あつ</t>
    </rPh>
    <phoneticPr fontId="0" type="noConversion"/>
  </si>
  <si>
    <t>Are security patches reviewed and applied to network devices?</t>
  </si>
  <si>
    <t>セキュリティパッチはレビューされた上でネットワークデバイスに適用されるか</t>
    <rPh sb="17" eb="18">
      <t>うえ</t>
    </rPh>
    <rPh sb="30" eb="32">
      <t>てきよう</t>
    </rPh>
    <phoneticPr fontId="0" type="noConversion"/>
  </si>
  <si>
    <t>Is there an approval process prior to installing a network device?</t>
  </si>
  <si>
    <t>10.1.2.d</t>
  </si>
  <si>
    <t>ネットワークデバイスにインストールする前に承認プロセスがあるか</t>
    <rPh sb="19" eb="20">
      <t>まえ</t>
    </rPh>
    <rPh sb="21" eb="23">
      <t>しょうにん</t>
    </rPh>
    <phoneticPr fontId="0" type="noConversion"/>
  </si>
  <si>
    <t>Is there an approval process for the ports allowed through the network devices?</t>
  </si>
  <si>
    <t>G.18 Network Security – Authorized Network Traffic</t>
  </si>
  <si>
    <t>10.6.2.c</t>
  </si>
  <si>
    <t>Security Of Network Services</t>
  </si>
  <si>
    <t>許可されたポートを承認するプロセスがあるか</t>
    <rPh sb="0" eb="2">
      <t>きょか</t>
    </rPh>
    <rPh sb="9" eb="11">
      <t>しょうにん</t>
    </rPh>
    <phoneticPr fontId="0" type="noConversion"/>
  </si>
  <si>
    <t>Are critical network segments isolated?</t>
  </si>
  <si>
    <t>緊急時は分離されたセグメントになっているか（ＤＭＺになったり･･･？）</t>
    <rPh sb="0" eb="3">
      <t>きんきゅうじ</t>
    </rPh>
    <rPh sb="4" eb="6">
      <t>ぶんり</t>
    </rPh>
    <phoneticPr fontId="0" type="noConversion"/>
  </si>
  <si>
    <t>Is there a process to prevent unauthorized devices from physically connecting to the internal network?</t>
  </si>
  <si>
    <t>11.4.3</t>
  </si>
  <si>
    <t>Equipment Identification In Networks</t>
  </si>
  <si>
    <t>社内ネットワークに物理的に接続してくる未承認のデバイスを防ぐプロセスがあるか</t>
    <rPh sb="0" eb="2">
      <t>しゃない</t>
    </rPh>
    <rPh sb="9" eb="12">
      <t>ぶつりてき</t>
    </rPh>
    <rPh sb="13" eb="15">
      <t>せつぞく</t>
    </rPh>
    <rPh sb="19" eb="22">
      <t>みしょうにん</t>
    </rPh>
    <rPh sb="28" eb="29">
      <t>ふせ</t>
    </rPh>
    <phoneticPr fontId="0" type="noConversion"/>
  </si>
  <si>
    <t>Are internal systems required to pass through a content filtering proxy prior to accessing the Internet?</t>
  </si>
  <si>
    <t>11.4.7</t>
  </si>
  <si>
    <t>Network Routing Control</t>
  </si>
  <si>
    <t>インターネットにアクセスする前にプロキシフィルタリングによってコンテンツをパススルーさせれるようになっているか</t>
    <rPh sb="14" eb="15">
      <t>まえ</t>
    </rPh>
    <phoneticPr fontId="0" type="noConversion"/>
  </si>
  <si>
    <t>Is there an approval process to allow extranet connections?</t>
  </si>
  <si>
    <t>外部からアクセスするための承認されたプロセスがあるか</t>
    <rPh sb="0" eb="2">
      <t>がいぶ</t>
    </rPh>
    <rPh sb="13" eb="15">
      <t>しょうにん</t>
    </rPh>
    <phoneticPr fontId="0" type="noConversion"/>
  </si>
  <si>
    <t>Are insecure protocols (telnet) used to access network devices?</t>
  </si>
  <si>
    <t>G.2 Network Management – Encrypted Authentication Credentials</t>
  </si>
  <si>
    <t>11.4.1.d</t>
  </si>
  <si>
    <t>Policy on use of network services</t>
  </si>
  <si>
    <r>
      <rPr>
        <sz val="10"/>
        <rFont val="ＭＳ Ｐゴシック"/>
        <family val="3"/>
        <charset val="128"/>
      </rPr>
      <t>ネットワークデバイスへのアクセスに不安定なプロトコル</t>
    </r>
    <r>
      <rPr>
        <sz val="10"/>
        <rFont val="Arial"/>
        <family val="2"/>
      </rPr>
      <t>(telnet)</t>
    </r>
    <r>
      <rPr>
        <sz val="10"/>
        <rFont val="ＭＳ Ｐゴシック"/>
        <family val="3"/>
        <charset val="128"/>
      </rPr>
      <t>を使用しているか</t>
    </r>
    <rPh sb="17" eb="20">
      <t>ふあんてい</t>
    </rPh>
    <rPh sb="35" eb="37">
      <t>しよう</t>
    </rPh>
    <phoneticPr fontId="0" type="noConversion"/>
  </si>
  <si>
    <t>Is access to diagnostic or maintenance ports on network devices restricted?</t>
  </si>
  <si>
    <t>G.3 Externally Facing Open Administrative Ports</t>
  </si>
  <si>
    <t>11.4.4</t>
  </si>
  <si>
    <t>Remote Diagnostic And Configuration Port Protection</t>
  </si>
  <si>
    <t>ポート診断・管理のアクセスは制限されているか</t>
    <rPh sb="3" eb="5">
      <t>しんだん</t>
    </rPh>
    <rPh sb="6" eb="8">
      <t>かんり</t>
    </rPh>
    <rPh sb="14" eb="16">
      <t>せいげん</t>
    </rPh>
    <phoneticPr fontId="0" type="noConversion"/>
  </si>
  <si>
    <t>Is there a separate network segment or endpoints for remote access?</t>
  </si>
  <si>
    <t>11.7.1</t>
  </si>
  <si>
    <t>Mobile Computing And Communications</t>
  </si>
  <si>
    <t>リモートアクセスの終端は分けられているか。
ＶＰＮ等ではいっているか？直接はいっていないか？</t>
    <rPh sb="9" eb="11">
      <t>しゅうたん</t>
    </rPh>
    <rPh sb="12" eb="13">
      <t>わ</t>
    </rPh>
    <rPh sb="25" eb="26">
      <t>とう</t>
    </rPh>
    <rPh sb="35" eb="37">
      <t>ちょくせつ</t>
    </rPh>
    <phoneticPr fontId="0" type="noConversion"/>
  </si>
  <si>
    <t>Are firewall rules and network access control lists regularly reviewed?</t>
  </si>
  <si>
    <t>定期的にレビューされているか</t>
    <rPh sb="0" eb="3">
      <t>ていきてき</t>
    </rPh>
    <phoneticPr fontId="0" type="noConversion"/>
  </si>
  <si>
    <t>Is there a DMZ environment within the network that transmits, processes or stores Scoped Systems and Data? If so, is it:</t>
  </si>
  <si>
    <r>
      <rPr>
        <sz val="10"/>
        <rFont val="ＭＳ Ｐゴシック"/>
        <family val="3"/>
        <charset val="128"/>
      </rPr>
      <t>対象システムが稼働しているネットワーク環境に</t>
    </r>
    <r>
      <rPr>
        <sz val="10"/>
        <rFont val="Arial"/>
        <family val="2"/>
      </rPr>
      <t>DMZ</t>
    </r>
    <r>
      <rPr>
        <sz val="10"/>
        <rFont val="ＭＳ Ｐゴシック"/>
        <family val="3"/>
        <charset val="128"/>
      </rPr>
      <t>があるか</t>
    </r>
    <rPh sb="0" eb="2">
      <t>たいしょう</t>
    </rPh>
    <rPh sb="7" eb="9">
      <t>かどう</t>
    </rPh>
    <rPh sb="19" eb="21">
      <t>かんきょう</t>
    </rPh>
    <phoneticPr fontId="0" type="noConversion"/>
  </si>
  <si>
    <t>Limited to only those servers that require access from the Internet?</t>
  </si>
  <si>
    <t>インターネットからアクセスを要求されるサーバーに限定</t>
    <rPh sb="14" eb="16">
      <t>ようきゅう</t>
    </rPh>
    <rPh sb="24" eb="26">
      <t>げんてい</t>
    </rPh>
    <phoneticPr fontId="0" type="noConversion"/>
  </si>
  <si>
    <t>Separated with DMZ segments for devices that initiate outbound traffic to the Internet?</t>
  </si>
  <si>
    <t>外向けにでていくものはセグメントが分けられているか</t>
    <rPh sb="0" eb="1">
      <t>そと</t>
    </rPh>
    <rPh sb="1" eb="2">
      <t>む</t>
    </rPh>
    <rPh sb="17" eb="18">
      <t>わ</t>
    </rPh>
    <phoneticPr fontId="0" type="noConversion"/>
  </si>
  <si>
    <t>Is Intrusion Detection/Prevention System employed in all network zones? If so, does it include:</t>
  </si>
  <si>
    <t>G.19 Network Security – IDS/IPS Attributes</t>
  </si>
  <si>
    <t>侵入探知、侵入防御システムが全てのネットワークゾーンで稼働しているか</t>
    <rPh sb="0" eb="2">
      <t>しんにゅう</t>
    </rPh>
    <rPh sb="2" eb="4">
      <t>たんち</t>
    </rPh>
    <rPh sb="5" eb="7">
      <t>しんにゅう</t>
    </rPh>
    <rPh sb="7" eb="9">
      <t>ぼうぎょ</t>
    </rPh>
    <rPh sb="14" eb="15">
      <t>すべ</t>
    </rPh>
    <rPh sb="27" eb="29">
      <t>かどう</t>
    </rPh>
    <phoneticPr fontId="0" type="noConversion"/>
  </si>
  <si>
    <t>Configuration to generate alerts when incidents and values exceed predetermined thresholds?</t>
  </si>
  <si>
    <t>10.10.2.c.4</t>
  </si>
  <si>
    <t>Monitoring System Use</t>
  </si>
  <si>
    <t>障害やしきい値を超えた場合、アラートがあがるようになっているか</t>
    <rPh sb="0" eb="2">
      <t>しょうがい</t>
    </rPh>
    <rPh sb="6" eb="7">
      <t>ち</t>
    </rPh>
    <rPh sb="8" eb="9">
      <t>こ</t>
    </rPh>
    <rPh sb="11" eb="13">
      <t>ばあい</t>
    </rPh>
    <phoneticPr fontId="0" type="noConversion"/>
  </si>
  <si>
    <t>Regularly updated signatures based on new threats?</t>
  </si>
  <si>
    <t>G.1 Network Security – IDS/IPS Signature Updates</t>
  </si>
  <si>
    <t>新しい脅威に対して日々更新されているか</t>
    <rPh sb="0" eb="1">
      <t>あたら</t>
    </rPh>
    <rPh sb="3" eb="5">
      <t>きょうい</t>
    </rPh>
    <rPh sb="6" eb="7">
      <t>たい</t>
    </rPh>
    <rPh sb="9" eb="11">
      <t>ひび</t>
    </rPh>
    <rPh sb="11" eb="13">
      <t>こうしん</t>
    </rPh>
    <phoneticPr fontId="0" type="noConversion"/>
  </si>
  <si>
    <t>System monitoring 24x7x365?</t>
  </si>
  <si>
    <t>システムモニターは２４時間３６５日か</t>
    <rPh sb="11" eb="13">
      <t>じかん</t>
    </rPh>
    <rPh sb="16" eb="17">
      <t>にち</t>
    </rPh>
    <phoneticPr fontId="0" type="noConversion"/>
  </si>
  <si>
    <t>Event feeds into the Incident Management process?</t>
  </si>
  <si>
    <t>イベントはインシデントマネージメントシステムに反映されているか</t>
    <rPh sb="23" eb="25">
      <t>はんえい</t>
    </rPh>
    <phoneticPr fontId="0" type="noConversion"/>
  </si>
  <si>
    <t>Is approval required prior to connecting any outbound or inbound modem lines, cable modem lines, DSL phone lines or wireless access points to a desktop or other access point directly connected to the company-managed network?</t>
  </si>
  <si>
    <t>モデムや電話線、無線のアクセスポイントから社内の環境に入る際に認証が要求されるか</t>
    <rPh sb="4" eb="7">
      <t>でんわせん</t>
    </rPh>
    <rPh sb="8" eb="10">
      <t>むせん</t>
    </rPh>
    <rPh sb="21" eb="23">
      <t>しゃない</t>
    </rPh>
    <rPh sb="24" eb="26">
      <t>かんきょう</t>
    </rPh>
    <rPh sb="27" eb="28">
      <t>はい</t>
    </rPh>
    <rPh sb="29" eb="30">
      <t>さい</t>
    </rPh>
    <rPh sb="31" eb="33">
      <t>にんしょう</t>
    </rPh>
    <rPh sb="34" eb="36">
      <t>ようきゅう</t>
    </rPh>
    <phoneticPr fontId="0" type="noConversion"/>
  </si>
  <si>
    <t>Are modems used? If so are they all set to auto-answer and required to use an authentication or encryption device?</t>
  </si>
  <si>
    <t>11.4.2</t>
  </si>
  <si>
    <t>User Authentication For External Connections</t>
  </si>
  <si>
    <t>モデムを使用しているか。その場合、認証や暗号デバイスを使用しているか</t>
    <rPh sb="4" eb="6">
      <t>しよう</t>
    </rPh>
    <rPh sb="14" eb="16">
      <t>ばあい</t>
    </rPh>
    <rPh sb="17" eb="19">
      <t>にんしょう</t>
    </rPh>
    <rPh sb="20" eb="22">
      <t>あんごう</t>
    </rPh>
    <rPh sb="27" eb="29">
      <t>しよう</t>
    </rPh>
    <phoneticPr fontId="0" type="noConversion"/>
  </si>
  <si>
    <t>Is wireless networking technology used? Is so, is there:</t>
  </si>
  <si>
    <t>無線ネットワークを使用しているか</t>
    <rPh sb="0" eb="2">
      <t>むせん</t>
    </rPh>
    <rPh sb="9" eb="11">
      <t>しよう</t>
    </rPh>
    <phoneticPr fontId="0" type="noConversion"/>
  </si>
  <si>
    <t>Approved and fully implemented wireless networking policy?</t>
  </si>
  <si>
    <t>10.8.1.e</t>
  </si>
  <si>
    <t>Information Exchange Policies And Procedures</t>
  </si>
  <si>
    <t>承認された無線ネットワークポリシーが導入されているか</t>
    <rPh sb="0" eb="2">
      <t>しょうにん</t>
    </rPh>
    <rPh sb="5" eb="7">
      <t>むせん</t>
    </rPh>
    <rPh sb="18" eb="20">
      <t>どうにゅう</t>
    </rPh>
    <phoneticPr fontId="0" type="noConversion"/>
  </si>
  <si>
    <t>Two active network connections allowed at the same time (split-tunneling)?</t>
  </si>
  <si>
    <t>スプリットトンネルを許可しているか</t>
    <rPh sb="10" eb="12">
      <t>きょか</t>
    </rPh>
    <phoneticPr fontId="0" type="noConversion"/>
  </si>
  <si>
    <t>Wireless connections authenticated using multi-factor authentication?</t>
  </si>
  <si>
    <t>多要素認証を使用した無線接続認証か</t>
    <rPh sb="0" eb="1">
      <t>た</t>
    </rPh>
    <rPh sb="1" eb="3">
      <t>ようそ</t>
    </rPh>
    <rPh sb="3" eb="5">
      <t>にんしょう</t>
    </rPh>
    <rPh sb="6" eb="8">
      <t>しよう</t>
    </rPh>
    <rPh sb="10" eb="12">
      <t>むせん</t>
    </rPh>
    <rPh sb="12" eb="14">
      <t>せつぞく</t>
    </rPh>
    <rPh sb="14" eb="16">
      <t>にんしょう</t>
    </rPh>
    <phoneticPr fontId="0" type="noConversion"/>
  </si>
  <si>
    <t>Encrypted using strong encryption (WPA2 or higher)?</t>
  </si>
  <si>
    <t xml:space="preserve">G.16 Wireless Networks Encryption </t>
  </si>
  <si>
    <t>10.6.1</t>
  </si>
  <si>
    <r>
      <t>WPA2</t>
    </r>
    <r>
      <rPr>
        <sz val="10"/>
        <rFont val="ＭＳ Ｐゴシック"/>
        <family val="3"/>
        <charset val="128"/>
      </rPr>
      <t>以上の暗号化を使用しているか</t>
    </r>
    <rPh sb="4" eb="6">
      <t>いじょう</t>
    </rPh>
    <rPh sb="7" eb="10">
      <t>あんごうか</t>
    </rPh>
    <rPh sb="11" eb="13">
      <t>しよう</t>
    </rPh>
    <phoneticPr fontId="0" type="noConversion"/>
  </si>
  <si>
    <t>Wireless access points SNMP community strings changed?</t>
  </si>
  <si>
    <r>
      <rPr>
        <sz val="10"/>
        <rFont val="ＭＳ Ｐゴシック"/>
        <family val="3"/>
        <charset val="128"/>
      </rPr>
      <t>無線アクセスポイントの</t>
    </r>
    <r>
      <rPr>
        <sz val="10"/>
        <rFont val="Arial"/>
        <family val="2"/>
      </rPr>
      <t>SNMP</t>
    </r>
    <r>
      <rPr>
        <sz val="10"/>
        <rFont val="ＭＳ Ｐゴシック"/>
        <family val="3"/>
        <charset val="128"/>
      </rPr>
      <t>コミュニティを変更できるか</t>
    </r>
    <rPh sb="0" eb="2">
      <t>むせん</t>
    </rPh>
    <rPh sb="22" eb="24">
      <t>へんこう</t>
    </rPh>
    <phoneticPr fontId="0" type="noConversion"/>
  </si>
  <si>
    <t>Quarterly scans for rogue wireless access points?</t>
  </si>
  <si>
    <t>不正アクセスポイントを４半期ごとにスキャンしているか</t>
    <rPh sb="0" eb="2">
      <t>ふせい</t>
    </rPh>
    <rPh sb="12" eb="14">
      <t>はんき</t>
    </rPh>
    <phoneticPr fontId="0" type="noConversion"/>
  </si>
  <si>
    <t>Is there a removable media policy or program (CDs, DVDs, tapes, disk drives) that has been approved by management, communicated to appropriate constituents, and an owner to maintain and review the policy? If so, is:</t>
  </si>
  <si>
    <t>経営者や担当部署によって承認された持ち運び可能なメディアに関するポリシーやプログラムがあるか？その場合、以下の事項については</t>
    <rPh sb="0" eb="3">
      <t>けいえいしゃ</t>
    </rPh>
    <rPh sb="4" eb="6">
      <t>たんとう</t>
    </rPh>
    <rPh sb="6" eb="8">
      <t>ぶしょ</t>
    </rPh>
    <rPh sb="12" eb="14">
      <t>しょうにん</t>
    </rPh>
    <rPh sb="17" eb="18">
      <t>も</t>
    </rPh>
    <rPh sb="19" eb="20">
      <t>はこ</t>
    </rPh>
    <rPh sb="21" eb="23">
      <t>かのう</t>
    </rPh>
    <rPh sb="29" eb="30">
      <t>かん</t>
    </rPh>
    <rPh sb="49" eb="51">
      <t>ばあい</t>
    </rPh>
    <rPh sb="52" eb="54">
      <t>いか</t>
    </rPh>
    <rPh sb="55" eb="57">
      <t>じこう</t>
    </rPh>
    <phoneticPr fontId="0" type="noConversion"/>
  </si>
  <si>
    <t>Data encrypted while stored?</t>
  </si>
  <si>
    <t>10.8.1.g</t>
  </si>
  <si>
    <t>保管データは暗号化されているか</t>
    <rPh sb="0" eb="2">
      <t>ほかん</t>
    </rPh>
    <rPh sb="6" eb="9">
      <t>あんごうか</t>
    </rPh>
    <phoneticPr fontId="0" type="noConversion"/>
  </si>
  <si>
    <t>Sensitive data encrypted?</t>
  </si>
  <si>
    <t>12.3.1.c</t>
  </si>
  <si>
    <t>機密性の高いものは暗号化されているか</t>
    <rPh sb="0" eb="3">
      <t>きみつせい</t>
    </rPh>
    <rPh sb="4" eb="5">
      <t>たか</t>
    </rPh>
    <rPh sb="9" eb="12">
      <t>あんごうか</t>
    </rPh>
    <phoneticPr fontId="0" type="noConversion"/>
  </si>
  <si>
    <t>Is all media containing Scoped Systems and Data disposed of securely to prevent recovery?? If so, is it:</t>
  </si>
  <si>
    <t>リカバリーされるのを防ぐために安全に廃棄されるか</t>
    <rPh sb="10" eb="11">
      <t>ふせ</t>
    </rPh>
    <rPh sb="15" eb="17">
      <t>あんぜん</t>
    </rPh>
    <rPh sb="18" eb="20">
      <t>はいき</t>
    </rPh>
    <phoneticPr fontId="0" type="noConversion"/>
  </si>
  <si>
    <t>Logged to maintain an audit trail?</t>
  </si>
  <si>
    <t>10.7.2.e</t>
  </si>
  <si>
    <t>監査証跡は記録されているか</t>
    <rPh sb="0" eb="2">
      <t>かんさ</t>
    </rPh>
    <rPh sb="2" eb="4">
      <t>しょうせき</t>
    </rPh>
    <rPh sb="5" eb="7">
      <t>きろく</t>
    </rPh>
    <phoneticPr fontId="0" type="noConversion"/>
  </si>
  <si>
    <t>Made unrecoverable (wiped or overwritten) prior to asset reuse?</t>
  </si>
  <si>
    <t>Secure disposal or re-use of equipment</t>
  </si>
  <si>
    <t>再利用時に上書きや消去されるか</t>
    <rPh sb="0" eb="3">
      <t>さいりよう</t>
    </rPh>
    <rPh sb="3" eb="4">
      <t>じ</t>
    </rPh>
    <rPh sb="5" eb="7">
      <t>うわが</t>
    </rPh>
    <rPh sb="9" eb="11">
      <t>しょうきょ</t>
    </rPh>
    <phoneticPr fontId="0" type="noConversion"/>
  </si>
  <si>
    <t>Inventoried at least quarterly?</t>
  </si>
  <si>
    <r>
      <rPr>
        <sz val="10"/>
        <rFont val="ＭＳ Ｐゴシック"/>
        <family val="3"/>
        <charset val="128"/>
      </rPr>
      <t>上記が</t>
    </r>
    <r>
      <rPr>
        <sz val="10"/>
        <rFont val="Arial"/>
        <family val="2"/>
      </rPr>
      <t>4</t>
    </r>
    <r>
      <rPr>
        <sz val="10"/>
        <rFont val="ＭＳ Ｐゴシック"/>
        <family val="3"/>
        <charset val="128"/>
      </rPr>
      <t>半期ごとに棚卸されているか</t>
    </r>
    <rPh sb="0" eb="2">
      <t>じょうき</t>
    </rPh>
    <rPh sb="4" eb="6">
      <t>はんき</t>
    </rPh>
    <rPh sb="9" eb="11">
      <t>たなおろし</t>
    </rPh>
    <phoneticPr fontId="0" type="noConversion"/>
  </si>
  <si>
    <t>Is Scoped Data sent or received electronically or via physical media? If so, is there:</t>
  </si>
  <si>
    <t>Electronically</t>
  </si>
  <si>
    <t>対象データが電子的に送信されるか、あるいはメディアで行われるか</t>
    <rPh sb="0" eb="2">
      <t>たいしょう</t>
    </rPh>
    <rPh sb="6" eb="8">
      <t>でんし</t>
    </rPh>
    <rPh sb="8" eb="9">
      <t>てき</t>
    </rPh>
    <rPh sb="10" eb="12">
      <t>そうしん</t>
    </rPh>
    <rPh sb="26" eb="27">
      <t>おこな</t>
    </rPh>
    <phoneticPr fontId="0" type="noConversion"/>
  </si>
  <si>
    <t>Encryption in transit while outside the network?</t>
  </si>
  <si>
    <t>社内ネットワーク外の転送時は暗号化される</t>
    <rPh sb="0" eb="2">
      <t>しゃない</t>
    </rPh>
    <rPh sb="8" eb="9">
      <t>がい</t>
    </rPh>
    <rPh sb="10" eb="12">
      <t>てんそう</t>
    </rPh>
    <rPh sb="12" eb="13">
      <t>とき</t>
    </rPh>
    <rPh sb="14" eb="17">
      <t>あんごうか</t>
    </rPh>
    <phoneticPr fontId="0" type="noConversion"/>
  </si>
  <si>
    <t>Encryption in transit within the network?</t>
  </si>
  <si>
    <t>社内ネットワーク内の転送時も暗号化される</t>
    <rPh sb="0" eb="2">
      <t>しゃない</t>
    </rPh>
    <rPh sb="8" eb="9">
      <t>ない</t>
    </rPh>
    <rPh sb="10" eb="12">
      <t>てんそう</t>
    </rPh>
    <rPh sb="12" eb="13">
      <t>じ</t>
    </rPh>
    <rPh sb="14" eb="17">
      <t>あんごうか</t>
    </rPh>
    <phoneticPr fontId="0" type="noConversion"/>
  </si>
  <si>
    <t>Protection against malicious code?</t>
  </si>
  <si>
    <t>10.8.1</t>
  </si>
  <si>
    <t>悪意のあるコードに対して保護しているか</t>
    <rPh sb="0" eb="2">
      <t>あくい</t>
    </rPh>
    <rPh sb="9" eb="10">
      <t>たい</t>
    </rPh>
    <rPh sb="12" eb="14">
      <t>ほご</t>
    </rPh>
    <phoneticPr fontId="0" type="noConversion"/>
  </si>
  <si>
    <t>Confidentiality / integrity of data following any transmissions?</t>
  </si>
  <si>
    <t>転送時にデータの機密性と完全性が担保されるか</t>
    <rPh sb="0" eb="2">
      <t>てんそう</t>
    </rPh>
    <rPh sb="2" eb="3">
      <t>とき</t>
    </rPh>
    <rPh sb="8" eb="10">
      <t>きみつ</t>
    </rPh>
    <rPh sb="10" eb="11">
      <t>せい</t>
    </rPh>
    <rPh sb="12" eb="15">
      <t>かんぜんせい</t>
    </rPh>
    <rPh sb="16" eb="18">
      <t>たんぽ</t>
    </rPh>
    <phoneticPr fontId="0" type="noConversion"/>
  </si>
  <si>
    <t>Review and approval process for transmissions?</t>
  </si>
  <si>
    <t>データの転送にレビュー等の承認がされるか</t>
    <rPh sb="4" eb="6">
      <t>てんそう</t>
    </rPh>
    <rPh sb="11" eb="12">
      <t>とう</t>
    </rPh>
    <rPh sb="13" eb="15">
      <t>しょうにん</t>
    </rPh>
    <phoneticPr fontId="0" type="noConversion"/>
  </si>
  <si>
    <t>Transport containers to protect against physical damage?</t>
  </si>
  <si>
    <t>10.8.3.b</t>
  </si>
  <si>
    <t>輸送するときに梱包しているか</t>
    <rPh sb="0" eb="2">
      <t>ゆそう</t>
    </rPh>
    <rPh sb="7" eb="9">
      <t>こんぽう</t>
    </rPh>
    <phoneticPr fontId="0" type="noConversion"/>
  </si>
  <si>
    <t>Locked or have tamper evident transport containers?</t>
  </si>
  <si>
    <t>10.8.3.c</t>
  </si>
  <si>
    <t>開封した証拠がとれるか</t>
    <rPh sb="0" eb="2">
      <t>かいふう</t>
    </rPh>
    <rPh sb="4" eb="6">
      <t>しょうこ</t>
    </rPh>
    <phoneticPr fontId="0" type="noConversion"/>
  </si>
  <si>
    <t>Physical media tracking?</t>
  </si>
  <si>
    <t>10.8.2.c</t>
  </si>
  <si>
    <t>物理的にメディアのトラッキングができるか</t>
    <rPh sb="0" eb="3">
      <t>ぶつりてき</t>
    </rPh>
    <phoneticPr fontId="0" type="noConversion"/>
  </si>
  <si>
    <t>Protection when transmitted through email?</t>
  </si>
  <si>
    <t>Eメールでの転送に対し保護しているか</t>
    <rPh sb="6" eb="8">
      <t>てんそう</t>
    </rPh>
    <rPh sb="9" eb="10">
      <t>たい</t>
    </rPh>
    <rPh sb="11" eb="13">
      <t>ほご</t>
    </rPh>
    <phoneticPr fontId="0" type="noConversion"/>
  </si>
  <si>
    <t>Encryption when sent through email?</t>
  </si>
  <si>
    <r>
      <t>E</t>
    </r>
    <r>
      <rPr>
        <sz val="10"/>
        <rFont val="ＭＳ Ｐゴシック"/>
        <family val="3"/>
        <charset val="128"/>
      </rPr>
      <t>メールでの送信の際に暗号化されているか</t>
    </r>
    <rPh sb="6" eb="8">
      <t>そうしん</t>
    </rPh>
    <rPh sb="9" eb="10">
      <t>さい</t>
    </rPh>
    <rPh sb="11" eb="14">
      <t>あんごうか</t>
    </rPh>
    <phoneticPr fontId="0" type="noConversion"/>
  </si>
  <si>
    <t>Are content filtering scans performed on incoming/outgoing email to enforce email policy?</t>
  </si>
  <si>
    <t>10.4.1.d.2</t>
  </si>
  <si>
    <r>
      <t>E</t>
    </r>
    <r>
      <rPr>
        <sz val="10"/>
        <rFont val="ＭＳ Ｐゴシック"/>
        <family val="3"/>
        <charset val="128"/>
      </rPr>
      <t>メールポリシーが送受信されるメールに対して適用されているか、</t>
    </r>
    <rPh sb="9" eb="12">
      <t>そうじゅしん</t>
    </rPh>
    <rPh sb="19" eb="20">
      <t>たい</t>
    </rPh>
    <rPh sb="22" eb="24">
      <t>てきよう</t>
    </rPh>
    <phoneticPr fontId="0" type="noConversion"/>
  </si>
  <si>
    <t>Do systems and network devices utilize a common time synchronization service?</t>
  </si>
  <si>
    <t>10.10.6</t>
  </si>
  <si>
    <t>Clock Synchronization</t>
  </si>
  <si>
    <t>タイムシンクロナイゼーションを使用しているか</t>
    <rPh sb="15" eb="17">
      <t>しよう</t>
    </rPh>
    <phoneticPr fontId="0" type="noConversion"/>
  </si>
  <si>
    <t>Are UNIX or Linux operating systems used for transmitting, processing or storing Scoped Data? If so, is there:</t>
  </si>
  <si>
    <r>
      <t>UNIX</t>
    </r>
    <r>
      <rPr>
        <sz val="10"/>
        <rFont val="ＭＳ Ｐゴシック"/>
        <family val="3"/>
        <charset val="128"/>
      </rPr>
      <t>、または、</t>
    </r>
    <r>
      <rPr>
        <sz val="10"/>
        <rFont val="Arial"/>
        <family val="2"/>
      </rPr>
      <t>Linux</t>
    </r>
    <r>
      <rPr>
        <sz val="10"/>
        <rFont val="ＭＳ Ｐゴシック"/>
        <family val="3"/>
        <charset val="128"/>
      </rPr>
      <t>は使用しているか</t>
    </r>
    <rPh sb="15" eb="17">
      <t>しよう</t>
    </rPh>
    <phoneticPr fontId="0" type="noConversion"/>
  </si>
  <si>
    <t xml:space="preserve"> UNIX hardening standards?</t>
  </si>
  <si>
    <t>I.3 Secure System Hardening Standards</t>
  </si>
  <si>
    <r>
      <t>UNIX</t>
    </r>
    <r>
      <rPr>
        <sz val="10"/>
        <rFont val="ＭＳ Ｐゴシック"/>
        <family val="3"/>
        <charset val="128"/>
      </rPr>
      <t>利用標準はあるか</t>
    </r>
    <rPh sb="4" eb="6">
      <t>りよう</t>
    </rPh>
    <rPh sb="6" eb="8">
      <t>ひょうじゅん</t>
    </rPh>
    <phoneticPr fontId="0" type="noConversion"/>
  </si>
  <si>
    <t>Periodic monitoring for continued compliance to build standards and security requirements?</t>
  </si>
  <si>
    <t>定期的にコンプライアンスに適用するための標準やセキュリティ要件をモニターしているか</t>
    <rPh sb="0" eb="3">
      <t>ていきてき</t>
    </rPh>
    <rPh sb="13" eb="15">
      <t>てきよう</t>
    </rPh>
    <rPh sb="20" eb="22">
      <t>ひょうじゅん</t>
    </rPh>
    <rPh sb="29" eb="31">
      <t>ようけん</t>
    </rPh>
    <phoneticPr fontId="0" type="noConversion"/>
  </si>
  <si>
    <t>Are users required to ‘su’ or ‘sudo’ into root?</t>
  </si>
  <si>
    <r>
      <t>root</t>
    </r>
    <r>
      <rPr>
        <sz val="10"/>
        <rFont val="ＭＳ Ｐゴシック"/>
        <family val="3"/>
        <charset val="128"/>
      </rPr>
      <t>として</t>
    </r>
    <r>
      <rPr>
        <sz val="10"/>
        <rFont val="Arial"/>
        <family val="2"/>
      </rPr>
      <t>su, sudo</t>
    </r>
    <r>
      <rPr>
        <sz val="10"/>
        <rFont val="ＭＳ Ｐゴシック"/>
        <family val="3"/>
        <charset val="128"/>
      </rPr>
      <t>が要求されるか</t>
    </r>
    <rPh sb="16" eb="18">
      <t>ようきゅう</t>
    </rPh>
    <phoneticPr fontId="0" type="noConversion"/>
  </si>
  <si>
    <t>Does remote SU/root access require multi-factor authentication?</t>
  </si>
  <si>
    <r>
      <t>SU/root</t>
    </r>
    <r>
      <rPr>
        <sz val="10"/>
        <rFont val="ＭＳ Ｐゴシック"/>
        <family val="3"/>
        <charset val="128"/>
      </rPr>
      <t>アクセスには多要素認証が求められるか</t>
    </r>
    <rPh sb="13" eb="14">
      <t>た</t>
    </rPh>
    <rPh sb="14" eb="16">
      <t>ようそ</t>
    </rPh>
    <rPh sb="16" eb="18">
      <t>にんしょう</t>
    </rPh>
    <rPh sb="19" eb="20">
      <t>もと</t>
    </rPh>
    <phoneticPr fontId="0" type="noConversion"/>
  </si>
  <si>
    <t>Are remote access tools that do not require authentication (e.g., rhost, shost, etc.) allowed?</t>
  </si>
  <si>
    <t>認証が要求されないリモートアクセスツールは許可されているか</t>
    <rPh sb="0" eb="2">
      <t>にんしょう</t>
    </rPh>
    <rPh sb="3" eb="5">
      <t>ようきゅう</t>
    </rPh>
    <rPh sb="21" eb="23">
      <t>きょか</t>
    </rPh>
    <phoneticPr fontId="0" type="noConversion"/>
  </si>
  <si>
    <t>Is access to modify startup and shutdown scripts restricted to root-level users?</t>
  </si>
  <si>
    <t>11.5.4</t>
  </si>
  <si>
    <t>Use Of System Utilities</t>
  </si>
  <si>
    <r>
      <t>startup</t>
    </r>
    <r>
      <rPr>
        <sz val="10"/>
        <rFont val="ＭＳ Ｐゴシック"/>
        <family val="3"/>
        <charset val="128"/>
      </rPr>
      <t>と</t>
    </r>
    <r>
      <rPr>
        <sz val="10"/>
        <rFont val="Arial"/>
        <family val="2"/>
      </rPr>
      <t>shutdown</t>
    </r>
    <r>
      <rPr>
        <sz val="10"/>
        <rFont val="ＭＳ Ｐゴシック"/>
        <family val="3"/>
        <charset val="128"/>
      </rPr>
      <t>スクリプトを変更できるのは</t>
    </r>
    <r>
      <rPr>
        <sz val="10"/>
        <rFont val="Arial"/>
        <family val="2"/>
      </rPr>
      <t>root</t>
    </r>
    <r>
      <rPr>
        <sz val="10"/>
        <rFont val="ＭＳ Ｐゴシック"/>
        <family val="3"/>
        <charset val="128"/>
      </rPr>
      <t>レベルのユーザーのみか</t>
    </r>
    <rPh sb="22" eb="24">
      <t>へんこう</t>
    </rPh>
    <phoneticPr fontId="0" type="noConversion"/>
  </si>
  <si>
    <t>Are all unnecessary/unused services turned off?</t>
  </si>
  <si>
    <t>11.5.4.h</t>
  </si>
  <si>
    <t>unnecessary/unusedのサービスはturned offされているか</t>
  </si>
  <si>
    <t>Are logs regularly reviewed using a specific methodology to uncover potential incidents?</t>
  </si>
  <si>
    <t>10.10.2</t>
  </si>
  <si>
    <t>障害に対して特別な方法でログを定期的にレビューしているか</t>
    <rPh sb="0" eb="2">
      <t>しょうがい</t>
    </rPh>
    <rPh sb="3" eb="4">
      <t>たい</t>
    </rPh>
    <rPh sb="6" eb="8">
      <t>とくべつ</t>
    </rPh>
    <rPh sb="9" eb="11">
      <t>ほうほう</t>
    </rPh>
    <rPh sb="15" eb="18">
      <t>ていきてき</t>
    </rPh>
    <phoneticPr fontId="0" type="noConversion"/>
  </si>
  <si>
    <t>Do operating system event logs contain sufficient detail to support incident investigation including failed login attempts?</t>
  </si>
  <si>
    <t>G.7 Administrative Activity Logging, G.8 Log-on Activity Logging</t>
  </si>
  <si>
    <t>10.10.1</t>
  </si>
  <si>
    <t>Audit Logging</t>
  </si>
  <si>
    <t>イベントログは障害調査するのに十分な詳細な情報を含んでいるか</t>
    <rPh sb="7" eb="9">
      <t>しょうがい</t>
    </rPh>
    <rPh sb="9" eb="11">
      <t>ちょうさ</t>
    </rPh>
    <rPh sb="15" eb="17">
      <t>じゅうぶん</t>
    </rPh>
    <rPh sb="18" eb="20">
      <t>しょうさい</t>
    </rPh>
    <rPh sb="21" eb="23">
      <t>じょうほう</t>
    </rPh>
    <rPh sb="24" eb="25">
      <t>ふく</t>
    </rPh>
    <phoneticPr fontId="0" type="noConversion"/>
  </si>
  <si>
    <t>Are operating system logs retained for a minimum of one year?</t>
  </si>
  <si>
    <t xml:space="preserve">G.9 Log Retention </t>
  </si>
  <si>
    <t>ログは１年は保持されているか</t>
    <rPh sb="4" eb="5">
      <t>ねん</t>
    </rPh>
    <rPh sb="6" eb="8">
      <t>ほじ</t>
    </rPh>
    <phoneticPr fontId="0" type="noConversion"/>
  </si>
  <si>
    <t>In the event of an operating system audit log failure, does the system generate an alert?</t>
  </si>
  <si>
    <t>監査証跡の記録ができなくなったときは、警告をあげるか</t>
    <rPh sb="0" eb="2">
      <t>かんさ</t>
    </rPh>
    <rPh sb="2" eb="4">
      <t>しょうせき</t>
    </rPh>
    <rPh sb="5" eb="7">
      <t>きろく</t>
    </rPh>
    <rPh sb="19" eb="21">
      <t>けいこく</t>
    </rPh>
    <phoneticPr fontId="0" type="noConversion"/>
  </si>
  <si>
    <t>Are audit logs stored on alternate systems?</t>
  </si>
  <si>
    <t>オーディットログはシステム変更も保存しているか</t>
    <rPh sb="13" eb="15">
      <t>へんこう</t>
    </rPh>
    <rPh sb="16" eb="18">
      <t>ほぞん</t>
    </rPh>
    <phoneticPr fontId="0" type="noConversion"/>
  </si>
  <si>
    <t>Are audit logs protected against modification, deletion, and/or inappropriate access?</t>
  </si>
  <si>
    <t>オーディットログは修正、消去、不正なアクセスに対して保護されているか</t>
    <rPh sb="9" eb="11">
      <t>しゅうせい</t>
    </rPh>
    <rPh sb="12" eb="14">
      <t>しょうきょ</t>
    </rPh>
    <rPh sb="15" eb="17">
      <t>ふせい</t>
    </rPh>
    <rPh sb="23" eb="24">
      <t>たい</t>
    </rPh>
    <rPh sb="26" eb="28">
      <t>ほご</t>
    </rPh>
    <phoneticPr fontId="0" type="noConversion"/>
  </si>
  <si>
    <t>Minimum password length at least eight characters?</t>
  </si>
  <si>
    <t>Q22</t>
  </si>
  <si>
    <t>H.1 Password Controls</t>
  </si>
  <si>
    <t>11.3.1.d</t>
  </si>
  <si>
    <t>Password Use</t>
  </si>
  <si>
    <t>パスワードの最少文字数は８文字</t>
    <rPh sb="6" eb="8">
      <t>さいしょう</t>
    </rPh>
    <rPh sb="8" eb="11">
      <t>もじすう</t>
    </rPh>
    <rPh sb="13" eb="15">
      <t>もじ</t>
    </rPh>
    <phoneticPr fontId="0" type="noConversion"/>
  </si>
  <si>
    <t>Complex passwords required?</t>
  </si>
  <si>
    <t>パスワードの複雑性が要求されるか</t>
    <rPh sb="6" eb="9">
      <t>ふくざつせい</t>
    </rPh>
    <rPh sb="10" eb="12">
      <t>ようきゅう</t>
    </rPh>
    <phoneticPr fontId="0" type="noConversion"/>
  </si>
  <si>
    <t>Minimum password expiration at least 90 days?</t>
  </si>
  <si>
    <t>11.3.1.c</t>
  </si>
  <si>
    <t>パスワードの有効期限は90日</t>
    <rPh sb="6" eb="8">
      <t>ゆうこう</t>
    </rPh>
    <rPh sb="8" eb="10">
      <t>きげん</t>
    </rPh>
    <rPh sb="13" eb="14">
      <t>にち</t>
    </rPh>
    <phoneticPr fontId="0" type="noConversion"/>
  </si>
  <si>
    <t>Password history at least 12 before reuse?</t>
  </si>
  <si>
    <t>11.5.3.f</t>
  </si>
  <si>
    <t>Password Management System</t>
  </si>
  <si>
    <t>パスワードの世代管理は１２代まで</t>
  </si>
  <si>
    <t>Initial password required to be changed at first logon?</t>
  </si>
  <si>
    <t>11.3.1.f</t>
  </si>
  <si>
    <t>Password use</t>
  </si>
  <si>
    <t>初期パスワードは最初のログイン時に変更を要求される</t>
    <rPh sb="0" eb="2">
      <t>しょき</t>
    </rPh>
    <rPh sb="8" eb="10">
      <t>さいしょ</t>
    </rPh>
    <rPh sb="15" eb="16">
      <t>じ</t>
    </rPh>
    <rPh sb="17" eb="19">
      <t>へんこう</t>
    </rPh>
    <rPh sb="20" eb="22">
      <t>ようきゅう</t>
    </rPh>
    <phoneticPr fontId="0" type="noConversion"/>
  </si>
  <si>
    <t>Passwords encrypted in transit?</t>
  </si>
  <si>
    <t>11.5.1.i</t>
  </si>
  <si>
    <t>Secure Log-On Procedures</t>
  </si>
  <si>
    <t>パスワードは転送時に暗号化される</t>
    <rPh sb="6" eb="8">
      <t>てんそう</t>
    </rPh>
    <rPh sb="8" eb="9">
      <t>じ</t>
    </rPh>
    <rPh sb="10" eb="13">
      <t>あんごうか</t>
    </rPh>
    <phoneticPr fontId="0" type="noConversion"/>
  </si>
  <si>
    <t>Passwords encrypted or hashed in storage?</t>
  </si>
  <si>
    <t>11.5.3.i</t>
  </si>
  <si>
    <t>パスワードは保管時に暗号化、または、ハッシュ化される</t>
    <rPh sb="6" eb="8">
      <t>ほかん</t>
    </rPh>
    <rPh sb="8" eb="9">
      <t>じ</t>
    </rPh>
    <rPh sb="10" eb="13">
      <t>あんごうか</t>
    </rPh>
    <rPh sb="22" eb="23">
      <t>か</t>
    </rPh>
    <phoneticPr fontId="0" type="noConversion"/>
  </si>
  <si>
    <t>Passwords displayed when entered into a system?</t>
  </si>
  <si>
    <t>11.5.1.g</t>
  </si>
  <si>
    <t>パスワードはシステムに入るときに表示される</t>
    <rPh sb="11" eb="12">
      <t>はい</t>
    </rPh>
    <rPh sb="16" eb="18">
      <t>ひょうじ</t>
    </rPh>
    <phoneticPr fontId="0" type="noConversion"/>
  </si>
  <si>
    <t>User accounts associated to a unique individual?</t>
  </si>
  <si>
    <t>ユーザーアカウントは個人個人に割り当てられる</t>
    <rPh sb="10" eb="12">
      <t>こじん</t>
    </rPh>
    <rPh sb="12" eb="14">
      <t>こじん</t>
    </rPh>
    <rPh sb="15" eb="16">
      <t>わ</t>
    </rPh>
    <rPh sb="17" eb="18">
      <t>あ</t>
    </rPh>
    <phoneticPr fontId="0" type="noConversion"/>
  </si>
  <si>
    <t>Does the system lock an account when three to five invalid login attempts are made?</t>
  </si>
  <si>
    <t>11.5.1.e</t>
  </si>
  <si>
    <r>
      <t>3</t>
    </r>
    <r>
      <rPr>
        <sz val="10"/>
        <rFont val="ＭＳ Ｐゴシック"/>
        <family val="3"/>
        <charset val="128"/>
      </rPr>
      <t>～</t>
    </r>
    <r>
      <rPr>
        <sz val="10"/>
        <rFont val="Arial"/>
        <family val="2"/>
      </rPr>
      <t>5</t>
    </r>
    <r>
      <rPr>
        <sz val="10"/>
        <rFont val="ＭＳ Ｐゴシック"/>
        <family val="3"/>
        <charset val="128"/>
      </rPr>
      <t>回ログインに失敗するとシステムはアカウントをロックする</t>
    </r>
    <rPh sb="3" eb="4">
      <t>かい</t>
    </rPh>
    <rPh sb="9" eb="11">
      <t>しっぱい</t>
    </rPh>
    <phoneticPr fontId="0" type="noConversion"/>
  </si>
  <si>
    <t>Are Windows systems used to transmit, process or store Scoped Data? If so, are there:</t>
  </si>
  <si>
    <r>
      <t>Windows System</t>
    </r>
    <r>
      <rPr>
        <sz val="10"/>
        <rFont val="ＭＳ Ｐゴシック"/>
        <family val="3"/>
        <charset val="128"/>
      </rPr>
      <t>を利用しているか</t>
    </r>
    <rPh sb="15" eb="17">
      <t>りよう</t>
    </rPh>
    <phoneticPr fontId="0" type="noConversion"/>
  </si>
  <si>
    <t>Windows hardening standards?</t>
  </si>
  <si>
    <t>標準手順はあるか</t>
    <rPh sb="0" eb="2">
      <t>ひょうじゅん</t>
    </rPh>
    <rPh sb="2" eb="4">
      <t>てじゅん</t>
    </rPh>
    <phoneticPr fontId="0" type="noConversion"/>
  </si>
  <si>
    <t>Standard builds/security compliance checks?</t>
  </si>
  <si>
    <t>標準手順を作成し、セキュリティコンプライアンスがチェックするか</t>
    <rPh sb="0" eb="2">
      <t>ひょうじゅん</t>
    </rPh>
    <rPh sb="2" eb="4">
      <t>てじゅん</t>
    </rPh>
    <rPh sb="5" eb="7">
      <t>さくせい</t>
    </rPh>
    <phoneticPr fontId="0" type="noConversion"/>
  </si>
  <si>
    <t>Current patches?</t>
  </si>
  <si>
    <r>
      <rPr>
        <sz val="10"/>
        <rFont val="ＭＳ Ｐゴシック"/>
        <family val="3"/>
        <charset val="128"/>
      </rPr>
      <t>最新の</t>
    </r>
    <r>
      <rPr>
        <sz val="10"/>
        <rFont val="Arial"/>
        <family val="2"/>
      </rPr>
      <t>patch</t>
    </r>
    <r>
      <rPr>
        <sz val="10"/>
        <rFont val="ＭＳ Ｐゴシック"/>
        <family val="3"/>
        <charset val="128"/>
      </rPr>
      <t>が適用されているか</t>
    </r>
    <rPh sb="0" eb="2">
      <t>さいしん</t>
    </rPh>
    <rPh sb="9" eb="11">
      <t>てきよう</t>
    </rPh>
    <phoneticPr fontId="0" type="noConversion"/>
  </si>
  <si>
    <t>Unnecessary/unused services turned off?</t>
  </si>
  <si>
    <t>Regular log reviews using a specific methodology to uncover potential incidents?</t>
  </si>
  <si>
    <t>障害に対して特別な方法でログを定期的にレビューしているか</t>
  </si>
  <si>
    <t>Sufficient information in the logs to evaluate incidents?</t>
  </si>
  <si>
    <t>イベントログは障害調査するのに十分な詳細な情報を含んでいるか</t>
  </si>
  <si>
    <t>Logs retained for a minimum of one year?</t>
  </si>
  <si>
    <t>ログは１年は保持されているか</t>
  </si>
  <si>
    <t>System generated alerts in the event of an audit log failure?</t>
  </si>
  <si>
    <t>監査証跡の記録ができなくなったときは、警告をあげるか</t>
  </si>
  <si>
    <t>Audit logs stored on alternate systems?</t>
  </si>
  <si>
    <t>オーディットログはシステム変更も保存しているか</t>
  </si>
  <si>
    <t>Audit logs protected against modification, deletion, and/or inappropriate access?</t>
  </si>
  <si>
    <t>オーディットログは修正、消去、不正なアクセスに対して保護されているか</t>
  </si>
  <si>
    <t>パスワードの最少文字数は８文字</t>
  </si>
  <si>
    <t>パスワードの複雑性が要求されるか</t>
  </si>
  <si>
    <t>Minimum password expiration at least every 90 days?</t>
  </si>
  <si>
    <t>パスワードの有効期限は90日</t>
  </si>
  <si>
    <t>Password history of 12 before reuse?</t>
  </si>
  <si>
    <t>初期パスワードは最初のログイン時に変更を要求される</t>
  </si>
  <si>
    <t>Can a PIN or secret question be a stand-alone method of authentication?</t>
  </si>
  <si>
    <r>
      <t>PIN</t>
    </r>
    <r>
      <rPr>
        <sz val="10"/>
        <rFont val="ＭＳ Ｐゴシック"/>
        <family val="3"/>
        <charset val="128"/>
      </rPr>
      <t>または秘密の質問が認証方法として使用できるか</t>
    </r>
    <rPh sb="6" eb="8">
      <t>ひみつ</t>
    </rPh>
    <rPh sb="9" eb="11">
      <t>しつもん</t>
    </rPh>
    <rPh sb="12" eb="14">
      <t>にんしょう</t>
    </rPh>
    <rPh sb="14" eb="16">
      <t>ほうほう</t>
    </rPh>
    <rPh sb="19" eb="21">
      <t>しよう</t>
    </rPh>
    <phoneticPr fontId="0" type="noConversion"/>
  </si>
  <si>
    <t>パスワードは転送時に暗号化される</t>
  </si>
  <si>
    <t>パスワードは保管時に暗号化、または、ハッシュ化される</t>
  </si>
  <si>
    <t>パスワードはシステムに入るときに表示される</t>
  </si>
  <si>
    <t>ユーザーアカウントは個人個人に割り当てられる</t>
  </si>
  <si>
    <t>3～5回ログインに失敗するとシステムはアカウントをロックする</t>
  </si>
  <si>
    <t>Is a mainframe used to transmit, process or store Scoped Systems and Data? If so, are:</t>
  </si>
  <si>
    <t>メインフレームを使用しているか</t>
    <rPh sb="8" eb="10">
      <t>しよう</t>
    </rPh>
    <phoneticPr fontId="0" type="noConversion"/>
  </si>
  <si>
    <t>Mainframe security controls documented?</t>
  </si>
  <si>
    <t>メインフレームのセキュリティコントロールは文書化されているか</t>
    <rPh sb="21" eb="24">
      <t>ぶんしょか</t>
    </rPh>
    <phoneticPr fontId="0" type="noConversion"/>
  </si>
  <si>
    <t>Reviews performed to validate compliance with documented standards?</t>
  </si>
  <si>
    <t>Compliance With Security Policies And Standards</t>
  </si>
  <si>
    <t>コンプライアンスに適合しているかを文書化された標準手順でレビューしているか</t>
    <rPh sb="9" eb="11">
      <t>てきごう</t>
    </rPh>
    <rPh sb="17" eb="20">
      <t>ぶんしょか</t>
    </rPh>
    <rPh sb="23" eb="25">
      <t>ひょうじゅん</t>
    </rPh>
    <rPh sb="25" eb="27">
      <t>てじゅん</t>
    </rPh>
    <phoneticPr fontId="0" type="noConversion"/>
  </si>
  <si>
    <t>Transmission encrypted?</t>
  </si>
  <si>
    <t>送信時は暗号化されるか</t>
    <rPh sb="0" eb="2">
      <t>そうしん</t>
    </rPh>
    <rPh sb="2" eb="3">
      <t>とき</t>
    </rPh>
    <rPh sb="4" eb="7">
      <t>あんごうか</t>
    </rPh>
    <phoneticPr fontId="0" type="noConversion"/>
  </si>
  <si>
    <t>Authentication required for access to any transaction or database system?</t>
  </si>
  <si>
    <t>11.6.1</t>
  </si>
  <si>
    <t>Information Access Restriction</t>
  </si>
  <si>
    <t>トランザクションやデータベースにアクセスする際に認証が要求されるか</t>
    <rPh sb="22" eb="23">
      <t>さい</t>
    </rPh>
    <rPh sb="24" eb="26">
      <t>にんしょう</t>
    </rPh>
    <rPh sb="27" eb="29">
      <t>ようきゅう</t>
    </rPh>
    <phoneticPr fontId="0" type="noConversion"/>
  </si>
  <si>
    <t>Job scheduling systems secured to control the submission of production jobs?</t>
  </si>
  <si>
    <t>ジョブスケジューリングシステムは本番ジョブ実行についてはセキュリティ高くコントロールされているか</t>
    <rPh sb="16" eb="18">
      <t>ほんばん</t>
    </rPh>
    <rPh sb="21" eb="23">
      <t>じっこう</t>
    </rPh>
    <rPh sb="34" eb="35">
      <t>たか</t>
    </rPh>
    <phoneticPr fontId="0" type="noConversion"/>
  </si>
  <si>
    <t>Storage management personnel (tape operators) given privileged access to mainframe systems?</t>
  </si>
  <si>
    <t>ESM (RACF) and inherent security configuration settings configured to support the access control standards and requirements?</t>
  </si>
  <si>
    <t>Regular review of logs using a specific methodology to uncover potential incidents?</t>
  </si>
  <si>
    <t>Audit logs adequately protected against modification, deletion, and/or inappropriate access?</t>
  </si>
  <si>
    <t>Password minimum age?</t>
  </si>
  <si>
    <t>Can a PIN or secret question be a stand alone method of authentication?</t>
  </si>
  <si>
    <t>Administrator intervention required to unlock an account?</t>
  </si>
  <si>
    <t>11.5.1.e.2</t>
  </si>
  <si>
    <t>Is an AS400 used to transmit, process or store Scoped Systems and Data? If so, are:</t>
  </si>
  <si>
    <r>
      <t>AS400</t>
    </r>
    <r>
      <rPr>
        <sz val="10"/>
        <rFont val="ＭＳ Ｐゴシック"/>
        <family val="3"/>
        <charset val="128"/>
      </rPr>
      <t>を使用しているか</t>
    </r>
    <rPh sb="6" eb="8">
      <t>しよう</t>
    </rPh>
    <phoneticPr fontId="0" type="noConversion"/>
  </si>
  <si>
    <t>Security controls documented?</t>
  </si>
  <si>
    <t>Systems periodically monitored to ensure continued compliance with the documented standards?</t>
  </si>
  <si>
    <t>Group profile assignments based on constituent role?</t>
  </si>
  <si>
    <t>11.1.1.f</t>
  </si>
  <si>
    <t>Group profile assignments approved?</t>
  </si>
  <si>
    <t>11.1.1.i</t>
  </si>
  <si>
    <t>User profiles created with the principle of least privilege?</t>
  </si>
  <si>
    <t>Logs regularly reviewed using a specific methodology to uncover potential incidents?</t>
  </si>
  <si>
    <t>Minimum password length at least eight characters:</t>
  </si>
  <si>
    <t>Users required to log off when the session is finished?</t>
  </si>
  <si>
    <t>11.3.2.b</t>
  </si>
  <si>
    <t>Unattended User Equipment</t>
  </si>
  <si>
    <t>Is an Open VMS (VAX or Alpha) system used to transmit, process or store Scoped Systems and Data? If so, are:</t>
  </si>
  <si>
    <r>
      <t>VAX</t>
    </r>
    <r>
      <rPr>
        <sz val="10"/>
        <rFont val="ＭＳ Ｐゴシック"/>
        <family val="3"/>
        <charset val="128"/>
      </rPr>
      <t>、または、</t>
    </r>
    <r>
      <rPr>
        <sz val="10"/>
        <rFont val="Arial"/>
        <family val="2"/>
      </rPr>
      <t>Alpha</t>
    </r>
    <r>
      <rPr>
        <sz val="10"/>
        <rFont val="ＭＳ Ｐゴシック"/>
        <family val="3"/>
        <charset val="128"/>
      </rPr>
      <t>を使用しているか</t>
    </r>
    <rPh sb="14" eb="16">
      <t>しよう</t>
    </rPh>
    <phoneticPr fontId="0" type="noConversion"/>
  </si>
  <si>
    <t>Administrative privilege restricted to those responsible for VMS administration?</t>
  </si>
  <si>
    <t>11.2.2.b</t>
  </si>
  <si>
    <t>Sufficient information to investigate incidents including (failed login attempts)?</t>
  </si>
  <si>
    <t>Are Web services provided? If so, are:</t>
  </si>
  <si>
    <r>
      <t>Web</t>
    </r>
    <r>
      <rPr>
        <sz val="10"/>
        <rFont val="ＭＳ Ｐゴシック"/>
        <family val="3"/>
        <charset val="128"/>
      </rPr>
      <t>サービスを利用しているか</t>
    </r>
    <rPh sb="8" eb="10">
      <t>りよう</t>
    </rPh>
    <phoneticPr fontId="0" type="noConversion"/>
  </si>
  <si>
    <t>Electronic commerce web sites or applications used to transmit, process or store Scoped Systems and Data?</t>
  </si>
  <si>
    <t>10.9.1</t>
  </si>
  <si>
    <t>Electronic Commerce</t>
  </si>
  <si>
    <r>
      <rPr>
        <sz val="10"/>
        <rFont val="ＭＳ Ｐゴシック"/>
        <family val="3"/>
        <charset val="128"/>
      </rPr>
      <t>対象システムやデータを処理、保存するために</t>
    </r>
    <r>
      <rPr>
        <sz val="10"/>
        <rFont val="Arial"/>
        <family val="2"/>
      </rPr>
      <t>web site</t>
    </r>
    <r>
      <rPr>
        <sz val="10"/>
        <rFont val="ＭＳ Ｐゴシック"/>
        <family val="3"/>
        <charset val="128"/>
      </rPr>
      <t>やアプリケーションを使用しているか</t>
    </r>
    <rPh sb="0" eb="2">
      <t>たいしょう</t>
    </rPh>
    <rPh sb="11" eb="13">
      <t>しょり</t>
    </rPh>
    <rPh sb="14" eb="16">
      <t>ほぞん</t>
    </rPh>
    <rPh sb="39" eb="41">
      <t>しよう</t>
    </rPh>
    <phoneticPr fontId="0" type="noConversion"/>
  </si>
  <si>
    <t>Cryptographic controls used for the electronic commerce application (SSL)?</t>
  </si>
  <si>
    <t>G.11 Website – Client Encryption</t>
  </si>
  <si>
    <r>
      <t>SSL</t>
    </r>
    <r>
      <rPr>
        <sz val="10"/>
        <rFont val="ＭＳ Ｐゴシック"/>
        <family val="3"/>
        <charset val="128"/>
      </rPr>
      <t>などの暗号コントロールを使用しているか</t>
    </r>
    <rPh sb="6" eb="8">
      <t>ｱﾝｺﾞｳ</t>
    </rPh>
    <rPh sb="15" eb="17">
      <t>ｼﾖｳ</t>
    </rPh>
    <phoneticPr fontId="0" type="noConversion"/>
  </si>
  <si>
    <t>Users required to authenticate to the application?</t>
  </si>
  <si>
    <t>10.9.1.a</t>
  </si>
  <si>
    <t>ユーザーには認証が求められるか</t>
    <rPh sb="6" eb="8">
      <t>にんしょう</t>
    </rPh>
    <rPh sb="9" eb="10">
      <t>もと</t>
    </rPh>
    <phoneticPr fontId="0" type="noConversion"/>
  </si>
  <si>
    <t>Transaction details stored in the DMZ?</t>
  </si>
  <si>
    <t>10.9.2.e</t>
  </si>
  <si>
    <t>On-Line Transactions</t>
  </si>
  <si>
    <r>
      <t>DMZ</t>
    </r>
    <r>
      <rPr>
        <sz val="10"/>
        <rFont val="ＭＳ Ｐゴシック"/>
        <family val="3"/>
        <charset val="128"/>
      </rPr>
      <t>にトランザクションの詳細が保存されているか</t>
    </r>
    <rPh sb="13" eb="15">
      <t>しょうさい</t>
    </rPh>
    <rPh sb="16" eb="18">
      <t>ほぞん</t>
    </rPh>
    <phoneticPr fontId="0" type="noConversion"/>
  </si>
  <si>
    <t>Is Windows IIS for these Web services used? If so, is:</t>
  </si>
  <si>
    <t>Use Microsoft Azure - App Service /Cloud Service</t>
  </si>
  <si>
    <r>
      <t>IIS</t>
    </r>
    <r>
      <rPr>
        <sz val="10"/>
        <rFont val="ＭＳ Ｐゴシック"/>
        <family val="3"/>
        <charset val="128"/>
      </rPr>
      <t>を使用しているか</t>
    </r>
    <rPh sb="4" eb="6">
      <t>しよう</t>
    </rPh>
    <phoneticPr fontId="0" type="noConversion"/>
  </si>
  <si>
    <t>Anonymous access to FTP disabled?</t>
  </si>
  <si>
    <t>10.8.2</t>
  </si>
  <si>
    <r>
      <rPr>
        <sz val="10"/>
        <rFont val="ＭＳ Ｐゴシック"/>
        <family val="3"/>
        <charset val="128"/>
      </rPr>
      <t>誰もがアクセスできる</t>
    </r>
    <r>
      <rPr>
        <sz val="10"/>
        <rFont val="Arial"/>
        <family val="2"/>
      </rPr>
      <t>FTP</t>
    </r>
    <r>
      <rPr>
        <sz val="10"/>
        <rFont val="ＭＳ Ｐゴシック"/>
        <family val="3"/>
        <charset val="128"/>
      </rPr>
      <t>は</t>
    </r>
    <r>
      <rPr>
        <sz val="10"/>
        <rFont val="Arial"/>
        <family val="2"/>
      </rPr>
      <t>disable</t>
    </r>
    <r>
      <rPr>
        <sz val="10"/>
        <rFont val="ＭＳ Ｐゴシック"/>
        <family val="3"/>
        <charset val="128"/>
      </rPr>
      <t>にしているか</t>
    </r>
    <rPh sb="0" eb="1">
      <t>だれ</t>
    </rPh>
    <phoneticPr fontId="0" type="noConversion"/>
  </si>
  <si>
    <t>Membership to the IIS Administrators group restricted to those with web administration roles and responsibilities?</t>
  </si>
  <si>
    <r>
      <t>IIS</t>
    </r>
    <r>
      <rPr>
        <sz val="10"/>
        <rFont val="ＭＳ Ｐゴシック"/>
        <family val="3"/>
        <charset val="128"/>
      </rPr>
      <t>の管理者グループのメンバーは</t>
    </r>
    <r>
      <rPr>
        <sz val="10"/>
        <rFont val="Arial"/>
        <family val="2"/>
      </rPr>
      <t>web</t>
    </r>
    <r>
      <rPr>
        <sz val="10"/>
        <rFont val="ＭＳ Ｐゴシック"/>
        <family val="3"/>
        <charset val="128"/>
      </rPr>
      <t>管理者ロールをもったメンバーに限定されているか</t>
    </r>
    <rPh sb="4" eb="7">
      <t>かんりしゃ</t>
    </rPh>
    <rPh sb="20" eb="23">
      <t>かんりしゃ</t>
    </rPh>
    <rPh sb="35" eb="37">
      <t>げんてい</t>
    </rPh>
    <phoneticPr fontId="0" type="noConversion"/>
  </si>
  <si>
    <t>Dedicated virtual directory structure used for each website?</t>
  </si>
  <si>
    <r>
      <rPr>
        <sz val="10"/>
        <rFont val="ＭＳ Ｐゴシック"/>
        <family val="3"/>
        <charset val="128"/>
      </rPr>
      <t>各々の</t>
    </r>
    <r>
      <rPr>
        <sz val="10"/>
        <rFont val="Arial"/>
        <family val="2"/>
      </rPr>
      <t>web</t>
    </r>
    <r>
      <rPr>
        <sz val="10"/>
        <rFont val="ＭＳ Ｐゴシック"/>
        <family val="3"/>
        <charset val="128"/>
      </rPr>
      <t>サイトには専用の仮想ディレクトリ構成が使用されているか</t>
    </r>
    <rPh sb="0" eb="2">
      <t>おのおの</t>
    </rPh>
    <rPh sb="11" eb="13">
      <t>せんよう</t>
    </rPh>
    <rPh sb="14" eb="16">
      <t>かそう</t>
    </rPh>
    <rPh sb="22" eb="24">
      <t>こうせい</t>
    </rPh>
    <rPh sb="25" eb="27">
      <t>しよう</t>
    </rPh>
    <phoneticPr fontId="0" type="noConversion"/>
  </si>
  <si>
    <t>Unused services turned off on IIS servers?</t>
  </si>
  <si>
    <t>不必要なサービスはIISサーバー上ターンオフされているか</t>
    <rPh sb="0" eb="3">
      <t>ふひつよう</t>
    </rPh>
    <rPh sb="16" eb="17">
      <t>じょう</t>
    </rPh>
    <phoneticPr fontId="0" type="noConversion"/>
  </si>
  <si>
    <t>Services running on standard ports?</t>
  </si>
  <si>
    <t>サービスは標準ポートで実行されているか</t>
  </si>
  <si>
    <t>Logging configured to support incident investigation?</t>
  </si>
  <si>
    <t>障害調査をサポートするためログが記録されているか</t>
    <rPh sb="0" eb="2">
      <t>しょうがい</t>
    </rPh>
    <rPh sb="2" eb="4">
      <t>ちょうさ</t>
    </rPh>
    <rPh sb="16" eb="18">
      <t>きろく</t>
    </rPh>
    <phoneticPr fontId="0" type="noConversion"/>
  </si>
  <si>
    <t>Sample applications and scripts removed?</t>
  </si>
  <si>
    <t>サンプルアプリケーションやスクリプトは削除されているか</t>
    <rPh sb="19" eb="21">
      <t>さくじょ</t>
    </rPh>
    <phoneticPr fontId="0" type="noConversion"/>
  </si>
  <si>
    <t>Least privilege used when setting IIS content permissions?</t>
  </si>
  <si>
    <t>11.2.1.c</t>
  </si>
  <si>
    <r>
      <t>IIS</t>
    </r>
    <r>
      <rPr>
        <sz val="10"/>
        <rFont val="ＭＳ Ｐゴシック"/>
        <family val="3"/>
        <charset val="128"/>
      </rPr>
      <t>のコンテンツのパーミッションを設定する際、最少の権限が使用されているか</t>
    </r>
    <rPh sb="18" eb="20">
      <t>せってい</t>
    </rPh>
    <rPh sb="22" eb="23">
      <t>さい</t>
    </rPh>
    <rPh sb="24" eb="26">
      <t>さいしょう</t>
    </rPh>
    <rPh sb="27" eb="29">
      <t>けんげん</t>
    </rPh>
    <rPh sb="30" eb="32">
      <t>しよう</t>
    </rPh>
    <phoneticPr fontId="0" type="noConversion"/>
  </si>
  <si>
    <t>Content folder on the same drive as the operating system?</t>
  </si>
  <si>
    <r>
      <rPr>
        <sz val="10"/>
        <rFont val="ＭＳ Ｐゴシック"/>
        <family val="3"/>
        <charset val="128"/>
      </rPr>
      <t>コンテンツのフォルダは</t>
    </r>
    <r>
      <rPr>
        <sz val="10"/>
        <rFont val="Arial"/>
        <family val="2"/>
      </rPr>
      <t>OS</t>
    </r>
    <r>
      <rPr>
        <sz val="10"/>
        <rFont val="ＭＳ Ｐゴシック"/>
        <family val="3"/>
        <charset val="128"/>
      </rPr>
      <t>上同一ドライブにあるか</t>
    </r>
    <rPh sb="13" eb="14">
      <t>じょう</t>
    </rPh>
    <rPh sb="14" eb="16">
      <t>どういつ</t>
    </rPh>
    <phoneticPr fontId="0" type="noConversion"/>
  </si>
  <si>
    <t>Is Apache used for these Web services? If so, is:</t>
  </si>
  <si>
    <r>
      <t>Apache</t>
    </r>
    <r>
      <rPr>
        <sz val="10"/>
        <rFont val="ＭＳ Ｐゴシック"/>
        <family val="3"/>
        <charset val="128"/>
      </rPr>
      <t>を使用しているか</t>
    </r>
    <rPh sb="7" eb="9">
      <t>しよう</t>
    </rPh>
    <phoneticPr fontId="0" type="noConversion"/>
  </si>
  <si>
    <t>Membership to the Apache group restricted to those with web administration roles and responsibilities?</t>
  </si>
  <si>
    <r>
      <t>web</t>
    </r>
    <r>
      <rPr>
        <sz val="10"/>
        <rFont val="ＭＳ Ｐゴシック"/>
        <family val="3"/>
        <charset val="128"/>
      </rPr>
      <t>管理者権限を有しているもののみに</t>
    </r>
    <r>
      <rPr>
        <sz val="10"/>
        <rFont val="Arial"/>
        <family val="2"/>
      </rPr>
      <t>Apached</t>
    </r>
    <r>
      <rPr>
        <sz val="10"/>
        <rFont val="ＭＳ Ｐゴシック"/>
        <family val="3"/>
        <charset val="128"/>
      </rPr>
      <t>グループのメンバーに制限されているか</t>
    </r>
    <rPh sb="3" eb="6">
      <t>かんりしゃ</t>
    </rPh>
    <rPh sb="6" eb="8">
      <t>けんげん</t>
    </rPh>
    <rPh sb="9" eb="10">
      <t>ゆう</t>
    </rPh>
    <rPh sb="36" eb="38">
      <t>せいげん</t>
    </rPh>
    <phoneticPr fontId="0" type="noConversion"/>
  </si>
  <si>
    <t>各々のwebサイトには専用の仮想ディレクトリ構成が使用されているか</t>
    <rPh sb="0" eb="2">
      <t>おのおの</t>
    </rPh>
    <rPh sb="11" eb="13">
      <t>せんよう</t>
    </rPh>
    <rPh sb="14" eb="16">
      <t>かそう</t>
    </rPh>
    <rPh sb="22" eb="24">
      <t>こうせい</t>
    </rPh>
    <rPh sb="25" eb="27">
      <t>しよう</t>
    </rPh>
    <phoneticPr fontId="0" type="noConversion"/>
  </si>
  <si>
    <t>Configuration options restricted to authorized users?</t>
  </si>
  <si>
    <t>10.8.5.g</t>
  </si>
  <si>
    <t>Business Information Systems</t>
  </si>
  <si>
    <t>コンフィグレーションオプションは承認されたユーザーのみに限られているか</t>
    <rPh sb="16" eb="18">
      <t>しょうにん</t>
    </rPh>
    <rPh sb="28" eb="29">
      <t>かぎ</t>
    </rPh>
    <phoneticPr fontId="0" type="noConversion"/>
  </si>
  <si>
    <t>Services run on standard ports?</t>
  </si>
  <si>
    <t>標準ポート上でサービスが実行されているか</t>
    <rPh sb="0" eb="2">
      <t>ひょうじゅん</t>
    </rPh>
    <rPh sb="5" eb="6">
      <t>じょう</t>
    </rPh>
    <rPh sb="12" eb="14">
      <t>じっこう</t>
    </rPh>
    <phoneticPr fontId="0" type="noConversion"/>
  </si>
  <si>
    <t>Least privilege used when setting permissions?</t>
  </si>
  <si>
    <t>パーミッションを設定する際、最少の権限が使用されているか</t>
    <rPh sb="8" eb="10">
      <t>せってい</t>
    </rPh>
    <rPh sb="12" eb="13">
      <t>さい</t>
    </rPh>
    <rPh sb="14" eb="16">
      <t>さいしょう</t>
    </rPh>
    <rPh sb="17" eb="19">
      <t>けんげん</t>
    </rPh>
    <rPh sb="20" eb="22">
      <t>しよう</t>
    </rPh>
    <phoneticPr fontId="0" type="noConversion"/>
  </si>
  <si>
    <t>Are desktop computers used to transmit, process or store Scoped Systems and Data. If so, is:</t>
  </si>
  <si>
    <t>デスクトップコンピュータが使用されているか</t>
    <rPh sb="13" eb="15">
      <t>しよう</t>
    </rPh>
    <phoneticPr fontId="0" type="noConversion"/>
  </si>
  <si>
    <t>Segregation of duties for granting access and approving access?</t>
  </si>
  <si>
    <t>Q21</t>
  </si>
  <si>
    <t>アクセス権限を設定する際は権限分離が適用されているか</t>
    <rPh sb="4" eb="6">
      <t>けんげん</t>
    </rPh>
    <rPh sb="7" eb="9">
      <t>せってい</t>
    </rPh>
    <rPh sb="11" eb="12">
      <t>さい</t>
    </rPh>
    <rPh sb="13" eb="15">
      <t>けんげん</t>
    </rPh>
    <rPh sb="15" eb="17">
      <t>ぶんり</t>
    </rPh>
    <rPh sb="18" eb="20">
      <t>てきよう</t>
    </rPh>
    <phoneticPr fontId="0" type="noConversion"/>
  </si>
  <si>
    <t>Segregation of duties for approving and implementing access requests?</t>
  </si>
  <si>
    <t>ユーザーは移動可能なメディアを探査機能なして使用しているか</t>
    <rPh sb="5" eb="7">
      <t>いどう</t>
    </rPh>
    <rPh sb="7" eb="9">
      <t>かのう</t>
    </rPh>
    <rPh sb="15" eb="17">
      <t>たんさ</t>
    </rPh>
    <rPh sb="17" eb="19">
      <t>きのう</t>
    </rPh>
    <rPh sb="22" eb="24">
      <t>しよう</t>
    </rPh>
    <phoneticPr fontId="0" type="noConversion"/>
  </si>
  <si>
    <t>User able to use removable media (floppy disk, recordable CD, USB drive) without detection?</t>
  </si>
  <si>
    <t>10.7.1.b</t>
  </si>
  <si>
    <t>Management of removable media</t>
  </si>
  <si>
    <t>ユーザーは移動可能なメディアを使用できるか</t>
    <rPh sb="5" eb="7">
      <t>いどう</t>
    </rPh>
    <rPh sb="7" eb="9">
      <t>かのう</t>
    </rPh>
    <rPh sb="15" eb="17">
      <t>しよう</t>
    </rPh>
    <phoneticPr fontId="0" type="noConversion"/>
  </si>
  <si>
    <t>User of a system also responsible for reviewing its security audit logs?</t>
  </si>
  <si>
    <t>セキュリティオーディットログのレビューに対し責任があるか</t>
    <rPh sb="20" eb="21">
      <t>たい</t>
    </rPh>
    <rPh sb="22" eb="24">
      <t>せきにん</t>
    </rPh>
    <phoneticPr fontId="0" type="noConversion"/>
  </si>
  <si>
    <t>Segregation of duties to prevent the user of a system from modifying or deleting its security audit logs?</t>
  </si>
  <si>
    <t>セキュリティオーディットログを変更したり、削除することを防ぐための権限分離が設定されているか</t>
    <rPh sb="15" eb="17">
      <t>へんこう</t>
    </rPh>
    <rPh sb="21" eb="23">
      <t>さくじょ</t>
    </rPh>
    <rPh sb="28" eb="29">
      <t>ふせ</t>
    </rPh>
    <rPh sb="33" eb="35">
      <t>けんげん</t>
    </rPh>
    <rPh sb="35" eb="37">
      <t>ぶんり</t>
    </rPh>
    <rPh sb="38" eb="40">
      <t>せってい</t>
    </rPh>
    <phoneticPr fontId="0" type="noConversion"/>
  </si>
  <si>
    <t>Standard operating environment required?</t>
  </si>
  <si>
    <t>標準運用環境があるか</t>
    <rPh sb="0" eb="2">
      <t>ひょうじゅん</t>
    </rPh>
    <rPh sb="2" eb="4">
      <t>うんよう</t>
    </rPh>
    <rPh sb="4" eb="6">
      <t>かんきょう</t>
    </rPh>
    <phoneticPr fontId="0" type="noConversion"/>
  </si>
  <si>
    <t>Content filtering proxy used prior to accessing the Internet?</t>
  </si>
  <si>
    <r>
      <rPr>
        <sz val="10"/>
        <rFont val="ＭＳ Ｐゴシック"/>
        <family val="3"/>
        <charset val="128"/>
      </rPr>
      <t>インターネットにアクセスする前にコンテンツフィルタリング</t>
    </r>
    <r>
      <rPr>
        <sz val="10"/>
        <rFont val="Arial"/>
        <family val="2"/>
      </rPr>
      <t>proxy</t>
    </r>
    <r>
      <rPr>
        <sz val="10"/>
        <rFont val="ＭＳ Ｐゴシック"/>
        <family val="3"/>
        <charset val="128"/>
      </rPr>
      <t>が使用されているか</t>
    </r>
    <rPh sb="14" eb="15">
      <t>まえ</t>
    </rPh>
    <rPh sb="34" eb="36">
      <t>しよう</t>
    </rPh>
    <phoneticPr fontId="0" type="noConversion"/>
  </si>
  <si>
    <t>Security approval required prior to implementing non-standard operating equipment?</t>
  </si>
  <si>
    <t>15.1.5</t>
  </si>
  <si>
    <t>Prevention Of Misuse Of Information Processing Facilities</t>
  </si>
  <si>
    <t>標準ではない装備を導入する前にセキュリティ承認が必要か</t>
    <rPh sb="0" eb="2">
      <t>ひょうじゅん</t>
    </rPh>
    <rPh sb="6" eb="8">
      <t>そうび</t>
    </rPh>
    <rPh sb="9" eb="11">
      <t>どうにゅう</t>
    </rPh>
    <rPh sb="13" eb="14">
      <t>まえ</t>
    </rPh>
    <rPh sb="21" eb="23">
      <t>しょうにん</t>
    </rPh>
    <rPh sb="24" eb="26">
      <t>ひつよう</t>
    </rPh>
    <phoneticPr fontId="0" type="noConversion"/>
  </si>
  <si>
    <t>Security approval required prior to implementing freeware or shareware applications?</t>
  </si>
  <si>
    <t>フリーウェアやシェアウェアを導入する前にセキュリティ承認が必要か</t>
    <rPh sb="14" eb="16">
      <t>どうにゅう</t>
    </rPh>
    <rPh sb="18" eb="19">
      <t>まえ</t>
    </rPh>
    <rPh sb="26" eb="28">
      <t>しょうにん</t>
    </rPh>
    <rPh sb="29" eb="31">
      <t>ひつよう</t>
    </rPh>
    <phoneticPr fontId="0" type="noConversion"/>
  </si>
  <si>
    <t>Non-company managed PCs used to connect to the company network without detection?</t>
  </si>
  <si>
    <r>
      <rPr>
        <sz val="10"/>
        <rFont val="ＭＳ Ｐゴシック"/>
        <family val="3"/>
        <charset val="128"/>
      </rPr>
      <t>探知なしで会社管理ではない</t>
    </r>
    <r>
      <rPr>
        <sz val="10"/>
        <rFont val="Arial"/>
        <family val="2"/>
      </rPr>
      <t>PC</t>
    </r>
    <r>
      <rPr>
        <sz val="10"/>
        <rFont val="ＭＳ Ｐゴシック"/>
        <family val="3"/>
        <charset val="128"/>
      </rPr>
      <t>は社内ネットワークに接続できるか</t>
    </r>
    <rPh sb="0" eb="2">
      <t>たんち</t>
    </rPh>
    <rPh sb="5" eb="7">
      <t>かいしゃ</t>
    </rPh>
    <rPh sb="7" eb="9">
      <t>かんり</t>
    </rPh>
    <rPh sb="16" eb="18">
      <t>しゃない</t>
    </rPh>
    <rPh sb="25" eb="27">
      <t>せつぞく</t>
    </rPh>
    <phoneticPr fontId="0" type="noConversion"/>
  </si>
  <si>
    <t>Installation of software on company-owned equipment (workstations, mobile devices) restricted to administrators?</t>
  </si>
  <si>
    <t>会社所有の機器にソフトウェアをインストールする際は管理者のみ実行できるか</t>
    <rPh sb="0" eb="2">
      <t>かいしゃ</t>
    </rPh>
    <rPh sb="2" eb="4">
      <t>しょゆう</t>
    </rPh>
    <rPh sb="5" eb="7">
      <t>きき</t>
    </rPh>
    <rPh sb="23" eb="24">
      <t>さい</t>
    </rPh>
    <rPh sb="25" eb="28">
      <t>かんりしゃ</t>
    </rPh>
    <rPh sb="30" eb="32">
      <t>じっこう</t>
    </rPh>
    <phoneticPr fontId="0" type="noConversion"/>
  </si>
  <si>
    <t>Users permitted to execute mobile code?</t>
  </si>
  <si>
    <t>10.4.2</t>
  </si>
  <si>
    <t>Controls Against Mobile Code</t>
  </si>
  <si>
    <r>
      <t>mobile code</t>
    </r>
    <r>
      <rPr>
        <sz val="10"/>
        <rFont val="ＭＳ Ｐゴシック"/>
        <family val="3"/>
        <charset val="128"/>
      </rPr>
      <t>を実行することを許可しているか</t>
    </r>
    <rPh sb="12" eb="14">
      <t>じっこう</t>
    </rPh>
    <rPh sb="19" eb="21">
      <t>きょか</t>
    </rPh>
    <phoneticPr fontId="0" type="noConversion"/>
  </si>
  <si>
    <t>Mobile devices used?</t>
  </si>
  <si>
    <t>モバイルデバイスは使用されているか</t>
    <rPh sb="9" eb="11">
      <t>しよう</t>
    </rPh>
    <phoneticPr fontId="0" type="noConversion"/>
  </si>
  <si>
    <t>Encryption used to secure mobile computing devices?</t>
  </si>
  <si>
    <t>モバイル機器にはセキュリティを高めるために暗号化が使用されているか</t>
    <rPh sb="4" eb="6">
      <t>きき</t>
    </rPh>
    <rPh sb="15" eb="16">
      <t>たか</t>
    </rPh>
    <rPh sb="21" eb="24">
      <t>あんごうか</t>
    </rPh>
    <rPh sb="25" eb="27">
      <t>しよう</t>
    </rPh>
    <phoneticPr fontId="0" type="noConversion"/>
  </si>
  <si>
    <t>情報管理ルールおよび Pathfinder Remediation Guide （以下同様）。</t>
    <rPh sb="0" eb="2">
      <t>ｼﾞｮｳﾎｳ</t>
    </rPh>
    <rPh sb="2" eb="4">
      <t>ｶﾝﾘ</t>
    </rPh>
    <rPh sb="41" eb="43">
      <t>ｲｶ</t>
    </rPh>
    <rPh sb="43" eb="45">
      <t>ﾄﾞｳﾖｳ</t>
    </rPh>
    <phoneticPr fontId="6" type="noConversion"/>
  </si>
  <si>
    <t>対象システムやデータを処理するために電子的なシステムを利用しているか</t>
    <rPh sb="0" eb="2">
      <t>たいしょう</t>
    </rPh>
    <rPh sb="11" eb="13">
      <t>しょり</t>
    </rPh>
    <rPh sb="18" eb="20">
      <t>でんし</t>
    </rPh>
    <rPh sb="20" eb="21">
      <t>てき</t>
    </rPh>
    <rPh sb="27" eb="29">
      <t>りよう</t>
    </rPh>
    <phoneticPr fontId="0" type="noConversion"/>
  </si>
  <si>
    <t>Is there an access control policy that has been approved by management, communicated to appropriate constituents and an owner to maintain and review the policy?</t>
  </si>
  <si>
    <t>11.1.1</t>
  </si>
  <si>
    <t>経営者やポリシーのレビューや承認を担当する部署によって承認されるアクセスコントロールポリシーがあるか</t>
    <rPh sb="0" eb="3">
      <t>けいえいしゃ</t>
    </rPh>
    <rPh sb="14" eb="16">
      <t>しょうにん</t>
    </rPh>
    <rPh sb="17" eb="19">
      <t>たんとう</t>
    </rPh>
    <rPh sb="21" eb="23">
      <t>ぶしょ</t>
    </rPh>
    <rPh sb="27" eb="29">
      <t>しょうにん</t>
    </rPh>
    <phoneticPr fontId="0" type="noConversion"/>
  </si>
  <si>
    <t>Does access control on applications, operating systems, databases, and network devices ensure users have least privilege?</t>
  </si>
  <si>
    <t>Q20</t>
  </si>
  <si>
    <t>11.1.1.c</t>
  </si>
  <si>
    <r>
      <rPr>
        <sz val="10"/>
        <rFont val="ＭＳ Ｐゴシック"/>
        <family val="3"/>
        <charset val="128"/>
      </rPr>
      <t>アプリケーション、</t>
    </r>
    <r>
      <rPr>
        <sz val="10"/>
        <rFont val="Arial"/>
        <family val="2"/>
      </rPr>
      <t xml:space="preserve">OS, DB, </t>
    </r>
    <r>
      <rPr>
        <sz val="10"/>
        <rFont val="ＭＳ Ｐゴシック"/>
        <family val="3"/>
        <charset val="128"/>
      </rPr>
      <t>ネットワークデバイスに対するアクセスコントロールでは最小限の権限のみ付与しているか</t>
    </r>
    <rPh sb="28" eb="29">
      <t>たい</t>
    </rPh>
    <rPh sb="43" eb="46">
      <t>さいしょうげん</t>
    </rPh>
    <rPh sb="47" eb="49">
      <t>けんげん</t>
    </rPh>
    <rPh sb="51" eb="53">
      <t>ふよ</t>
    </rPh>
    <phoneticPr fontId="0" type="noConversion"/>
  </si>
  <si>
    <t>Q19</t>
  </si>
  <si>
    <t>ユーザーIDはユニークか</t>
  </si>
  <si>
    <t>Can a user ID contain personal information (SSN, access level, admin of the user)?</t>
  </si>
  <si>
    <r>
      <rPr>
        <sz val="10"/>
        <rFont val="ＭＳ Ｐゴシック"/>
        <family val="3"/>
        <charset val="128"/>
      </rPr>
      <t>ユーザー</t>
    </r>
    <r>
      <rPr>
        <sz val="10"/>
        <rFont val="Arial"/>
        <family val="2"/>
      </rPr>
      <t>ID</t>
    </r>
    <r>
      <rPr>
        <sz val="10"/>
        <rFont val="ＭＳ Ｐゴシック"/>
        <family val="3"/>
        <charset val="128"/>
      </rPr>
      <t>は個人の情報を含んでいるか</t>
    </r>
    <rPh sb="7" eb="9">
      <t>こじん</t>
    </rPh>
    <rPh sb="10" eb="12">
      <t>じょうほう</t>
    </rPh>
    <rPh sb="13" eb="14">
      <t>ふく</t>
    </rPh>
    <phoneticPr fontId="0" type="noConversion"/>
  </si>
  <si>
    <t>Is an inactive user ID deleted or disabled within 90 days?</t>
  </si>
  <si>
    <t>H.4 Inactive Accounts</t>
  </si>
  <si>
    <r>
      <rPr>
        <sz val="10"/>
        <rFont val="ＭＳ Ｐゴシック"/>
        <family val="3"/>
        <charset val="128"/>
      </rPr>
      <t>不要なユーザー</t>
    </r>
    <r>
      <rPr>
        <sz val="10"/>
        <rFont val="Arial"/>
        <family val="2"/>
      </rPr>
      <t>ID</t>
    </r>
    <r>
      <rPr>
        <sz val="10"/>
        <rFont val="ＭＳ Ｐゴシック"/>
        <family val="3"/>
        <charset val="128"/>
      </rPr>
      <t>は９０日以内に削除、または、無効にされるか</t>
    </r>
    <rPh sb="0" eb="2">
      <t>ふよう</t>
    </rPh>
    <rPh sb="12" eb="13">
      <t>にち</t>
    </rPh>
    <rPh sb="13" eb="15">
      <t>いない</t>
    </rPh>
    <rPh sb="16" eb="18">
      <t>さくじょ</t>
    </rPh>
    <rPh sb="23" eb="25">
      <t>むこう</t>
    </rPh>
    <phoneticPr fontId="0" type="noConversion"/>
  </si>
  <si>
    <t>Can a user ID be shared?</t>
  </si>
  <si>
    <r>
      <rPr>
        <sz val="10"/>
        <rFont val="ＭＳ Ｐゴシック"/>
        <family val="3"/>
        <charset val="128"/>
      </rPr>
      <t>ユーザー</t>
    </r>
    <r>
      <rPr>
        <sz val="10"/>
        <rFont val="Arial"/>
        <family val="2"/>
      </rPr>
      <t>ID</t>
    </r>
    <r>
      <rPr>
        <sz val="10"/>
        <rFont val="ＭＳ Ｐゴシック"/>
        <family val="3"/>
        <charset val="128"/>
      </rPr>
      <t>は共有されているか</t>
    </r>
    <rPh sb="7" eb="9">
      <t>きょうゆう</t>
    </rPh>
    <phoneticPr fontId="0" type="noConversion"/>
  </si>
  <si>
    <t>Is there a process to grant and approve access to systems transmitting, processing or storing Scoped Systems and Data?</t>
  </si>
  <si>
    <t>11.2.1</t>
  </si>
  <si>
    <t>対象システムやデータを処理するための権限を付与したり承認したりするプロセスがあるか</t>
    <rPh sb="0" eb="2">
      <t>たいしょう</t>
    </rPh>
    <rPh sb="11" eb="13">
      <t>しょり</t>
    </rPh>
    <rPh sb="18" eb="20">
      <t>けんげん</t>
    </rPh>
    <rPh sb="21" eb="23">
      <t>ふよ</t>
    </rPh>
    <rPh sb="26" eb="28">
      <t>しょうにん</t>
    </rPh>
    <phoneticPr fontId="0" type="noConversion"/>
  </si>
  <si>
    <t>Does access to electronic systems include a formal request and management approval?</t>
  </si>
  <si>
    <t>H.3 Logical Access Authorization</t>
  </si>
  <si>
    <t>アクセス申請には正式な申請手続と経営者の承認が含まれているか</t>
    <rPh sb="4" eb="6">
      <t>しんせい</t>
    </rPh>
    <rPh sb="8" eb="10">
      <t>せいしき</t>
    </rPh>
    <rPh sb="11" eb="13">
      <t>しんせい</t>
    </rPh>
    <rPh sb="13" eb="15">
      <t>てつづ</t>
    </rPh>
    <rPh sb="16" eb="19">
      <t>けいえいしゃ</t>
    </rPh>
    <rPh sb="20" eb="22">
      <t>しょうにん</t>
    </rPh>
    <rPh sb="23" eb="24">
      <t>ふく</t>
    </rPh>
    <phoneticPr fontId="0" type="noConversion"/>
  </si>
  <si>
    <t>Are approved requests for granting access logged, archived and maintained?</t>
  </si>
  <si>
    <t>11.2.1.g</t>
  </si>
  <si>
    <t>付与されたアクセスに対してはログで記録を残し、アーカイブされているか</t>
    <rPh sb="0" eb="2">
      <t>ふよ</t>
    </rPh>
    <rPh sb="10" eb="11">
      <t>たい</t>
    </rPh>
    <rPh sb="17" eb="19">
      <t>きろく</t>
    </rPh>
    <rPh sb="20" eb="21">
      <t>のこ</t>
    </rPh>
    <phoneticPr fontId="0" type="noConversion"/>
  </si>
  <si>
    <t>Is system access limited by:</t>
  </si>
  <si>
    <t>システムへのアクセスは以下のことに対して制限されているか</t>
    <rPh sb="11" eb="13">
      <t>いか</t>
    </rPh>
    <rPh sb="17" eb="18">
      <t>たい</t>
    </rPh>
    <rPh sb="20" eb="22">
      <t>せいげん</t>
    </rPh>
    <phoneticPr fontId="0" type="noConversion"/>
  </si>
  <si>
    <t>Time of day?</t>
  </si>
  <si>
    <t>11.5.6</t>
  </si>
  <si>
    <t>Limitation Of Connection Time</t>
  </si>
  <si>
    <t>ある特定の時間</t>
    <rPh sb="2" eb="4">
      <t>とくてい</t>
    </rPh>
    <rPh sb="5" eb="7">
      <t>じかん</t>
    </rPh>
    <phoneticPr fontId="0" type="noConversion"/>
  </si>
  <si>
    <t>物理的な場所</t>
    <rPh sb="0" eb="3">
      <t>ぶつりてき</t>
    </rPh>
    <rPh sb="4" eb="6">
      <t>ばしょ</t>
    </rPh>
    <phoneticPr fontId="0" type="noConversion"/>
  </si>
  <si>
    <t>Network subnet?</t>
  </si>
  <si>
    <t>ネットワークのサブネット</t>
  </si>
  <si>
    <t>Are user access rights reviewed at least quarterly?</t>
  </si>
  <si>
    <t>11.2.4.a</t>
  </si>
  <si>
    <t>Review Of User Access Rights</t>
  </si>
  <si>
    <t>四半期ごとにアクセス権限はレビューざれているか</t>
    <rPh sb="0" eb="3">
      <t>しはんき</t>
    </rPh>
    <rPh sb="10" eb="12">
      <t>けんげん</t>
    </rPh>
    <phoneticPr fontId="0" type="noConversion"/>
  </si>
  <si>
    <t>Are access rights reviewed when a constituent changes roles?</t>
  </si>
  <si>
    <t>11.2.4.b</t>
  </si>
  <si>
    <t>異動の際は、アクセス権限が見直されているか</t>
    <rPh sb="0" eb="2">
      <t>いどう</t>
    </rPh>
    <rPh sb="3" eb="4">
      <t>さい</t>
    </rPh>
    <rPh sb="10" eb="12">
      <t>けんげん</t>
    </rPh>
    <rPh sb="13" eb="15">
      <t>みなお</t>
    </rPh>
    <phoneticPr fontId="0" type="noConversion"/>
  </si>
  <si>
    <t>Are reviews of privileged systems conducted to ensure unauthorized privileges have not been obtained?</t>
  </si>
  <si>
    <t>11.2.4.d</t>
  </si>
  <si>
    <t>未承認の特権が使用されていないことを担保するため、特権についてもレビューされているか</t>
    <rPh sb="0" eb="3">
      <t>みしょうにん</t>
    </rPh>
    <rPh sb="4" eb="6">
      <t>とっけん</t>
    </rPh>
    <rPh sb="7" eb="9">
      <t>しよう</t>
    </rPh>
    <rPh sb="18" eb="20">
      <t>たんぽ</t>
    </rPh>
    <rPh sb="25" eb="27">
      <t>とっけん</t>
    </rPh>
    <phoneticPr fontId="0" type="noConversion"/>
  </si>
  <si>
    <t>Are privileged user access rights reviewed at least quarterly?</t>
  </si>
  <si>
    <t>11.2.4.c</t>
  </si>
  <si>
    <t>四半期ごとに特権ユーザーはレビューされているか</t>
    <rPh sb="0" eb="3">
      <t>しはんき</t>
    </rPh>
    <rPh sb="6" eb="8">
      <t>とっけん</t>
    </rPh>
    <phoneticPr fontId="0" type="noConversion"/>
  </si>
  <si>
    <t>Are changes to privileged user access rights logged?</t>
  </si>
  <si>
    <t>11.2.4.e</t>
  </si>
  <si>
    <t>アクセス権を特権に変更する場合はログで記録されているか</t>
    <rPh sb="4" eb="5">
      <t>けん</t>
    </rPh>
    <rPh sb="6" eb="8">
      <t>とっけん</t>
    </rPh>
    <rPh sb="9" eb="11">
      <t>へんこう</t>
    </rPh>
    <rPh sb="13" eb="15">
      <t>ばあい</t>
    </rPh>
    <rPh sb="19" eb="21">
      <t>きろく</t>
    </rPh>
    <phoneticPr fontId="0" type="noConversion"/>
  </si>
  <si>
    <t>Are there logon banners for all electronic systems access?</t>
  </si>
  <si>
    <t>L.1 Presence of Log-on Banners</t>
  </si>
  <si>
    <t>11.5.1.b</t>
  </si>
  <si>
    <t>ログオンバナーがあるか</t>
  </si>
  <si>
    <t>Upon logon failure, does the error message describe the cause of the failure to the user (Invalid password, invalid user ID, etc.)?</t>
  </si>
  <si>
    <t>11.5.1.c</t>
  </si>
  <si>
    <t>ログオン失敗時にその失敗原因のメッセージが表示されるか</t>
    <rPh sb="4" eb="6">
      <t>しっぱい</t>
    </rPh>
    <rPh sb="6" eb="7">
      <t>とき</t>
    </rPh>
    <rPh sb="10" eb="12">
      <t>しっぱい</t>
    </rPh>
    <rPh sb="12" eb="14">
      <t>げんいん</t>
    </rPh>
    <rPh sb="21" eb="23">
      <t>ひょうじ</t>
    </rPh>
    <phoneticPr fontId="0" type="noConversion"/>
  </si>
  <si>
    <t>Upon successful logon, does a message indicate the last time of successful logon?</t>
  </si>
  <si>
    <t>ログオン成功時に前回のログオン成功時の情報を含むメッセージが表示されるか</t>
    <rPh sb="4" eb="6">
      <t>せいこう</t>
    </rPh>
    <rPh sb="6" eb="7">
      <t>じ</t>
    </rPh>
    <rPh sb="8" eb="10">
      <t>ぜんかい</t>
    </rPh>
    <rPh sb="15" eb="17">
      <t>せいこう</t>
    </rPh>
    <rPh sb="17" eb="18">
      <t>じ</t>
    </rPh>
    <rPh sb="19" eb="21">
      <t>じょうほう</t>
    </rPh>
    <rPh sb="22" eb="23">
      <t>ふく</t>
    </rPh>
    <rPh sb="30" eb="32">
      <t>ひょうじ</t>
    </rPh>
    <phoneticPr fontId="0" type="noConversion"/>
  </si>
  <si>
    <t>Is multi-factor authentication deployed for “high-risk” environments?</t>
  </si>
  <si>
    <t>リスクが高い環境では、多要素認証が適用されているか</t>
    <rPh sb="4" eb="5">
      <t>たか</t>
    </rPh>
    <rPh sb="6" eb="8">
      <t>かんきょう</t>
    </rPh>
    <rPh sb="11" eb="12">
      <t>た</t>
    </rPh>
    <rPh sb="12" eb="14">
      <t>ようそ</t>
    </rPh>
    <rPh sb="14" eb="16">
      <t>にんしょう</t>
    </rPh>
    <rPh sb="17" eb="19">
      <t>てきよう</t>
    </rPh>
    <phoneticPr fontId="0" type="noConversion"/>
  </si>
  <si>
    <t>Do all users have a unique user ID when accessing applications?</t>
  </si>
  <si>
    <r>
      <rPr>
        <sz val="10"/>
        <rFont val="ＭＳ Ｐゴシック"/>
        <family val="3"/>
        <charset val="128"/>
      </rPr>
      <t>アプリケーションにアクセスする際には、全ユーザーがユニークなユーザー</t>
    </r>
    <r>
      <rPr>
        <sz val="10"/>
        <rFont val="Arial"/>
        <family val="2"/>
      </rPr>
      <t>ID</t>
    </r>
    <r>
      <rPr>
        <sz val="10"/>
        <rFont val="ＭＳ Ｐゴシック"/>
        <family val="3"/>
        <charset val="128"/>
      </rPr>
      <t>を持っているか</t>
    </r>
    <rPh sb="15" eb="16">
      <t>さい</t>
    </rPh>
    <rPh sb="19" eb="20">
      <t>ぜん</t>
    </rPh>
    <rPh sb="37" eb="38">
      <t>も</t>
    </rPh>
    <phoneticPr fontId="0" type="noConversion"/>
  </si>
  <si>
    <t>Is the use of system utilities restricted to authorized users only?</t>
  </si>
  <si>
    <t>システムユーティリティの使用については承認されたユーザーだけに限定されているか</t>
    <rPh sb="12" eb="14">
      <t>しよう</t>
    </rPh>
    <rPh sb="19" eb="21">
      <t>しょうにん</t>
    </rPh>
    <rPh sb="31" eb="33">
      <t>げんてい</t>
    </rPh>
    <phoneticPr fontId="0" type="noConversion"/>
  </si>
  <si>
    <t>Do inactive workstation lock within 15 minutes?</t>
  </si>
  <si>
    <t>H.5 Controls for Unattended Systems</t>
  </si>
  <si>
    <t>11.5.5</t>
  </si>
  <si>
    <t>Session Time-Out</t>
  </si>
  <si>
    <t>使用していないワークステーションは１５分以内にロックされるか</t>
    <rPh sb="0" eb="2">
      <t>しよう</t>
    </rPh>
    <rPh sb="19" eb="20">
      <t>ふん</t>
    </rPh>
    <rPh sb="20" eb="22">
      <t>いない</t>
    </rPh>
    <phoneticPr fontId="0" type="noConversion"/>
  </si>
  <si>
    <t>Do inactive sessions timeout within 15 minutes?</t>
  </si>
  <si>
    <t>非アクティブなセッションは１５分以内にタイムアウトするか</t>
    <rPh sb="0" eb="1">
      <t>ひ</t>
    </rPh>
    <rPh sb="15" eb="16">
      <t>ふん</t>
    </rPh>
    <rPh sb="16" eb="18">
      <t>いない</t>
    </rPh>
    <phoneticPr fontId="0" type="noConversion"/>
  </si>
  <si>
    <t>Is application development performed? If so, are developers permitted to:</t>
  </si>
  <si>
    <t>アプリケーション開発は行われているか？その場合は、以下のことが開発者に許可されているか</t>
    <rPh sb="8" eb="10">
      <t>かいはつ</t>
    </rPh>
    <rPh sb="11" eb="12">
      <t>おこな</t>
    </rPh>
    <rPh sb="21" eb="23">
      <t>ばあい</t>
    </rPh>
    <rPh sb="25" eb="27">
      <t>いか</t>
    </rPh>
    <rPh sb="31" eb="34">
      <t>かいはつしゃ</t>
    </rPh>
    <rPh sb="35" eb="37">
      <t>きょか</t>
    </rPh>
    <phoneticPr fontId="0" type="noConversion"/>
  </si>
  <si>
    <t>Access production environments, including read only access?</t>
  </si>
  <si>
    <t>12.4.3.c</t>
  </si>
  <si>
    <t>Access Control To Program Source Code</t>
  </si>
  <si>
    <r>
      <rPr>
        <sz val="10"/>
        <rFont val="ＭＳ Ｐゴシック"/>
        <family val="3"/>
        <charset val="128"/>
      </rPr>
      <t>本番環境にアクセスすること</t>
    </r>
    <r>
      <rPr>
        <sz val="10"/>
        <rFont val="Arial"/>
        <family val="2"/>
      </rPr>
      <t>(Read Only</t>
    </r>
    <r>
      <rPr>
        <sz val="10"/>
        <rFont val="ＭＳ Ｐゴシック"/>
        <family val="3"/>
        <charset val="128"/>
      </rPr>
      <t>も含む</t>
    </r>
    <r>
      <rPr>
        <sz val="10"/>
        <rFont val="Arial"/>
        <family val="2"/>
      </rPr>
      <t>)</t>
    </r>
    <rPh sb="0" eb="2">
      <t>ほんばん</t>
    </rPh>
    <rPh sb="2" eb="4">
      <t>かんきょう</t>
    </rPh>
    <rPh sb="24" eb="25">
      <t>ふく</t>
    </rPh>
    <phoneticPr fontId="0" type="noConversion"/>
  </si>
  <si>
    <t>Access systems and applications based on established profiles that define responsibilities or job functions?</t>
  </si>
  <si>
    <t>職務権限を定義したプロファイルをもとにシステムやアプリケーションにアクセス</t>
    <rPh sb="0" eb="2">
      <t>しょくむ</t>
    </rPh>
    <rPh sb="2" eb="4">
      <t>けんげん</t>
    </rPh>
    <rPh sb="5" eb="7">
      <t>ていぎ</t>
    </rPh>
    <phoneticPr fontId="0" type="noConversion"/>
  </si>
  <si>
    <t>Request or obtain access outside an established role (emergency access)?</t>
  </si>
  <si>
    <t>緊急時のアクセス権限は別にあり、それが必要なときは申請を行う</t>
    <rPh sb="0" eb="3">
      <t>きんきゅうじ</t>
    </rPh>
    <rPh sb="8" eb="10">
      <t>けんげん</t>
    </rPh>
    <rPh sb="11" eb="12">
      <t>べつ</t>
    </rPh>
    <rPh sb="19" eb="21">
      <t>ひつよう</t>
    </rPh>
    <rPh sb="25" eb="27">
      <t>しんせい</t>
    </rPh>
    <rPh sb="28" eb="29">
      <t>おこな</t>
    </rPh>
    <phoneticPr fontId="0" type="noConversion"/>
  </si>
  <si>
    <t>Are system, vendor, or service accounts disallowed for normal operations and monitored for usage?</t>
  </si>
  <si>
    <t>サービスアカウントは通常運用の際は使用許可はされず、その使用時はモニターされているか</t>
    <rPh sb="10" eb="12">
      <t>つうじょう</t>
    </rPh>
    <rPh sb="12" eb="14">
      <t>うんよう</t>
    </rPh>
    <rPh sb="15" eb="16">
      <t>さい</t>
    </rPh>
    <rPh sb="17" eb="19">
      <t>しよう</t>
    </rPh>
    <rPh sb="19" eb="21">
      <t>きょか</t>
    </rPh>
    <rPh sb="28" eb="31">
      <t>しようじ</t>
    </rPh>
    <phoneticPr fontId="0" type="noConversion"/>
  </si>
  <si>
    <t>対象システムやデータを処理するシステムにアクセスする際はパスワードを要求されるか</t>
    <rPh sb="0" eb="2">
      <t>たいしょう</t>
    </rPh>
    <rPh sb="11" eb="13">
      <t>しょり</t>
    </rPh>
    <rPh sb="26" eb="27">
      <t>さい</t>
    </rPh>
    <rPh sb="34" eb="36">
      <t>ようきゅう</t>
    </rPh>
    <phoneticPr fontId="0" type="noConversion"/>
  </si>
  <si>
    <t>Is there a password policy for systems that transmit, process or store Scoped Systems and Data that has been approved by management and communicated to appropriate constituents? If so, does it include:</t>
  </si>
  <si>
    <t>対象システムにパスワードポリシーはあるか？その場合、以下の項目は含まれているか</t>
  </si>
  <si>
    <t>Keep passwords confidential?</t>
  </si>
  <si>
    <t>11.3.1.a</t>
  </si>
  <si>
    <t>パスワードの機密性は保持されているか</t>
    <rPh sb="6" eb="9">
      <t>きみつせい</t>
    </rPh>
    <rPh sb="10" eb="12">
      <t>ほじ</t>
    </rPh>
    <phoneticPr fontId="0" type="noConversion"/>
  </si>
  <si>
    <t>Not keep a record of passwords (paper, software file or handheld device)?</t>
  </si>
  <si>
    <t>11.3.1.b</t>
  </si>
  <si>
    <t>パスワードの記録を残していないか</t>
    <rPh sb="6" eb="8">
      <t>きろく</t>
    </rPh>
    <rPh sb="9" eb="10">
      <t>のこ</t>
    </rPh>
    <phoneticPr fontId="0" type="noConversion"/>
  </si>
  <si>
    <t>Change passwords when there is an indication of possible system or password compromise?</t>
  </si>
  <si>
    <t>パスワードの不正・違反などが疑われた場合、パスワードを変更する</t>
    <rPh sb="6" eb="8">
      <t>ふせい</t>
    </rPh>
    <rPh sb="9" eb="11">
      <t>いはん</t>
    </rPh>
    <rPh sb="14" eb="15">
      <t>うたが</t>
    </rPh>
    <rPh sb="18" eb="20">
      <t>ばあい</t>
    </rPh>
    <rPh sb="27" eb="29">
      <t>へんこう</t>
    </rPh>
    <phoneticPr fontId="0" type="noConversion"/>
  </si>
  <si>
    <t>Change passwords at regular intervals?</t>
  </si>
  <si>
    <t>11.3.1.e</t>
  </si>
  <si>
    <t>定期的にパスワードを変更する</t>
    <rPh sb="0" eb="3">
      <t>ていきてき</t>
    </rPh>
    <rPh sb="10" eb="12">
      <t>へんこう</t>
    </rPh>
    <phoneticPr fontId="0" type="noConversion"/>
  </si>
  <si>
    <t>Change temporary passwords at first logon?</t>
  </si>
  <si>
    <t>最初にログインした際に仮パスワードを変更する</t>
  </si>
  <si>
    <t>Not include passwords in automated logon processes? (stored in a macro or function key)?</t>
  </si>
  <si>
    <t>11.3.1.g</t>
  </si>
  <si>
    <t>自動ログオンプロセスにはパスワードは含まれていないか</t>
    <rPh sb="0" eb="2">
      <t>じどう</t>
    </rPh>
    <rPh sb="18" eb="19">
      <t>ふく</t>
    </rPh>
    <phoneticPr fontId="0" type="noConversion"/>
  </si>
  <si>
    <t>Terminate or secure active sessions when finished?</t>
  </si>
  <si>
    <t>11.3.2.a</t>
  </si>
  <si>
    <t>ターミネート機能は</t>
    <rPh sb="6" eb="8">
      <t>きのう</t>
    </rPh>
    <phoneticPr fontId="0" type="noConversion"/>
  </si>
  <si>
    <t>Logoff terminals, PC or servers when the session is finished?</t>
  </si>
  <si>
    <t>ログオフ機能は</t>
    <rPh sb="4" eb="6">
      <t>きのう</t>
    </rPh>
    <phoneticPr fontId="0" type="noConversion"/>
  </si>
  <si>
    <t>Lock (using key lock or equivalent control) when systems are unattended?</t>
  </si>
  <si>
    <t>11.3.2.c</t>
  </si>
  <si>
    <t>ロック機能は</t>
    <rPh sb="3" eb="5">
      <t>きのう</t>
    </rPh>
    <phoneticPr fontId="0" type="noConversion"/>
  </si>
  <si>
    <t>Prohibit users from sharing passwords?</t>
  </si>
  <si>
    <t>11.2.3.a</t>
  </si>
  <si>
    <t>パスワードを共有することを禁じているか</t>
    <rPh sb="6" eb="8">
      <t>きょうゆう</t>
    </rPh>
    <rPh sb="13" eb="14">
      <t>きん</t>
    </rPh>
    <phoneticPr fontId="0" type="noConversion"/>
  </si>
  <si>
    <t>Are strong passwords required on systems transmitting, processing storing Scoped Systems and Data?</t>
  </si>
  <si>
    <t>強いパスワードが求められているか</t>
    <rPh sb="0" eb="1">
      <t>つよ</t>
    </rPh>
    <rPh sb="8" eb="9">
      <t>もと</t>
    </rPh>
    <phoneticPr fontId="0" type="noConversion"/>
  </si>
  <si>
    <t>Are password files and application system data stored in different file systems?</t>
  </si>
  <si>
    <t>11.5.3.h</t>
  </si>
  <si>
    <t>パスワードファイルとアプリケーションシステムのデータは異なるファイルシステムに保存されているか</t>
    <rPh sb="27" eb="28">
      <t>こと</t>
    </rPh>
    <rPh sb="39" eb="41">
      <t>ほぞん</t>
    </rPh>
    <phoneticPr fontId="0" type="noConversion"/>
  </si>
  <si>
    <t>Are user ID and passwords communicated/distributed via separate media (e-mail and phone)?</t>
  </si>
  <si>
    <r>
      <rPr>
        <sz val="10"/>
        <rFont val="ＭＳ Ｐゴシック"/>
        <family val="3"/>
        <charset val="128"/>
      </rPr>
      <t>ユーザー</t>
    </r>
    <r>
      <rPr>
        <sz val="10"/>
        <rFont val="Arial"/>
        <family val="2"/>
      </rPr>
      <t>ID</t>
    </r>
    <r>
      <rPr>
        <sz val="10"/>
        <rFont val="ＭＳ Ｐゴシック"/>
        <family val="3"/>
        <charset val="128"/>
      </rPr>
      <t>とパスワードは別な手段で案内されているか</t>
    </r>
    <rPh sb="13" eb="14">
      <t>べつ</t>
    </rPh>
    <rPh sb="15" eb="17">
      <t>しゅだん</t>
    </rPh>
    <rPh sb="18" eb="20">
      <t>あんない</t>
    </rPh>
    <phoneticPr fontId="0" type="noConversion"/>
  </si>
  <si>
    <t>Are new constituents issued random initial single use passwords?</t>
  </si>
  <si>
    <t>11.2.3.b</t>
  </si>
  <si>
    <t>新規ユーザーに対してはランダムな初期パスワードが発行されているか</t>
    <rPh sb="0" eb="2">
      <t>しんき</t>
    </rPh>
    <rPh sb="7" eb="8">
      <t>たい</t>
    </rPh>
    <rPh sb="16" eb="18">
      <t>しょき</t>
    </rPh>
    <rPh sb="24" eb="26">
      <t>はっこう</t>
    </rPh>
    <phoneticPr fontId="0" type="noConversion"/>
  </si>
  <si>
    <t>Do temporary passwords expire within 10 days?</t>
  </si>
  <si>
    <t>仮パスワードは１０日以内に無効になるか</t>
    <rPh sb="0" eb="1">
      <t>かり</t>
    </rPh>
    <rPh sb="9" eb="12">
      <t>かいない</t>
    </rPh>
    <rPh sb="13" eb="15">
      <t>むこう</t>
    </rPh>
    <phoneticPr fontId="0" type="noConversion"/>
  </si>
  <si>
    <t>Is a user’s identity verified prior to resetting a password?</t>
  </si>
  <si>
    <r>
      <rPr>
        <sz val="10"/>
        <rFont val="ＭＳ Ｐゴシック"/>
        <family val="3"/>
        <charset val="128"/>
      </rPr>
      <t>パスワードをリセットする前にユーザーの</t>
    </r>
    <r>
      <rPr>
        <sz val="10"/>
        <rFont val="Arial"/>
        <family val="2"/>
      </rPr>
      <t>ID</t>
    </r>
    <r>
      <rPr>
        <sz val="10"/>
        <rFont val="ＭＳ Ｐゴシック"/>
        <family val="3"/>
        <charset val="128"/>
      </rPr>
      <t>確認を行うか</t>
    </r>
    <rPh sb="12" eb="13">
      <t>まえ</t>
    </rPh>
    <rPh sb="21" eb="23">
      <t>かくにん</t>
    </rPh>
    <rPh sb="24" eb="25">
      <t>おこな</t>
    </rPh>
    <phoneticPr fontId="0" type="noConversion"/>
  </si>
  <si>
    <t>Are vendor default passwords removed, disabled or changed prior to placing the device or system into production?</t>
  </si>
  <si>
    <t>11.2.3.h</t>
  </si>
  <si>
    <t>システムを本番導入する前にデフォルトのパスワードは削除、または、無効にされているか</t>
    <rPh sb="5" eb="7">
      <t>ほんばん</t>
    </rPh>
    <rPh sb="7" eb="9">
      <t>どうにゅう</t>
    </rPh>
    <rPh sb="11" eb="12">
      <t>まえ</t>
    </rPh>
    <rPh sb="25" eb="27">
      <t>さくじょ</t>
    </rPh>
    <rPh sb="32" eb="34">
      <t>むこう</t>
    </rPh>
    <phoneticPr fontId="0" type="noConversion"/>
  </si>
  <si>
    <t>Is password reset authority restricted to authorized persons and/or an automated password reset tool?</t>
  </si>
  <si>
    <t>11.2.3.c</t>
  </si>
  <si>
    <t>User password management</t>
  </si>
  <si>
    <t>パスワードリセットは承認された担当者に限定されているか、または、自動パスワードリセットツールを使用しているか</t>
    <rPh sb="10" eb="12">
      <t>しょうにん</t>
    </rPh>
    <rPh sb="15" eb="18">
      <t>たんとうしゃ</t>
    </rPh>
    <rPh sb="19" eb="21">
      <t>げんてい</t>
    </rPh>
    <rPh sb="32" eb="34">
      <t>じどう</t>
    </rPh>
    <rPh sb="47" eb="49">
      <t>しよう</t>
    </rPh>
    <phoneticPr fontId="0" type="noConversion"/>
  </si>
  <si>
    <t>リモートアクセスを許可しているか</t>
    <rPh sb="9" eb="11">
      <t>きょか</t>
    </rPh>
    <phoneticPr fontId="0" type="noConversion"/>
  </si>
  <si>
    <t>Is there a remote access policy for systems transmitting, processing and storing Scoped Systems and Data that has been approved by management and communicated to appropriate constituents?</t>
  </si>
  <si>
    <t>リモートアクセスポリシーがあるか</t>
  </si>
  <si>
    <t>Is split tunneling or bridged internet connections allowed by policy and/or technical control?</t>
  </si>
  <si>
    <t>ポリシーや技術的なコントロールによって分割トンネリングやブリッジ接続インターネットを許可しているか</t>
    <rPh sb="5" eb="8">
      <t>ぎじゅつてき</t>
    </rPh>
    <rPh sb="19" eb="21">
      <t>ぶんかつ</t>
    </rPh>
    <rPh sb="32" eb="34">
      <t>せつぞく</t>
    </rPh>
    <rPh sb="42" eb="44">
      <t>きょか</t>
    </rPh>
    <phoneticPr fontId="0" type="noConversion"/>
  </si>
  <si>
    <t>Is only company owned equipment permitted to connect remotely?</t>
  </si>
  <si>
    <t>リモート接続を許可する設備を所有しているか</t>
    <rPh sb="4" eb="6">
      <t>せつぞく</t>
    </rPh>
    <rPh sb="7" eb="9">
      <t>きょか</t>
    </rPh>
    <rPh sb="11" eb="13">
      <t>せつび</t>
    </rPh>
    <rPh sb="14" eb="16">
      <t>しょゆう</t>
    </rPh>
    <phoneticPr fontId="0" type="noConversion"/>
  </si>
  <si>
    <t>Is remote desktop technology (Citrix) used to access the network remotely?</t>
  </si>
  <si>
    <t>リモートでネットワーク接続する際にリモートデスクトップ技術を利用しているか</t>
    <rPh sb="11" eb="13">
      <t>せつぞく</t>
    </rPh>
    <rPh sb="15" eb="16">
      <t>さい</t>
    </rPh>
    <rPh sb="27" eb="29">
      <t>ぎじゅつ</t>
    </rPh>
    <rPh sb="30" eb="32">
      <t>りよう</t>
    </rPh>
    <phoneticPr fontId="0" type="noConversion"/>
  </si>
  <si>
    <t>Are remote users prevented from copying data to remote devices?</t>
  </si>
  <si>
    <t>データをリモートデバイスにコピーすることを防いでいるか</t>
    <rPh sb="21" eb="22">
      <t>ふせ</t>
    </rPh>
    <phoneticPr fontId="0" type="noConversion"/>
  </si>
  <si>
    <t>Are encrypted communications required for all remote connections?</t>
  </si>
  <si>
    <t>Policy on the use of cryptographic controls</t>
  </si>
  <si>
    <t>リモート接続には暗号化通信が求められているか</t>
    <rPh sb="4" eb="6">
      <t>せつぞく</t>
    </rPh>
    <rPh sb="8" eb="11">
      <t>あんごうか</t>
    </rPh>
    <rPh sb="11" eb="13">
      <t>つうしん</t>
    </rPh>
    <rPh sb="14" eb="15">
      <t>もと</t>
    </rPh>
    <phoneticPr fontId="0" type="noConversion"/>
  </si>
  <si>
    <t>Is multi-factor authentication required for remote access?</t>
  </si>
  <si>
    <t>H.8 Two-Factor Authentication for Remote Access</t>
  </si>
  <si>
    <t>リモートアクセスには多要素認証が求められるか</t>
    <rPh sb="10" eb="11">
      <t>た</t>
    </rPh>
    <rPh sb="11" eb="13">
      <t>ようそ</t>
    </rPh>
    <rPh sb="13" eb="15">
      <t>にんしょう</t>
    </rPh>
    <rPh sb="16" eb="17">
      <t>もと</t>
    </rPh>
    <phoneticPr fontId="0" type="noConversion"/>
  </si>
  <si>
    <t>I. Information Systems Acquisition Development &amp; Maintenance</t>
  </si>
  <si>
    <t>Are business information systems used to transmit, process or store Scoped Systems and Data? If so, are:</t>
  </si>
  <si>
    <t>Q34</t>
  </si>
  <si>
    <t>対象システムやデータを処理するためにビジネス情報システムを利用しているか？その場合、以下の項目は実施しているか</t>
    <rPh sb="0" eb="2">
      <t>たいしょう</t>
    </rPh>
    <rPh sb="11" eb="13">
      <t>しょり</t>
    </rPh>
    <rPh sb="22" eb="24">
      <t>じょうほう</t>
    </rPh>
    <rPh sb="29" eb="31">
      <t>りよう</t>
    </rPh>
    <rPh sb="39" eb="41">
      <t>ばあい</t>
    </rPh>
    <rPh sb="42" eb="44">
      <t>いか</t>
    </rPh>
    <rPh sb="45" eb="47">
      <t>こうもく</t>
    </rPh>
    <rPh sb="48" eb="50">
      <t>じっし</t>
    </rPh>
    <phoneticPr fontId="0" type="noConversion"/>
  </si>
  <si>
    <t>Security requirements documented?</t>
  </si>
  <si>
    <t>セキュリティに関しては文書化されているか</t>
    <rPh sb="7" eb="8">
      <t>かん</t>
    </rPh>
    <rPh sb="11" eb="14">
      <t>ぶんしょか</t>
    </rPh>
    <phoneticPr fontId="0" type="noConversion"/>
  </si>
  <si>
    <t>Information security reviews conducted and approved for the use or installation of open source software (Linux, Apache, etc.)?</t>
  </si>
  <si>
    <r>
      <rPr>
        <sz val="10"/>
        <rFont val="ＭＳ Ｐゴシック"/>
        <family val="3"/>
        <charset val="128"/>
      </rPr>
      <t>情報セキュリティレビューが要求され、</t>
    </r>
    <r>
      <rPr>
        <sz val="10"/>
        <rFont val="Arial"/>
        <family val="2"/>
      </rPr>
      <t>Linux</t>
    </r>
    <r>
      <rPr>
        <sz val="10"/>
        <rFont val="ＭＳ Ｐゴシック"/>
        <family val="3"/>
        <charset val="128"/>
      </rPr>
      <t>や</t>
    </r>
    <r>
      <rPr>
        <sz val="10"/>
        <rFont val="Arial"/>
        <family val="2"/>
      </rPr>
      <t>Apache</t>
    </r>
    <r>
      <rPr>
        <sz val="10"/>
        <rFont val="ＭＳ Ｐゴシック"/>
        <family val="3"/>
        <charset val="128"/>
      </rPr>
      <t>などのオープンソースソフトウェアを使用するときは承認が求められるか</t>
    </r>
    <rPh sb="0" eb="2">
      <t>じょうほう</t>
    </rPh>
    <rPh sb="13" eb="15">
      <t>ようきゅう</t>
    </rPh>
    <rPh sb="47" eb="49">
      <t>しよう</t>
    </rPh>
    <rPh sb="54" eb="56">
      <t>しょうにん</t>
    </rPh>
    <rPh sb="57" eb="58">
      <t>もと</t>
    </rPh>
    <phoneticPr fontId="0" type="noConversion"/>
  </si>
  <si>
    <t>Is application development performed? If so, does it provide:</t>
  </si>
  <si>
    <t>アプリケーション開発を行っているか、その場合、以下のものは提供できるか</t>
    <rPh sb="8" eb="10">
      <t>かいはつ</t>
    </rPh>
    <rPh sb="11" eb="12">
      <t>おこな</t>
    </rPh>
    <rPh sb="20" eb="22">
      <t>ばあい</t>
    </rPh>
    <rPh sb="23" eb="25">
      <t>いか</t>
    </rPh>
    <rPh sb="29" eb="31">
      <t>ていきょう</t>
    </rPh>
    <phoneticPr fontId="0" type="noConversion"/>
  </si>
  <si>
    <t>Independent security evaluation or certification?</t>
  </si>
  <si>
    <t>第三者機関によるセキュリティ評価や認証</t>
    <rPh sb="0" eb="1">
      <t>だい</t>
    </rPh>
    <rPh sb="1" eb="3">
      <t>さんしゃ</t>
    </rPh>
    <rPh sb="3" eb="5">
      <t>きかん</t>
    </rPh>
    <rPh sb="14" eb="16">
      <t>ひょうか</t>
    </rPh>
    <rPh sb="17" eb="19">
      <t>にんしょう</t>
    </rPh>
    <phoneticPr fontId="0" type="noConversion"/>
  </si>
  <si>
    <t>Formal application methodology (OWASP)?</t>
  </si>
  <si>
    <t>アプリケーション開発手法</t>
    <rPh sb="8" eb="10">
      <t>かいはつ</t>
    </rPh>
    <rPh sb="10" eb="12">
      <t>しゅほう</t>
    </rPh>
    <phoneticPr fontId="0" type="noConversion"/>
  </si>
  <si>
    <t>An authenticated and maintained state for every data transaction?</t>
  </si>
  <si>
    <t>すべてのデータトランザクションに対する認証</t>
    <rPh sb="16" eb="17">
      <t>たい</t>
    </rPh>
    <rPh sb="19" eb="21">
      <t>にんしょう</t>
    </rPh>
    <phoneticPr fontId="0" type="noConversion"/>
  </si>
  <si>
    <t>A means for secure session management?</t>
  </si>
  <si>
    <t>セッション管理手法</t>
    <rPh sb="5" eb="7">
      <t>かんり</t>
    </rPh>
    <rPh sb="7" eb="9">
      <t>しゅほう</t>
    </rPh>
    <phoneticPr fontId="0" type="noConversion"/>
  </si>
  <si>
    <t>Comprehensive secure error handling?</t>
  </si>
  <si>
    <t>12.2.2</t>
  </si>
  <si>
    <t>Control Of Internal Processing</t>
  </si>
  <si>
    <t>エラーハンドリング</t>
  </si>
  <si>
    <t>Audit log failures and generate an alert?</t>
  </si>
  <si>
    <t>監査ログが記録できなくなったときにアラートをあげるか</t>
    <rPh sb="0" eb="2">
      <t>かんさ</t>
    </rPh>
    <rPh sb="5" eb="7">
      <t>きろく</t>
    </rPh>
    <phoneticPr fontId="0" type="noConversion"/>
  </si>
  <si>
    <t>Is there a formal Software Development Life Cycle (SDLC) process? If so, does it include:</t>
  </si>
  <si>
    <t>Q</t>
  </si>
  <si>
    <r>
      <t>SDLC</t>
    </r>
    <r>
      <rPr>
        <sz val="10"/>
        <rFont val="ＭＳ Ｐゴシック"/>
        <family val="3"/>
        <charset val="128"/>
      </rPr>
      <t>があるか、その場合、以下の事項は含まれているか</t>
    </r>
    <rPh sb="11" eb="13">
      <t>ばあい</t>
    </rPh>
    <rPh sb="14" eb="16">
      <t>いか</t>
    </rPh>
    <rPh sb="17" eb="19">
      <t>じこう</t>
    </rPh>
    <rPh sb="20" eb="21">
      <t>ふく</t>
    </rPh>
    <phoneticPr fontId="0" type="noConversion"/>
  </si>
  <si>
    <t>Peer code review, integration testing, and acceptance testing?</t>
  </si>
  <si>
    <t>ピアレビュー、インテグレーションテスト、受入テスト</t>
    <rPh sb="20" eb="22">
      <t>うけいれ</t>
    </rPh>
    <phoneticPr fontId="0" type="noConversion"/>
  </si>
  <si>
    <t>Separate source code repositories for production and non-production?</t>
  </si>
  <si>
    <t>12.4.3.a</t>
  </si>
  <si>
    <t>本番環境とテスト環境ではソースコードの保存場所が分かれている</t>
    <rPh sb="0" eb="2">
      <t>ほんばん</t>
    </rPh>
    <rPh sb="2" eb="4">
      <t>かんきょう</t>
    </rPh>
    <rPh sb="8" eb="10">
      <t>かんきょう</t>
    </rPh>
    <rPh sb="19" eb="21">
      <t>ほぞん</t>
    </rPh>
    <rPh sb="21" eb="23">
      <t>ばしょ</t>
    </rPh>
    <rPh sb="24" eb="25">
      <t>わ</t>
    </rPh>
    <phoneticPr fontId="0" type="noConversion"/>
  </si>
  <si>
    <t>Do IT support personnel have access to program source libraries?</t>
  </si>
  <si>
    <t>ITサポートはプログラムソースのライブラリにアクセスするか</t>
  </si>
  <si>
    <t>Is all access to program source libraries logged?</t>
  </si>
  <si>
    <t>12.4.3.f</t>
  </si>
  <si>
    <t>プログラムソースへの全アクセスはログとして記録されているか</t>
    <rPh sb="10" eb="11">
      <t>ぜん</t>
    </rPh>
    <rPh sb="21" eb="23">
      <t>きろく</t>
    </rPh>
    <phoneticPr fontId="0" type="noConversion"/>
  </si>
  <si>
    <t>Are change control procedures required for all changes to the production environment?</t>
  </si>
  <si>
    <t>12.4.3.g</t>
  </si>
  <si>
    <t>本番環境に対するすべての変更に対して変更管理手順が求められるか</t>
    <rPh sb="0" eb="2">
      <t>ほんばん</t>
    </rPh>
    <rPh sb="2" eb="4">
      <t>かんきょう</t>
    </rPh>
    <rPh sb="5" eb="6">
      <t>たい</t>
    </rPh>
    <rPh sb="12" eb="14">
      <t>へんこう</t>
    </rPh>
    <rPh sb="15" eb="16">
      <t>たい</t>
    </rPh>
    <rPh sb="18" eb="20">
      <t>へんこう</t>
    </rPh>
    <rPh sb="20" eb="22">
      <t>かんり</t>
    </rPh>
    <rPh sb="22" eb="24">
      <t>てじゅん</t>
    </rPh>
    <rPh sb="25" eb="26">
      <t>もと</t>
    </rPh>
    <phoneticPr fontId="0" type="noConversion"/>
  </si>
  <si>
    <t>Do applications provide granular and comprehensive logging?</t>
  </si>
  <si>
    <t>アプリケーションは詳細で包括的なログを提供できるか</t>
    <rPh sb="9" eb="11">
      <t>しょうさい</t>
    </rPh>
    <rPh sb="12" eb="15">
      <t>ほうかつてき</t>
    </rPh>
    <rPh sb="19" eb="21">
      <t>ていきょう</t>
    </rPh>
    <phoneticPr fontId="0" type="noConversion"/>
  </si>
  <si>
    <t>Are application sessions set to time out within 15 minutes or less?</t>
  </si>
  <si>
    <r>
      <rPr>
        <sz val="10"/>
        <rFont val="ＭＳ Ｐゴシック"/>
        <family val="3"/>
        <charset val="128"/>
      </rPr>
      <t>アプリケーションのセッションは</t>
    </r>
    <r>
      <rPr>
        <sz val="10"/>
        <rFont val="Arial"/>
        <family val="2"/>
      </rPr>
      <t>15</t>
    </r>
    <r>
      <rPr>
        <sz val="10"/>
        <rFont val="ＭＳ Ｐゴシック"/>
        <family val="3"/>
        <charset val="128"/>
      </rPr>
      <t>分以下でタイムアウトを設定できるか</t>
    </r>
    <rPh sb="17" eb="18">
      <t>ふん</t>
    </rPh>
    <rPh sb="18" eb="20">
      <t>いか</t>
    </rPh>
    <rPh sb="28" eb="30">
      <t>せってい</t>
    </rPh>
    <phoneticPr fontId="0" type="noConversion"/>
  </si>
  <si>
    <t>Is application development Third party / outsourced developers onshore?</t>
  </si>
  <si>
    <t>12.5.5</t>
  </si>
  <si>
    <t>Outsourced Software Development</t>
  </si>
  <si>
    <t>サードパーティやアウトソースの開発者がオンショアでアプリケーション開発を実施しているか</t>
    <rPh sb="15" eb="18">
      <t>かいはつしゃ</t>
    </rPh>
    <rPh sb="33" eb="35">
      <t>かいはつ</t>
    </rPh>
    <rPh sb="36" eb="38">
      <t>じっし</t>
    </rPh>
    <phoneticPr fontId="0" type="noConversion"/>
  </si>
  <si>
    <t>Is application development Third party / outsourced developers offshore?</t>
  </si>
  <si>
    <t>サードパーティやアウトソースの開発者がオフショアでアプリケーション開発を実施しているか</t>
  </si>
  <si>
    <t>Are there access controls to protect source code and test data?</t>
  </si>
  <si>
    <t>12.4.3</t>
  </si>
  <si>
    <t>ソースコードやテストデータを保護するためアクセスコントロールがあるか</t>
    <rPh sb="14" eb="16">
      <t>ほご</t>
    </rPh>
    <phoneticPr fontId="0" type="noConversion"/>
  </si>
  <si>
    <t>Does the version management system provide segregation of code, data and environments?</t>
  </si>
  <si>
    <t>バージョン管理システムはコード、データ、環境を区分することができるか</t>
    <rPh sb="5" eb="7">
      <t>かんり</t>
    </rPh>
    <rPh sb="20" eb="22">
      <t>かんきょう</t>
    </rPh>
    <rPh sb="23" eb="25">
      <t>くぶん</t>
    </rPh>
    <phoneticPr fontId="0" type="noConversion"/>
  </si>
  <si>
    <t>Do changes to applications or application code go through a risk assessment including application testing?</t>
  </si>
  <si>
    <t>アプリケーションやコードの変更はアプリケーションテストが含まれているリスクアセスメントを実施するのか</t>
    <rPh sb="13" eb="15">
      <t>へんこう</t>
    </rPh>
    <rPh sb="28" eb="29">
      <t>ふく</t>
    </rPh>
    <rPh sb="44" eb="46">
      <t>じっし</t>
    </rPh>
    <phoneticPr fontId="0" type="noConversion"/>
  </si>
  <si>
    <t>Is Scoped Systems and Data ever used in the test, development, or QA environments? If so, is:</t>
  </si>
  <si>
    <t>12.4.2</t>
  </si>
  <si>
    <t>Protection Of System Test Data</t>
  </si>
  <si>
    <r>
      <rPr>
        <sz val="10"/>
        <rFont val="ＭＳ Ｐゴシック"/>
        <family val="3"/>
        <charset val="128"/>
      </rPr>
      <t>対象システムやデータはテスト環境、開発環境、</t>
    </r>
    <r>
      <rPr>
        <sz val="10"/>
        <rFont val="Arial"/>
        <family val="2"/>
      </rPr>
      <t>QA</t>
    </r>
    <r>
      <rPr>
        <sz val="10"/>
        <rFont val="ＭＳ Ｐゴシック"/>
        <family val="3"/>
        <charset val="128"/>
      </rPr>
      <t>環境を有しているか</t>
    </r>
    <rPh sb="0" eb="2">
      <t>たいしょう</t>
    </rPh>
    <rPh sb="14" eb="16">
      <t>かんきょう</t>
    </rPh>
    <rPh sb="17" eb="19">
      <t>かいはつ</t>
    </rPh>
    <rPh sb="19" eb="21">
      <t>かんきょう</t>
    </rPh>
    <rPh sb="24" eb="26">
      <t>かんきょう</t>
    </rPh>
    <rPh sb="27" eb="28">
      <t>ゆう</t>
    </rPh>
    <phoneticPr fontId="0" type="noConversion"/>
  </si>
  <si>
    <t>Authorization required when production data is copied to the test environment?</t>
  </si>
  <si>
    <t>12.4.2.b</t>
  </si>
  <si>
    <t>本番データがテスト環境にコピーされるとき承認が必要か</t>
    <rPh sb="0" eb="2">
      <t>ほんばん</t>
    </rPh>
    <rPh sb="9" eb="11">
      <t>かんきょう</t>
    </rPh>
    <rPh sb="20" eb="22">
      <t>しょうにん</t>
    </rPh>
    <rPh sb="23" eb="25">
      <t>ひつよう</t>
    </rPh>
    <phoneticPr fontId="0" type="noConversion"/>
  </si>
  <si>
    <t>Test data destroyed following the testing phase?</t>
  </si>
  <si>
    <t>12.4.2.c</t>
  </si>
  <si>
    <t>テストデータはテストフェーズのあとは削除されるか</t>
    <rPh sb="18" eb="20">
      <t>さくじょ</t>
    </rPh>
    <phoneticPr fontId="0" type="noConversion"/>
  </si>
  <si>
    <t>Test data masked or obfuscated during the testing phase?</t>
  </si>
  <si>
    <t>テストフェーズにおいてはテストデータはマスクしたりするか</t>
  </si>
  <si>
    <t>Copying to the test environment logged?</t>
  </si>
  <si>
    <t>12.4.2.d</t>
  </si>
  <si>
    <t>テスト環境のログもコピーしているか</t>
    <rPh sb="3" eb="5">
      <t>かんきょう</t>
    </rPh>
    <phoneticPr fontId="0" type="noConversion"/>
  </si>
  <si>
    <t>Are access control procedures the same for both the test and production environment?</t>
  </si>
  <si>
    <t>12.4.2.a</t>
  </si>
  <si>
    <t>テスト環境、本番環境ともアクセスコントロールがあるか</t>
    <rPh sb="3" eb="5">
      <t>かんきょう</t>
    </rPh>
    <rPh sb="6" eb="8">
      <t>ほんばん</t>
    </rPh>
    <rPh sb="8" eb="10">
      <t>かんきょう</t>
    </rPh>
    <phoneticPr fontId="0" type="noConversion"/>
  </si>
  <si>
    <t>Prior to implementation, do applications go through a risk assessment and approval by security?</t>
  </si>
  <si>
    <t>導入前にリスクアセスメントを実施し、セキュリティの承認を受けるか</t>
    <rPh sb="0" eb="2">
      <t>どうにゅう</t>
    </rPh>
    <rPh sb="2" eb="3">
      <t>まえ</t>
    </rPh>
    <rPh sb="14" eb="16">
      <t>じっし</t>
    </rPh>
    <rPh sb="25" eb="27">
      <t>しょうにん</t>
    </rPh>
    <rPh sb="28" eb="29">
      <t>う</t>
    </rPh>
    <phoneticPr fontId="0" type="noConversion"/>
  </si>
  <si>
    <t>Is Internet facing software and infrastructure tested prior to implementation? If so, does the testing include:</t>
  </si>
  <si>
    <t>6.1.8</t>
  </si>
  <si>
    <t>Independent Review Of Information Security</t>
  </si>
  <si>
    <t>インターネットを利用するソフトウェアやインフラは導入前にテストを実行するか、その場合、テストには以下の項目が含まれるか</t>
    <rPh sb="8" eb="10">
      <t>りよう</t>
    </rPh>
    <rPh sb="24" eb="26">
      <t>どうにゅう</t>
    </rPh>
    <rPh sb="26" eb="27">
      <t>まえ</t>
    </rPh>
    <rPh sb="32" eb="34">
      <t>じっこう</t>
    </rPh>
    <rPh sb="40" eb="42">
      <t>ばあい</t>
    </rPh>
    <rPh sb="48" eb="50">
      <t>いか</t>
    </rPh>
    <rPh sb="51" eb="53">
      <t>こうもく</t>
    </rPh>
    <rPh sb="54" eb="55">
      <t>ふく</t>
    </rPh>
    <phoneticPr fontId="0" type="noConversion"/>
  </si>
  <si>
    <t>Issue tracking and resolution?</t>
  </si>
  <si>
    <t>課題の記録や解決方法</t>
    <rPh sb="0" eb="2">
      <t>かだい</t>
    </rPh>
    <rPh sb="3" eb="5">
      <t>きろく</t>
    </rPh>
    <rPh sb="6" eb="8">
      <t>かいけつ</t>
    </rPh>
    <rPh sb="8" eb="10">
      <t>ほうほう</t>
    </rPh>
    <phoneticPr fontId="0" type="noConversion"/>
  </si>
  <si>
    <t>Metrics on software defects and release incidents?</t>
  </si>
  <si>
    <t>ソフトウェアのバグやリリース障害のマトリックス</t>
    <rPh sb="14" eb="16">
      <t>しょうがい</t>
    </rPh>
    <phoneticPr fontId="0" type="noConversion"/>
  </si>
  <si>
    <t>Is there a documented change management / change control process? If so, does it include:</t>
  </si>
  <si>
    <t>変更管理プロセスが文書化されているか？その場合、以下の事項は含まれているか</t>
    <rPh sb="0" eb="2">
      <t>へんこう</t>
    </rPh>
    <rPh sb="2" eb="4">
      <t>かんり</t>
    </rPh>
    <rPh sb="9" eb="12">
      <t>ぶんしょか</t>
    </rPh>
    <rPh sb="21" eb="23">
      <t>ばあい</t>
    </rPh>
    <rPh sb="24" eb="26">
      <t>いか</t>
    </rPh>
    <rPh sb="27" eb="29">
      <t>じこう</t>
    </rPh>
    <rPh sb="30" eb="31">
      <t>ふく</t>
    </rPh>
    <phoneticPr fontId="0" type="noConversion"/>
  </si>
  <si>
    <t>Testing prior to deployment?</t>
  </si>
  <si>
    <t>12.4.1.c</t>
  </si>
  <si>
    <t>デプロイする前にテストを実施</t>
    <rPh sb="6" eb="7">
      <t>まえ</t>
    </rPh>
    <rPh sb="12" eb="14">
      <t>じっし</t>
    </rPh>
    <phoneticPr fontId="0" type="noConversion"/>
  </si>
  <si>
    <t>Management approval prior to deployment?</t>
  </si>
  <si>
    <t>12.5.1.e</t>
  </si>
  <si>
    <t>デプロイする前に承認を受ける</t>
    <rPh sb="6" eb="7">
      <t>まえ</t>
    </rPh>
    <rPh sb="8" eb="10">
      <t>しょうにん</t>
    </rPh>
    <rPh sb="11" eb="12">
      <t>う</t>
    </rPh>
    <phoneticPr fontId="0" type="noConversion"/>
  </si>
  <si>
    <t>Establishment of restart points?</t>
  </si>
  <si>
    <t>12.4.1.e</t>
  </si>
  <si>
    <t>再起動のポイントが確立されている</t>
    <rPh sb="0" eb="3">
      <t>さいきどう</t>
    </rPh>
    <rPh sb="9" eb="11">
      <t>かくりつ</t>
    </rPh>
    <phoneticPr fontId="0" type="noConversion"/>
  </si>
  <si>
    <t>Management approval for changes?</t>
  </si>
  <si>
    <t>変更に対する承認が必要</t>
    <rPh sb="0" eb="2">
      <t>へんこう</t>
    </rPh>
    <rPh sb="3" eb="4">
      <t>たい</t>
    </rPh>
    <rPh sb="6" eb="8">
      <t>しょうにん</t>
    </rPh>
    <rPh sb="9" eb="11">
      <t>ひつよう</t>
    </rPh>
    <phoneticPr fontId="0" type="noConversion"/>
  </si>
  <si>
    <t>Requirements for the transfer of software from development to production?</t>
  </si>
  <si>
    <t>10.4.2.a</t>
  </si>
  <si>
    <t>開発環境から本番環境に移送することが求められる</t>
    <rPh sb="0" eb="2">
      <t>かいはつ</t>
    </rPh>
    <rPh sb="2" eb="4">
      <t>かんきょう</t>
    </rPh>
    <rPh sb="6" eb="8">
      <t>ほんばん</t>
    </rPh>
    <rPh sb="8" eb="10">
      <t>かんきょう</t>
    </rPh>
    <rPh sb="11" eb="13">
      <t>いそう</t>
    </rPh>
    <rPh sb="18" eb="19">
      <t>もと</t>
    </rPh>
    <phoneticPr fontId="0" type="noConversion"/>
  </si>
  <si>
    <t>Review of code changes by information security?</t>
  </si>
  <si>
    <t>I.2 Secure Systems Development Life Cycle (SDLC) code reviews</t>
  </si>
  <si>
    <t>情報セキュリティ部署によってコード変更に対するレビューが実施される</t>
    <rPh sb="0" eb="2">
      <t>じょうほう</t>
    </rPh>
    <rPh sb="8" eb="10">
      <t>ぶしょ</t>
    </rPh>
    <rPh sb="17" eb="19">
      <t>へんこう</t>
    </rPh>
    <rPh sb="20" eb="21">
      <t>たい</t>
    </rPh>
    <rPh sb="28" eb="30">
      <t>じっし</t>
    </rPh>
    <phoneticPr fontId="0" type="noConversion"/>
  </si>
  <si>
    <t>Stakeholder communication and/or approvals?</t>
  </si>
  <si>
    <t>12.5.1.a</t>
  </si>
  <si>
    <t>ステークホルダーとのコミュニケーションや承認が必要</t>
    <rPh sb="20" eb="22">
      <t>しょうにん</t>
    </rPh>
    <rPh sb="23" eb="25">
      <t>ひつよう</t>
    </rPh>
    <phoneticPr fontId="0" type="noConversion"/>
  </si>
  <si>
    <t>A list of individuals authorized to approve changes?</t>
  </si>
  <si>
    <t>12.5.1.b</t>
  </si>
  <si>
    <t>変更に対する承認が必要な承認者のリストがある</t>
    <rPh sb="0" eb="2">
      <t>へんこう</t>
    </rPh>
    <rPh sb="3" eb="4">
      <t>たい</t>
    </rPh>
    <rPh sb="6" eb="8">
      <t>しょうにん</t>
    </rPh>
    <rPh sb="9" eb="11">
      <t>ひつよう</t>
    </rPh>
    <rPh sb="12" eb="14">
      <t>しょうにん</t>
    </rPh>
    <rPh sb="14" eb="15">
      <t>しゃ</t>
    </rPh>
    <phoneticPr fontId="0" type="noConversion"/>
  </si>
  <si>
    <t>An impact assessment to review of all affected systems and applications?</t>
  </si>
  <si>
    <t>12.5.1.d</t>
  </si>
  <si>
    <t>システムやアプリケーションに対するすべての影響をレビューするインパクト分析がある</t>
    <rPh sb="14" eb="15">
      <t>たい</t>
    </rPh>
    <rPh sb="21" eb="23">
      <t>えいきょう</t>
    </rPh>
    <rPh sb="35" eb="37">
      <t>ぶんせき</t>
    </rPh>
    <phoneticPr fontId="0" type="noConversion"/>
  </si>
  <si>
    <t>Documentation for all system changes?</t>
  </si>
  <si>
    <t>12.5.1.g</t>
  </si>
  <si>
    <t>すべてのシステム変更に対する文書が残っている</t>
    <rPh sb="8" eb="10">
      <t>へんこう</t>
    </rPh>
    <rPh sb="11" eb="12">
      <t>たい</t>
    </rPh>
    <rPh sb="14" eb="16">
      <t>ぶんしょ</t>
    </rPh>
    <rPh sb="17" eb="18">
      <t>のこ</t>
    </rPh>
    <phoneticPr fontId="0" type="noConversion"/>
  </si>
  <si>
    <t>Version control for all software?</t>
  </si>
  <si>
    <t>12.5.1.h</t>
  </si>
  <si>
    <t>全てのソフトウェアに対しバージョン管理を実施</t>
    <rPh sb="0" eb="1">
      <t>すべ</t>
    </rPh>
    <rPh sb="10" eb="11">
      <t>たい</t>
    </rPh>
    <rPh sb="17" eb="19">
      <t>かんり</t>
    </rPh>
    <rPh sb="20" eb="22">
      <t>じっし</t>
    </rPh>
    <phoneticPr fontId="0" type="noConversion"/>
  </si>
  <si>
    <t>Logging of all change requests?</t>
  </si>
  <si>
    <t>12.5.1.i</t>
  </si>
  <si>
    <t>変更依頼を記録している</t>
    <rPh sb="0" eb="2">
      <t>へんこう</t>
    </rPh>
    <rPh sb="2" eb="4">
      <t>いらい</t>
    </rPh>
    <rPh sb="5" eb="7">
      <t>きろく</t>
    </rPh>
    <phoneticPr fontId="0" type="noConversion"/>
  </si>
  <si>
    <t>Changes only take place during specified and agreed upon times (green zone)?</t>
  </si>
  <si>
    <t>12.5.1.k</t>
  </si>
  <si>
    <t>変更は平時に実施される</t>
    <rPh sb="0" eb="2">
      <t>へんこう</t>
    </rPh>
    <rPh sb="3" eb="5">
      <t>へいじ</t>
    </rPh>
    <rPh sb="6" eb="8">
      <t>じっし</t>
    </rPh>
    <phoneticPr fontId="0" type="noConversion"/>
  </si>
  <si>
    <t>Modifications and changes to software are strictly controlled?</t>
  </si>
  <si>
    <t>ソフトウェアに対する変更は厳密に管理されている</t>
    <rPh sb="7" eb="8">
      <t>たい</t>
    </rPh>
    <rPh sb="10" eb="12">
      <t>へんこう</t>
    </rPh>
    <rPh sb="13" eb="15">
      <t>げんみつ</t>
    </rPh>
    <rPh sb="16" eb="18">
      <t>かんり</t>
    </rPh>
    <phoneticPr fontId="0" type="noConversion"/>
  </si>
  <si>
    <t>Are audit logs maintained and reviewed for all program library updates?</t>
  </si>
  <si>
    <t>12.4.1.f</t>
  </si>
  <si>
    <t>全プログラムライブラリの更新に対して監査ログが記録され、レビューされているか</t>
    <rPh sb="0" eb="1">
      <t>ぜん</t>
    </rPh>
    <rPh sb="12" eb="14">
      <t>こうしん</t>
    </rPh>
    <rPh sb="15" eb="16">
      <t>たい</t>
    </rPh>
    <rPh sb="18" eb="20">
      <t>かんさ</t>
    </rPh>
    <rPh sb="23" eb="25">
      <t>きろく</t>
    </rPh>
    <phoneticPr fontId="0" type="noConversion"/>
  </si>
  <si>
    <t>Are compilers, editors or other development tools present in the production environment?</t>
  </si>
  <si>
    <t>10.1.4.c</t>
  </si>
  <si>
    <t>Separation Of Development, Test, And Operational Facilities</t>
  </si>
  <si>
    <t>コンパイラー、エディターなどのほかの開発ツールが本番環境に存在するか</t>
    <rPh sb="18" eb="20">
      <t>かいはつ</t>
    </rPh>
    <rPh sb="24" eb="26">
      <t>ほんばん</t>
    </rPh>
    <rPh sb="26" eb="28">
      <t>かんきょう</t>
    </rPh>
    <rPh sb="29" eb="31">
      <t>そんざい</t>
    </rPh>
    <phoneticPr fontId="0" type="noConversion"/>
  </si>
  <si>
    <t>Are systems and applications patched? If so, does the process include:</t>
  </si>
  <si>
    <t>システムやアプリケーションにパッチ適用されているか。その場合、以下のプロセスは含まれているか</t>
    <rPh sb="17" eb="19">
      <t>てきよう</t>
    </rPh>
    <rPh sb="28" eb="30">
      <t>ばあい</t>
    </rPh>
    <rPh sb="31" eb="33">
      <t>いか</t>
    </rPh>
    <rPh sb="39" eb="40">
      <t>ふく</t>
    </rPh>
    <phoneticPr fontId="0" type="noConversion"/>
  </si>
  <si>
    <t>Testing of patches, service packs, and hot fixes prior to installation?</t>
  </si>
  <si>
    <t>12.6.1.g</t>
  </si>
  <si>
    <t>パッチテスト、サービスパック、インストール前のホットフィックス</t>
    <rPh sb="21" eb="22">
      <t>まえ</t>
    </rPh>
    <phoneticPr fontId="0" type="noConversion"/>
  </si>
  <si>
    <t>Evaluation and prioritize vulnerabilities?</t>
  </si>
  <si>
    <t>脆弱性に対する評価、優先づけ</t>
    <rPh sb="0" eb="3">
      <t>ぜいじゃくせい</t>
    </rPh>
    <rPh sb="4" eb="5">
      <t>たい</t>
    </rPh>
    <rPh sb="7" eb="9">
      <t>ひょうか</t>
    </rPh>
    <rPh sb="10" eb="12">
      <t>ゆうせん</t>
    </rPh>
    <phoneticPr fontId="0" type="noConversion"/>
  </si>
  <si>
    <t>Logging?</t>
  </si>
  <si>
    <t>12.6.1.h</t>
  </si>
  <si>
    <t>ログでの記録</t>
    <rPh sb="4" eb="6">
      <t>きろく</t>
    </rPh>
    <phoneticPr fontId="0" type="noConversion"/>
  </si>
  <si>
    <t>Priority patching of high-risk systems first?</t>
  </si>
  <si>
    <t>12.6.1.j</t>
  </si>
  <si>
    <t>リスクが高いシステムのパッチ適用が最初というような優先付</t>
    <rPh sb="4" eb="5">
      <t>たか</t>
    </rPh>
    <rPh sb="14" eb="16">
      <t>てきよう</t>
    </rPh>
    <rPh sb="17" eb="19">
      <t>さいしょ</t>
    </rPh>
    <rPh sb="25" eb="27">
      <t>ゆうせん</t>
    </rPh>
    <rPh sb="27" eb="28">
      <t>づけ</t>
    </rPh>
    <phoneticPr fontId="0" type="noConversion"/>
  </si>
  <si>
    <t>Are third party alert services used to keep up to date with the latest vulnerabilities?</t>
  </si>
  <si>
    <t>12.6.1.b</t>
  </si>
  <si>
    <t>最新の脆弱性に対応するための更新版を利用するためにサードパーティの警告サービスを使用しているか</t>
    <rPh sb="0" eb="2">
      <t>さいしん</t>
    </rPh>
    <rPh sb="3" eb="6">
      <t>ぜいじゃくせい</t>
    </rPh>
    <rPh sb="7" eb="9">
      <t>たいおう</t>
    </rPh>
    <rPh sb="14" eb="16">
      <t>こうしん</t>
    </rPh>
    <rPh sb="16" eb="17">
      <t>ばん</t>
    </rPh>
    <rPh sb="18" eb="20">
      <t>りよう</t>
    </rPh>
    <rPh sb="33" eb="35">
      <t>けいこく</t>
    </rPh>
    <rPh sb="40" eb="42">
      <t>しよう</t>
    </rPh>
    <phoneticPr fontId="0" type="noConversion"/>
  </si>
  <si>
    <t>Is a web site supported, hosted or maintained that has access to Scoped Systems and Data? If so, are these controls in place:</t>
  </si>
  <si>
    <r>
      <rPr>
        <sz val="10"/>
        <rFont val="ＭＳ Ｐゴシック"/>
        <family val="3"/>
        <charset val="128"/>
      </rPr>
      <t>対象システムやデータにアクセスできる</t>
    </r>
    <r>
      <rPr>
        <sz val="10"/>
        <rFont val="Arial"/>
        <family val="2"/>
      </rPr>
      <t>web</t>
    </r>
    <r>
      <rPr>
        <sz val="10"/>
        <rFont val="ＭＳ Ｐゴシック"/>
        <family val="3"/>
        <charset val="128"/>
      </rPr>
      <t>サイトを利用しているか？その場合、以下のコントロールは含まれているか</t>
    </r>
    <rPh sb="0" eb="2">
      <t>たいしょう</t>
    </rPh>
    <rPh sb="25" eb="27">
      <t>りよう</t>
    </rPh>
    <rPh sb="35" eb="37">
      <t>ばあい</t>
    </rPh>
    <rPh sb="38" eb="40">
      <t>いか</t>
    </rPh>
    <rPh sb="48" eb="49">
      <t>ふく</t>
    </rPh>
    <phoneticPr fontId="0" type="noConversion"/>
  </si>
  <si>
    <t>Regular penetration tests executed against web-based applications?</t>
  </si>
  <si>
    <r>
      <t>web</t>
    </r>
    <r>
      <rPr>
        <sz val="10"/>
        <rFont val="ＭＳ Ｐゴシック"/>
        <family val="3"/>
        <charset val="128"/>
      </rPr>
      <t>ベースアプリケーションに対する定期的な侵入テスト</t>
    </r>
    <rPh sb="15" eb="16">
      <t>たい</t>
    </rPh>
    <rPh sb="18" eb="21">
      <t>ていきてき</t>
    </rPh>
    <rPh sb="22" eb="24">
      <t>しんにゅう</t>
    </rPh>
    <phoneticPr fontId="0" type="noConversion"/>
  </si>
  <si>
    <t>Physical separation of server components (web, application, database)?</t>
  </si>
  <si>
    <t>サーバーコンポーネントが物理的に分けられているか</t>
    <rPh sb="12" eb="15">
      <t>ぶつりてき</t>
    </rPh>
    <rPh sb="16" eb="17">
      <t>わ</t>
    </rPh>
    <phoneticPr fontId="0" type="noConversion"/>
  </si>
  <si>
    <t>Web applications configured to follow best practices or security guidelines (OWASP)?</t>
  </si>
  <si>
    <r>
      <rPr>
        <sz val="10"/>
        <rFont val="ＭＳ Ｐゴシック"/>
        <family val="3"/>
        <charset val="128"/>
      </rPr>
      <t>ベストプラクティスやセキュリティガイドラインに準拠するように</t>
    </r>
    <r>
      <rPr>
        <sz val="10"/>
        <rFont val="Arial"/>
        <family val="2"/>
      </rPr>
      <t>web</t>
    </r>
    <r>
      <rPr>
        <sz val="10"/>
        <rFont val="ＭＳ Ｐゴシック"/>
        <family val="3"/>
        <charset val="128"/>
      </rPr>
      <t>アプリケーションが定義されているか</t>
    </r>
    <rPh sb="23" eb="25">
      <t>じゅんきょ</t>
    </rPh>
    <rPh sb="42" eb="44">
      <t>ていぎ</t>
    </rPh>
    <phoneticPr fontId="0" type="noConversion"/>
  </si>
  <si>
    <t>Data input into applications validated for accuracy?</t>
  </si>
  <si>
    <t>12.2.1</t>
  </si>
  <si>
    <t>Input Data Validation</t>
  </si>
  <si>
    <t>入力データに対して正確性を担保するためのバリデーション機能はあるか</t>
    <rPh sb="0" eb="2">
      <t>にゅうりょく</t>
    </rPh>
    <rPh sb="6" eb="7">
      <t>たい</t>
    </rPh>
    <rPh sb="9" eb="11">
      <t>せいかく</t>
    </rPh>
    <rPh sb="11" eb="12">
      <t>せい</t>
    </rPh>
    <rPh sb="13" eb="15">
      <t>たんぽ</t>
    </rPh>
    <rPh sb="27" eb="29">
      <t>きのう</t>
    </rPh>
    <phoneticPr fontId="0" type="noConversion"/>
  </si>
  <si>
    <t>Do validation checks include cross site scripting and SQL injections?</t>
  </si>
  <si>
    <t>バリデーションチェックはサイトをまたいだスクリプトやSQL文の実行も含まれているか</t>
    <rPh sb="29" eb="30">
      <t>ぶん</t>
    </rPh>
    <rPh sb="31" eb="33">
      <t>じっこう</t>
    </rPh>
    <rPh sb="34" eb="35">
      <t>ふく</t>
    </rPh>
    <phoneticPr fontId="0" type="noConversion"/>
  </si>
  <si>
    <t>Are vulnerability tests (internal/external) performed on all applications at least annually? If so, are there:</t>
  </si>
  <si>
    <t>毎年すべてのアプリケーションに対して脆弱性テストを実施しているか</t>
  </si>
  <si>
    <t>Results tracked, remediated and reported to management?</t>
  </si>
  <si>
    <t>15.2.1.a</t>
  </si>
  <si>
    <t>結果は記録され、改善され、経営者に報告されているか</t>
    <rPh sb="0" eb="2">
      <t>けっか</t>
    </rPh>
    <rPh sb="3" eb="5">
      <t>きろく</t>
    </rPh>
    <rPh sb="8" eb="10">
      <t>かいぜん</t>
    </rPh>
    <rPh sb="13" eb="16">
      <t>けいえいしゃ</t>
    </rPh>
    <rPh sb="17" eb="19">
      <t>ほうこく</t>
    </rPh>
    <phoneticPr fontId="0" type="noConversion"/>
  </si>
  <si>
    <t>Processes to manage threat and vulnerability assessment tools and the data they collect?</t>
  </si>
  <si>
    <t>15.3.2</t>
  </si>
  <si>
    <t>Protection Of Information Systems Audit Tools</t>
  </si>
  <si>
    <t>脅威や脆弱性のアセスメントツールやデータを管理するプロセスがあるか</t>
    <rPh sb="0" eb="2">
      <t>きょうい</t>
    </rPh>
    <rPh sb="3" eb="6">
      <t>ぜいじゃくせい</t>
    </rPh>
    <rPh sb="21" eb="23">
      <t>かんり</t>
    </rPh>
    <phoneticPr fontId="0" type="noConversion"/>
  </si>
  <si>
    <t>Are encryption tools managed and maintained for Scoped Data? If so, is there:</t>
  </si>
  <si>
    <t>対象データに対する暗号化ツールは利用されているか</t>
    <rPh sb="0" eb="2">
      <t>たいしょう</t>
    </rPh>
    <rPh sb="6" eb="7">
      <t>たい</t>
    </rPh>
    <rPh sb="9" eb="12">
      <t>あんごうか</t>
    </rPh>
    <rPh sb="16" eb="18">
      <t>りよう</t>
    </rPh>
    <phoneticPr fontId="0" type="noConversion"/>
  </si>
  <si>
    <t>An encryption policy?</t>
  </si>
  <si>
    <t>Not disclose encryption policy</t>
  </si>
  <si>
    <t>暗号化ポリシー</t>
    <rPh sb="0" eb="3">
      <t>あんごうか</t>
    </rPh>
    <phoneticPr fontId="0" type="noConversion"/>
  </si>
  <si>
    <t>Encryption in storage / at rest?</t>
  </si>
  <si>
    <t>保管データに対する暗号化</t>
    <rPh sb="0" eb="2">
      <t>ほかん</t>
    </rPh>
    <rPh sb="6" eb="7">
      <t>たい</t>
    </rPh>
    <rPh sb="9" eb="12">
      <t>あんごうか</t>
    </rPh>
    <phoneticPr fontId="0" type="noConversion"/>
  </si>
  <si>
    <t>Is encrypted Scoped Data ever visible in clear text by anyone including systems administrators?</t>
  </si>
  <si>
    <t>暗号化された対象データはシステム管理者を含め誰にも見えないか</t>
    <rPh sb="0" eb="3">
      <t>あんごうか</t>
    </rPh>
    <rPh sb="6" eb="8">
      <t>たいしょう</t>
    </rPh>
    <rPh sb="16" eb="19">
      <t>かんりしゃ</t>
    </rPh>
    <rPh sb="20" eb="21">
      <t>ふく</t>
    </rPh>
    <rPh sb="22" eb="23">
      <t>だれ</t>
    </rPh>
    <rPh sb="25" eb="26">
      <t>み</t>
    </rPh>
    <phoneticPr fontId="0" type="noConversion"/>
  </si>
  <si>
    <t>Centralized key management system?</t>
  </si>
  <si>
    <t>暗号キーの管理システムはあるか</t>
    <rPh sb="0" eb="2">
      <t>あんごう</t>
    </rPh>
    <rPh sb="5" eb="7">
      <t>かんり</t>
    </rPh>
    <phoneticPr fontId="0" type="noConversion"/>
  </si>
  <si>
    <t>Encryption keys encrypted at rest and when transmitted?</t>
  </si>
  <si>
    <t>暗号キーも保管時や伝送時は暗号化されるか</t>
    <rPh sb="0" eb="2">
      <t>あんごう</t>
    </rPh>
    <rPh sb="5" eb="7">
      <t>ほかん</t>
    </rPh>
    <rPh sb="7" eb="8">
      <t>じ</t>
    </rPh>
    <rPh sb="9" eb="11">
      <t>でんそう</t>
    </rPh>
    <rPh sb="11" eb="12">
      <t>じ</t>
    </rPh>
    <rPh sb="13" eb="16">
      <t>あんごうか</t>
    </rPh>
    <phoneticPr fontId="0" type="noConversion"/>
  </si>
  <si>
    <t>Segregation of duties between key management duties and normal operational duties?</t>
  </si>
  <si>
    <t>暗号キー管理と通常の運用において権限分離がされているか</t>
    <rPh sb="0" eb="2">
      <t>あんごう</t>
    </rPh>
    <rPh sb="4" eb="6">
      <t>かんり</t>
    </rPh>
    <rPh sb="7" eb="9">
      <t>つうじょう</t>
    </rPh>
    <rPh sb="10" eb="12">
      <t>うんよう</t>
    </rPh>
    <rPh sb="16" eb="18">
      <t>けんげん</t>
    </rPh>
    <rPh sb="18" eb="20">
      <t>ぶんり</t>
    </rPh>
    <phoneticPr fontId="0" type="noConversion"/>
  </si>
  <si>
    <t>Key/certificate sharing between production and non-production?</t>
  </si>
  <si>
    <t>10.1.4.f</t>
  </si>
  <si>
    <t>本番環境とテスト環境のあいだで暗号キーや認証がシェアされているか</t>
    <rPh sb="0" eb="2">
      <t>ほんばん</t>
    </rPh>
    <rPh sb="2" eb="4">
      <t>かんきょう</t>
    </rPh>
    <rPh sb="8" eb="10">
      <t>かんきょう</t>
    </rPh>
    <rPh sb="15" eb="17">
      <t>あんごう</t>
    </rPh>
    <rPh sb="20" eb="22">
      <t>にんしょう</t>
    </rPh>
    <phoneticPr fontId="0" type="noConversion"/>
  </si>
  <si>
    <t>Default certificates provided by vendors replaced with proprietary certificates?</t>
  </si>
  <si>
    <t>デフォルトの認証は公開されていない認証でリプレースされたものか</t>
    <rPh sb="6" eb="8">
      <t>にんしょう</t>
    </rPh>
    <rPh sb="9" eb="11">
      <t>こうかい</t>
    </rPh>
    <rPh sb="17" eb="19">
      <t>にんしょう</t>
    </rPh>
    <phoneticPr fontId="0" type="noConversion"/>
  </si>
  <si>
    <t>Segregation of access to both parts of a symmetric key?</t>
  </si>
  <si>
    <t>12.3.2.A</t>
  </si>
  <si>
    <t>対称キーの一部によってアクセスを区分しているか</t>
    <rPh sb="0" eb="2">
      <t>たいしょう</t>
    </rPh>
    <rPh sb="5" eb="7">
      <t>いちぶ</t>
    </rPh>
    <rPh sb="16" eb="18">
      <t>くぶん</t>
    </rPh>
    <phoneticPr fontId="0" type="noConversion"/>
  </si>
  <si>
    <t>Asymmetric encryption key length a minimum of 256 bit?</t>
  </si>
  <si>
    <r>
      <rPr>
        <sz val="10"/>
        <rFont val="ＭＳ Ｐゴシック"/>
        <family val="3"/>
        <charset val="128"/>
      </rPr>
      <t>非対称暗号キーの長さは最少で</t>
    </r>
    <r>
      <rPr>
        <sz val="10"/>
        <rFont val="Arial"/>
        <family val="2"/>
      </rPr>
      <t>256bit</t>
    </r>
    <r>
      <rPr>
        <sz val="10"/>
        <rFont val="ＭＳ Ｐゴシック"/>
        <family val="3"/>
        <charset val="128"/>
      </rPr>
      <t>か</t>
    </r>
    <rPh sb="0" eb="3">
      <t>ひたいしょう</t>
    </rPh>
    <rPh sb="3" eb="5">
      <t>あんごう</t>
    </rPh>
    <rPh sb="8" eb="9">
      <t>なが</t>
    </rPh>
    <rPh sb="11" eb="13">
      <t>さいしょう</t>
    </rPh>
    <phoneticPr fontId="0" type="noConversion"/>
  </si>
  <si>
    <t>Q42</t>
  </si>
  <si>
    <t>インシデント管理プログラムがありますか</t>
    <rPh sb="6" eb="8">
      <t>かんり</t>
    </rPh>
    <phoneticPr fontId="0" type="noConversion"/>
  </si>
  <si>
    <t>Is there a documented policy for incident management that has been approved by management, communicated to appropriate constituents and an owner to maintain and review the policy?</t>
  </si>
  <si>
    <t>J.1 Information Security Incident Management Policy 
 and Procedures Content</t>
  </si>
  <si>
    <t>13.1.1</t>
  </si>
  <si>
    <t>Reporting Information Security Events</t>
  </si>
  <si>
    <t>経営者や承認担当部署の承認を受けたインシデント管理の文書化されたポリシーがありますか</t>
    <rPh sb="0" eb="3">
      <t>けいえいしゃ</t>
    </rPh>
    <rPh sb="4" eb="6">
      <t>しょうにん</t>
    </rPh>
    <rPh sb="6" eb="8">
      <t>たんとう</t>
    </rPh>
    <rPh sb="8" eb="10">
      <t>ぶしょ</t>
    </rPh>
    <rPh sb="11" eb="13">
      <t>しょうにん</t>
    </rPh>
    <rPh sb="14" eb="15">
      <t>う</t>
    </rPh>
    <rPh sb="23" eb="25">
      <t>かんり</t>
    </rPh>
    <rPh sb="26" eb="29">
      <t>ぶんしょか</t>
    </rPh>
    <phoneticPr fontId="0" type="noConversion"/>
  </si>
  <si>
    <t>Is there a formal Incident Response Plan. If so, does it include:</t>
  </si>
  <si>
    <t>Q43</t>
  </si>
  <si>
    <t>インシデント対応計画もありますか？その場合、以下の項目も含まれますか</t>
    <rPh sb="6" eb="8">
      <t>たいおう</t>
    </rPh>
    <rPh sb="8" eb="10">
      <t>けいかく</t>
    </rPh>
    <rPh sb="19" eb="21">
      <t>ばあい</t>
    </rPh>
    <rPh sb="22" eb="24">
      <t>いか</t>
    </rPh>
    <rPh sb="25" eb="27">
      <t>こうもく</t>
    </rPh>
    <rPh sb="28" eb="29">
      <t>ふく</t>
    </rPh>
    <phoneticPr fontId="0" type="noConversion"/>
  </si>
  <si>
    <t>Reporting procedure for an information security event?</t>
  </si>
  <si>
    <t>情報セキュリティ関連の報告手順</t>
    <rPh sb="0" eb="2">
      <t>じょうほう</t>
    </rPh>
    <rPh sb="8" eb="10">
      <t>かんれん</t>
    </rPh>
    <rPh sb="11" eb="13">
      <t>ほうこく</t>
    </rPh>
    <rPh sb="13" eb="15">
      <t>てじゅん</t>
    </rPh>
    <phoneticPr fontId="0" type="noConversion"/>
  </si>
  <si>
    <t>Escalation procedure?</t>
  </si>
  <si>
    <t>Q44</t>
  </si>
  <si>
    <t>エスカレーション手順</t>
    <rPh sb="8" eb="10">
      <t>てじゅん</t>
    </rPh>
    <phoneticPr fontId="0" type="noConversion"/>
  </si>
  <si>
    <t>An Incident / Event Response team with defined roles and response related qualifications available 24x7x365?</t>
  </si>
  <si>
    <t>障害対応チームは２４時間３６５日対応可能でロールと責任が定義されている</t>
    <rPh sb="0" eb="2">
      <t>しょうがい</t>
    </rPh>
    <rPh sb="2" eb="4">
      <t>たいおう</t>
    </rPh>
    <rPh sb="10" eb="12">
      <t>じかん</t>
    </rPh>
    <rPh sb="15" eb="16">
      <t>にち</t>
    </rPh>
    <rPh sb="16" eb="18">
      <t>たいおう</t>
    </rPh>
    <rPh sb="18" eb="20">
      <t>かのう</t>
    </rPh>
    <rPh sb="25" eb="27">
      <t>せきにん</t>
    </rPh>
    <rPh sb="28" eb="30">
      <t>ていぎ</t>
    </rPh>
    <phoneticPr fontId="0" type="noConversion"/>
  </si>
  <si>
    <t>Procedures to collect and maintain a chain of custody for evidence during incident investigation?</t>
  </si>
  <si>
    <t>13.2.3</t>
  </si>
  <si>
    <t>Collection Of Evidence</t>
  </si>
  <si>
    <t>障害調査のあいだ証拠の連続性を集め、維持する手順があるか</t>
    <rPh sb="0" eb="2">
      <t>しょうがい</t>
    </rPh>
    <rPh sb="2" eb="4">
      <t>ちょうさ</t>
    </rPh>
    <rPh sb="8" eb="10">
      <t>しょうこ</t>
    </rPh>
    <rPh sb="11" eb="14">
      <t>れんぞくせい</t>
    </rPh>
    <rPh sb="15" eb="16">
      <t>あつ</t>
    </rPh>
    <rPh sb="18" eb="20">
      <t>いじ</t>
    </rPh>
    <rPh sb="22" eb="24">
      <t>てじゅん</t>
    </rPh>
    <phoneticPr fontId="0" type="noConversion"/>
  </si>
  <si>
    <t>Feedback process to ensure those reporting information security events are notified of the results after the issue has been dealt with and closed?</t>
  </si>
  <si>
    <t>13.1.1.a</t>
  </si>
  <si>
    <t>情報セキュリティ障害の報告を担保するためのフィードバックプロセスがその問題解決後、結果報告として機能しているか</t>
    <rPh sb="0" eb="2">
      <t>じょうほう</t>
    </rPh>
    <rPh sb="8" eb="10">
      <t>しょうがい</t>
    </rPh>
    <rPh sb="11" eb="13">
      <t>ほうこく</t>
    </rPh>
    <rPh sb="14" eb="16">
      <t>たんぽ</t>
    </rPh>
    <rPh sb="35" eb="37">
      <t>もんだい</t>
    </rPh>
    <rPh sb="37" eb="39">
      <t>かいけつ</t>
    </rPh>
    <rPh sb="39" eb="40">
      <t>うし</t>
    </rPh>
    <rPh sb="41" eb="43">
      <t>けっか</t>
    </rPh>
    <rPh sb="43" eb="45">
      <t>ほうこく</t>
    </rPh>
    <rPh sb="48" eb="50">
      <t>きのう</t>
    </rPh>
    <phoneticPr fontId="0" type="noConversion"/>
  </si>
  <si>
    <t>Event reporting mechanism to support the reporting action, and to list all necessary actions in case of an information security event?</t>
  </si>
  <si>
    <t>13.1.1.b</t>
  </si>
  <si>
    <t>対応報告をサポートするメカニズムや情報セキュリティ障害のケースとして必要なアクションがリスト化されている</t>
    <rPh sb="0" eb="2">
      <t>たいおう</t>
    </rPh>
    <rPh sb="2" eb="4">
      <t>ほうこく</t>
    </rPh>
    <rPh sb="17" eb="19">
      <t>じょうほう</t>
    </rPh>
    <rPh sb="25" eb="27">
      <t>しょうがい</t>
    </rPh>
    <rPh sb="34" eb="36">
      <t>ひつよう</t>
    </rPh>
    <rPh sb="46" eb="47">
      <t>か</t>
    </rPh>
    <phoneticPr fontId="0" type="noConversion"/>
  </si>
  <si>
    <t>Actions to be taken in the event of an information security event?</t>
  </si>
  <si>
    <t>13.1.1.c</t>
  </si>
  <si>
    <t>情報セキュリティ障害に関して取るべきアクション</t>
    <rPh sb="0" eb="2">
      <t>じょうほう</t>
    </rPh>
    <rPh sb="8" eb="10">
      <t>しょうがい</t>
    </rPh>
    <rPh sb="11" eb="12">
      <t>かん</t>
    </rPh>
    <rPh sb="14" eb="15">
      <t>と</t>
    </rPh>
    <phoneticPr fontId="0" type="noConversion"/>
  </si>
  <si>
    <t>Formal disciplinary process for dealing with those who commit a security breach?</t>
  </si>
  <si>
    <t>13.1.1.d</t>
  </si>
  <si>
    <t>セキュリティ違反を犯した人に対する懲戒プロセスがあるか</t>
    <rPh sb="6" eb="8">
      <t>いはん</t>
    </rPh>
    <rPh sb="9" eb="10">
      <t>おか</t>
    </rPh>
    <rPh sb="12" eb="13">
      <t>ひと</t>
    </rPh>
    <rPh sb="14" eb="15">
      <t>たい</t>
    </rPh>
    <rPh sb="17" eb="19">
      <t>ちょうかい</t>
    </rPh>
    <phoneticPr fontId="0" type="noConversion"/>
  </si>
  <si>
    <t>Process for assessing and executing client and third party notification requirements (legal, regulatory, and contractual)?</t>
  </si>
  <si>
    <t>法的、または、契約上の要件として顧客やサードパーティに通知を行うプロセス</t>
    <rPh sb="0" eb="2">
      <t>ほうてき</t>
    </rPh>
    <rPh sb="7" eb="9">
      <t>けいやく</t>
    </rPh>
    <rPh sb="9" eb="10">
      <t>じょう</t>
    </rPh>
    <rPh sb="11" eb="13">
      <t>ようけん</t>
    </rPh>
    <rPh sb="16" eb="18">
      <t>こきゃく</t>
    </rPh>
    <rPh sb="27" eb="29">
      <t>つうち</t>
    </rPh>
    <rPh sb="30" eb="31">
      <t>おこな</t>
    </rPh>
    <phoneticPr fontId="0" type="noConversion"/>
  </si>
  <si>
    <t>Postmortem to include root cause analysis and remediation plan, provided to leadership?</t>
  </si>
  <si>
    <t>13.1.2</t>
  </si>
  <si>
    <t>Reporting Security Weaknesses</t>
  </si>
  <si>
    <t>原因分析や改善案を含めた事後検証</t>
    <rPh sb="0" eb="2">
      <t>げんいん</t>
    </rPh>
    <rPh sb="2" eb="4">
      <t>ぶんせき</t>
    </rPh>
    <rPh sb="5" eb="8">
      <t>かいぜんあん</t>
    </rPh>
    <rPh sb="9" eb="10">
      <t>ふく</t>
    </rPh>
    <rPh sb="12" eb="14">
      <t>じご</t>
    </rPh>
    <rPh sb="14" eb="16">
      <t>けんしょう</t>
    </rPh>
    <phoneticPr fontId="0" type="noConversion"/>
  </si>
  <si>
    <t>Is there an identification of incident process? If so, does it include:</t>
  </si>
  <si>
    <t>障害プロセスの特定はあるか？その場合は以下の項目は含まれるか</t>
    <rPh sb="0" eb="2">
      <t>しょうがい</t>
    </rPh>
    <rPh sb="7" eb="9">
      <t>とくてい</t>
    </rPh>
    <rPh sb="16" eb="18">
      <t>ばあい</t>
    </rPh>
    <rPh sb="19" eb="21">
      <t>いか</t>
    </rPh>
    <rPh sb="22" eb="24">
      <t>こうもく</t>
    </rPh>
    <rPh sb="25" eb="26">
      <t>ふく</t>
    </rPh>
    <phoneticPr fontId="0" type="noConversion"/>
  </si>
  <si>
    <t>Unauthorized physical access?</t>
  </si>
  <si>
    <t>未承認の物理的アクセス</t>
    <rPh sb="0" eb="3">
      <t>みしょうにん</t>
    </rPh>
    <rPh sb="4" eb="7">
      <t>ぶつりてき</t>
    </rPh>
    <phoneticPr fontId="0" type="noConversion"/>
  </si>
  <si>
    <t>Information system failure or loss of service?</t>
  </si>
  <si>
    <t>13.2.1.a.1</t>
  </si>
  <si>
    <t>Responsibilities And Procedures</t>
  </si>
  <si>
    <t>サービスのロス</t>
  </si>
  <si>
    <t>Malware activity (anti-virus, worms, Trojans)?</t>
  </si>
  <si>
    <t>Q45</t>
  </si>
  <si>
    <t>13.2.1.a.2</t>
  </si>
  <si>
    <t>マルウェアの動き</t>
    <rPh sb="6" eb="7">
      <t>うご</t>
    </rPh>
    <phoneticPr fontId="0" type="noConversion"/>
  </si>
  <si>
    <t>Denial of service?</t>
  </si>
  <si>
    <t>13.2.1.a.3</t>
  </si>
  <si>
    <t>サービスの拒絶</t>
    <rPh sb="5" eb="7">
      <t>きょぜつ</t>
    </rPh>
    <phoneticPr fontId="0" type="noConversion"/>
  </si>
  <si>
    <t>Errors resulting from incomplete or inaccurate business data?</t>
  </si>
  <si>
    <t>13.2.1.a.4</t>
  </si>
  <si>
    <t>不正なデータが原因のエラー</t>
    <rPh sb="0" eb="2">
      <t>ふせい</t>
    </rPh>
    <rPh sb="7" eb="9">
      <t>げんいん</t>
    </rPh>
    <phoneticPr fontId="0" type="noConversion"/>
  </si>
  <si>
    <t>Breach or loss of confidentiality?</t>
  </si>
  <si>
    <t>13.2.1.a.5</t>
  </si>
  <si>
    <t>機密性の違反</t>
    <rPh sb="0" eb="3">
      <t>きみつせい</t>
    </rPh>
    <rPh sb="4" eb="6">
      <t>いはん</t>
    </rPh>
    <phoneticPr fontId="0" type="noConversion"/>
  </si>
  <si>
    <t>System exploit?</t>
  </si>
  <si>
    <t>13.2.1.a.6</t>
  </si>
  <si>
    <t>システムの功績</t>
    <rPh sb="5" eb="7">
      <t>こうせき</t>
    </rPh>
    <phoneticPr fontId="0" type="noConversion"/>
  </si>
  <si>
    <t>Unauthorized logical access or use of system resources?</t>
  </si>
  <si>
    <t>未承認の論理的アクセス、または、システムリソース</t>
    <rPh sb="0" eb="3">
      <t>みしょうにん</t>
    </rPh>
    <rPh sb="4" eb="7">
      <t>ろんりてき</t>
    </rPh>
    <phoneticPr fontId="0" type="noConversion"/>
  </si>
  <si>
    <t>Containment?</t>
  </si>
  <si>
    <t>13.2.1.b.2</t>
  </si>
  <si>
    <t>封じ込み</t>
    <rPh sb="0" eb="1">
      <t>ふう</t>
    </rPh>
    <rPh sb="2" eb="3">
      <t>こ</t>
    </rPh>
    <phoneticPr fontId="0" type="noConversion"/>
  </si>
  <si>
    <t>Remediation?</t>
  </si>
  <si>
    <t>13.2.1.b.3</t>
  </si>
  <si>
    <t>改善</t>
    <rPh sb="0" eb="2">
      <t>かいぜん</t>
    </rPh>
    <phoneticPr fontId="0" type="noConversion"/>
  </si>
  <si>
    <t>Notification of stakeholders?</t>
  </si>
  <si>
    <t>13.2.1.b.4</t>
  </si>
  <si>
    <t>ステークホルダーへの連絡</t>
    <rPh sb="10" eb="12">
      <t>れんらく</t>
    </rPh>
    <phoneticPr fontId="0" type="noConversion"/>
  </si>
  <si>
    <t>Tracking?</t>
  </si>
  <si>
    <t>13.2.1.c</t>
  </si>
  <si>
    <t>トラッキング</t>
  </si>
  <si>
    <t>Repair?</t>
  </si>
  <si>
    <t>13.2.1.d</t>
  </si>
  <si>
    <t>修理</t>
    <rPh sb="0" eb="2">
      <t>しゅうり</t>
    </rPh>
    <phoneticPr fontId="0" type="noConversion"/>
  </si>
  <si>
    <t>Recovery?</t>
  </si>
  <si>
    <t>リカバリー</t>
  </si>
  <si>
    <t>Feedback and lessons learned?</t>
  </si>
  <si>
    <t>13.2.2</t>
  </si>
  <si>
    <t>Learning From Information Security Incidents</t>
  </si>
  <si>
    <t>フィードバック</t>
  </si>
  <si>
    <t>Unique, specific, applicable data breach notification requirements, including timing of notification (HIPAA/HITECH, state breach laws, client contracts)?</t>
  </si>
  <si>
    <t>6.2.2.e</t>
  </si>
  <si>
    <t>違反に対する連絡タイミングに関する要件</t>
    <rPh sb="0" eb="2">
      <t>いはん</t>
    </rPh>
    <rPh sb="3" eb="4">
      <t>たい</t>
    </rPh>
    <rPh sb="6" eb="8">
      <t>れんらく</t>
    </rPh>
    <rPh sb="14" eb="15">
      <t>かん</t>
    </rPh>
    <rPh sb="17" eb="19">
      <t>ようけん</t>
    </rPh>
    <phoneticPr fontId="0" type="noConversion"/>
  </si>
  <si>
    <t>Annual testing of the procedures?</t>
  </si>
  <si>
    <t>Annual testing is not conducted. Tested are conducted at timings such as during preparation for ISO27001 certification renewal or GTI internal audits.</t>
  </si>
  <si>
    <t>毎年手順をテストするか</t>
    <rPh sb="0" eb="2">
      <t>まいとし</t>
    </rPh>
    <rPh sb="2" eb="4">
      <t>てじゅん</t>
    </rPh>
    <phoneticPr fontId="0" type="noConversion"/>
  </si>
  <si>
    <t>Are the following considered Information Security events:</t>
  </si>
  <si>
    <t>以下のことは情報セキュリティ障害と捉えるか</t>
    <rPh sb="0" eb="2">
      <t>いか</t>
    </rPh>
    <rPh sb="6" eb="8">
      <t>じょうほう</t>
    </rPh>
    <rPh sb="14" eb="16">
      <t>しょうがい</t>
    </rPh>
    <rPh sb="17" eb="18">
      <t>とら</t>
    </rPh>
    <phoneticPr fontId="0" type="noConversion"/>
  </si>
  <si>
    <t>Loss of service (equipment or facility)?</t>
  </si>
  <si>
    <t>13.1.1.A</t>
  </si>
  <si>
    <t>System malfunction or overload?</t>
  </si>
  <si>
    <t>13.1.1.B</t>
  </si>
  <si>
    <t>システムの故障、オーバーロード</t>
    <rPh sb="5" eb="7">
      <t>こしょう</t>
    </rPh>
    <phoneticPr fontId="0" type="noConversion"/>
  </si>
  <si>
    <t>Human error?</t>
  </si>
  <si>
    <t>13.1.1.C</t>
  </si>
  <si>
    <t>人為的ミス</t>
    <rPh sb="0" eb="3">
      <t>じんいてき</t>
    </rPh>
    <phoneticPr fontId="0" type="noConversion"/>
  </si>
  <si>
    <t>Non-compliance with policy or guidelines?</t>
  </si>
  <si>
    <t>13.1.1.D</t>
  </si>
  <si>
    <t>コンプライアンス違反</t>
    <rPh sb="8" eb="10">
      <t>いはん</t>
    </rPh>
    <phoneticPr fontId="0" type="noConversion"/>
  </si>
  <si>
    <t>Breach of physical security arrangement?</t>
  </si>
  <si>
    <t>13.1.1.E</t>
  </si>
  <si>
    <t>物理的なセキュリティアレンジメント違反</t>
    <rPh sb="0" eb="3">
      <t>ぶつりてき</t>
    </rPh>
    <rPh sb="17" eb="19">
      <t>いはん</t>
    </rPh>
    <phoneticPr fontId="0" type="noConversion"/>
  </si>
  <si>
    <t>Uncontrolled system change?</t>
  </si>
  <si>
    <t>13.1.1.F</t>
  </si>
  <si>
    <t>システム変更ミス</t>
    <rPh sb="4" eb="6">
      <t>へんこう</t>
    </rPh>
    <phoneticPr fontId="0" type="noConversion"/>
  </si>
  <si>
    <t>Malfunction of software or hardware?</t>
  </si>
  <si>
    <t>13.1.1.G</t>
  </si>
  <si>
    <t>ソフトウェアやハードウェアの故障</t>
    <rPh sb="14" eb="16">
      <t>こしょう</t>
    </rPh>
    <phoneticPr fontId="0" type="noConversion"/>
  </si>
  <si>
    <t>Access violation?</t>
  </si>
  <si>
    <t>13.1.1.H</t>
  </si>
  <si>
    <t>アクセス違反</t>
    <rPh sb="4" eb="6">
      <t>いはん</t>
    </rPh>
    <phoneticPr fontId="0" type="noConversion"/>
  </si>
  <si>
    <t>Physical asset loss or theft?</t>
  </si>
  <si>
    <t>物理的な情報資産の紛失・盗難</t>
    <rPh sb="0" eb="3">
      <t>ぶつりてき</t>
    </rPh>
    <rPh sb="4" eb="6">
      <t>じょうほう</t>
    </rPh>
    <rPh sb="6" eb="8">
      <t>しさん</t>
    </rPh>
    <rPh sb="9" eb="11">
      <t>ふんしつ</t>
    </rPh>
    <rPh sb="12" eb="14">
      <t>とうなん</t>
    </rPh>
    <phoneticPr fontId="0" type="noConversion"/>
  </si>
  <si>
    <t>Q46&amp;Q48</t>
  </si>
  <si>
    <r>
      <t>BC/DR</t>
    </r>
    <r>
      <rPr>
        <sz val="10"/>
        <rFont val="ＭＳ Ｐゴシック"/>
        <family val="3"/>
        <charset val="128"/>
      </rPr>
      <t>に関する文書化されたポリシーがありますか</t>
    </r>
    <rPh sb="6" eb="7">
      <t>かん</t>
    </rPh>
    <rPh sb="9" eb="12">
      <t>ぶんしょか</t>
    </rPh>
    <phoneticPr fontId="0" type="noConversion"/>
  </si>
  <si>
    <t>Has a third party evaluated the BC/DR Program within the past 12 months?</t>
  </si>
  <si>
    <r>
      <rPr>
        <sz val="10"/>
        <rFont val="ＭＳ Ｐゴシック"/>
        <family val="3"/>
        <charset val="128"/>
      </rPr>
      <t>過去１年以内にサードパーティがその</t>
    </r>
    <r>
      <rPr>
        <sz val="10"/>
        <rFont val="Arial"/>
        <family val="2"/>
      </rPr>
      <t>BC/DR</t>
    </r>
    <r>
      <rPr>
        <sz val="10"/>
        <rFont val="ＭＳ Ｐゴシック"/>
        <family val="3"/>
        <charset val="128"/>
      </rPr>
      <t>を評価したか</t>
    </r>
    <rPh sb="0" eb="2">
      <t>かこ</t>
    </rPh>
    <rPh sb="3" eb="4">
      <t>ねん</t>
    </rPh>
    <rPh sb="4" eb="6">
      <t>いない</t>
    </rPh>
    <rPh sb="23" eb="25">
      <t>ひょうか</t>
    </rPh>
    <phoneticPr fontId="0" type="noConversion"/>
  </si>
  <si>
    <t>Is there a BC/DR Program that has been approved by management, communicated to appropriate constituents and an owner or group to maintain and review the plan? If so ,does it include:</t>
  </si>
  <si>
    <t>Information security policy document</t>
  </si>
  <si>
    <r>
      <rPr>
        <sz val="10"/>
        <rFont val="ＭＳ Ｐゴシック"/>
        <family val="3"/>
        <charset val="128"/>
      </rPr>
      <t>経営者や承認権限を有する部署に承認された</t>
    </r>
    <r>
      <rPr>
        <sz val="10"/>
        <rFont val="Arial"/>
        <family val="2"/>
      </rPr>
      <t>BC/DR</t>
    </r>
    <r>
      <rPr>
        <sz val="10"/>
        <rFont val="ＭＳ Ｐゴシック"/>
        <family val="3"/>
        <charset val="128"/>
      </rPr>
      <t>プログラムはありますか？その場合、以下の項目は含みますか</t>
    </r>
    <rPh sb="0" eb="3">
      <t>けいえいしゃ</t>
    </rPh>
    <rPh sb="4" eb="6">
      <t>しょうにん</t>
    </rPh>
    <rPh sb="6" eb="8">
      <t>けんげん</t>
    </rPh>
    <rPh sb="9" eb="10">
      <t>ゆう</t>
    </rPh>
    <rPh sb="12" eb="14">
      <t>ぶしょ</t>
    </rPh>
    <rPh sb="15" eb="17">
      <t>しょうにん</t>
    </rPh>
    <rPh sb="39" eb="41">
      <t>ばあい</t>
    </rPh>
    <rPh sb="42" eb="44">
      <t>いか</t>
    </rPh>
    <rPh sb="45" eb="47">
      <t>こうもく</t>
    </rPh>
    <rPh sb="48" eb="49">
      <t>ふく</t>
    </rPh>
    <phoneticPr fontId="0" type="noConversion"/>
  </si>
  <si>
    <t>Annual management review of the BC program for adequacy of resources (people, technology, facilities, and funding)?</t>
  </si>
  <si>
    <t>毎年経営者が適切なリソースが割り当てられているかをレビューしている</t>
    <rPh sb="0" eb="2">
      <t>まいとし</t>
    </rPh>
    <rPh sb="2" eb="5">
      <t>けいえいしゃ</t>
    </rPh>
    <rPh sb="6" eb="8">
      <t>てきせつ</t>
    </rPh>
    <rPh sb="14" eb="15">
      <t>わ</t>
    </rPh>
    <rPh sb="16" eb="17">
      <t>あ</t>
    </rPh>
    <phoneticPr fontId="0" type="noConversion"/>
  </si>
  <si>
    <t>Virtual or physical command center where management can meet, organize, and conduct emergency operations in a secure setting?</t>
  </si>
  <si>
    <t>経営者が緊急オペレーションを行うような指令センターが仮想的、または、物理的にあるか</t>
    <rPh sb="0" eb="3">
      <t>けいえいしゃ</t>
    </rPh>
    <rPh sb="4" eb="6">
      <t>きんきゅう</t>
    </rPh>
    <rPh sb="14" eb="15">
      <t>おこな</t>
    </rPh>
    <rPh sb="19" eb="21">
      <t>しれい</t>
    </rPh>
    <rPh sb="26" eb="29">
      <t>かそうてき</t>
    </rPh>
    <rPh sb="34" eb="37">
      <t>ぶつりてき</t>
    </rPh>
    <phoneticPr fontId="0" type="noConversion"/>
  </si>
  <si>
    <t>The product or service in scope have an assured business continuity capability?</t>
  </si>
  <si>
    <t>14.1.4</t>
  </si>
  <si>
    <t>Business Continuity Planning Framework</t>
  </si>
  <si>
    <t>対象の製品やサービスが事業継続計画として担保されている</t>
    <rPh sb="0" eb="2">
      <t>たいしょう</t>
    </rPh>
    <rPh sb="3" eb="5">
      <t>せいひん</t>
    </rPh>
    <rPh sb="11" eb="13">
      <t>じぎょう</t>
    </rPh>
    <rPh sb="13" eb="15">
      <t>けいぞく</t>
    </rPh>
    <rPh sb="15" eb="17">
      <t>けいかく</t>
    </rPh>
    <rPh sb="20" eb="22">
      <t>たんぽ</t>
    </rPh>
    <phoneticPr fontId="0" type="noConversion"/>
  </si>
  <si>
    <t>Conditions for activating the plan, and the associated roles and responsibilities?</t>
  </si>
  <si>
    <t>14.1.4.a</t>
  </si>
  <si>
    <t>その計画の実行条件や関連するロールや責任は</t>
    <rPh sb="2" eb="4">
      <t>けいかく</t>
    </rPh>
    <rPh sb="5" eb="7">
      <t>じっこう</t>
    </rPh>
    <rPh sb="7" eb="9">
      <t>じょうけん</t>
    </rPh>
    <rPh sb="10" eb="12">
      <t>かんれん</t>
    </rPh>
    <rPh sb="18" eb="20">
      <t>せきにん</t>
    </rPh>
    <phoneticPr fontId="0" type="noConversion"/>
  </si>
  <si>
    <t>Maintenance schedule to revise and test the plan?</t>
  </si>
  <si>
    <t>14.1.4.f</t>
  </si>
  <si>
    <t>その計画を見直し、テストするスケジュールがメンテナンスされているか</t>
    <rPh sb="2" eb="4">
      <t>けいかく</t>
    </rPh>
    <rPh sb="5" eb="7">
      <t>みなお</t>
    </rPh>
    <phoneticPr fontId="0" type="noConversion"/>
  </si>
  <si>
    <t>Awareness and education activities?</t>
  </si>
  <si>
    <t>14.1.4.g</t>
  </si>
  <si>
    <t>教育は</t>
    <rPh sb="0" eb="2">
      <t>きょういく</t>
    </rPh>
    <phoneticPr fontId="0" type="noConversion"/>
  </si>
  <si>
    <t>Roles and responsibilities for those who invoke and execute the plan?</t>
  </si>
  <si>
    <t>14.1.4.h</t>
  </si>
  <si>
    <t>その計画を実行する人たちのロールと責任は</t>
    <rPh sb="2" eb="4">
      <t>けいかく</t>
    </rPh>
    <rPh sb="5" eb="7">
      <t>じっこう</t>
    </rPh>
    <rPh sb="9" eb="10">
      <t>ひと</t>
    </rPh>
    <rPh sb="17" eb="19">
      <t>せきにん</t>
    </rPh>
    <phoneticPr fontId="0" type="noConversion"/>
  </si>
  <si>
    <t>Change management to ensure changes are replicated to contingency environments?</t>
  </si>
  <si>
    <t>緊急の環境に切り替えるための変更管理は</t>
    <rPh sb="0" eb="2">
      <t>きんきゅう</t>
    </rPh>
    <rPh sb="3" eb="5">
      <t>かんきょう</t>
    </rPh>
    <rPh sb="6" eb="7">
      <t>き</t>
    </rPh>
    <rPh sb="8" eb="9">
      <t>か</t>
    </rPh>
    <rPh sb="14" eb="16">
      <t>へんこう</t>
    </rPh>
    <rPh sb="16" eb="18">
      <t>かんり</t>
    </rPh>
    <phoneticPr fontId="0" type="noConversion"/>
  </si>
  <si>
    <t>Identification of applications, equipment, facilities, personnel, supplies and vital records necessary for recovery?</t>
  </si>
  <si>
    <t>14.1.1.b</t>
  </si>
  <si>
    <t>リカバリーのために必要となるアプリケーション、装備、施設、ヒト、供給元、バイタルレコード(組織の存続に関わる文書)の特定</t>
    <rPh sb="9" eb="11">
      <t>ひつよう</t>
    </rPh>
    <rPh sb="23" eb="25">
      <t>そうび</t>
    </rPh>
    <rPh sb="26" eb="28">
      <t>しせつ</t>
    </rPh>
    <rPh sb="32" eb="34">
      <t>きょうきゅう</t>
    </rPh>
    <rPh sb="34" eb="35">
      <t>もと</t>
    </rPh>
    <rPh sb="45" eb="47">
      <t>そしき</t>
    </rPh>
    <rPh sb="48" eb="50">
      <t>そんぞく</t>
    </rPh>
    <rPh sb="51" eb="52">
      <t>かか</t>
    </rPh>
    <rPh sb="54" eb="56">
      <t>ぶんしょ</t>
    </rPh>
    <rPh sb="58" eb="60">
      <t>とくてい</t>
    </rPh>
    <phoneticPr fontId="0" type="noConversion"/>
  </si>
  <si>
    <t>Updates from the inventory of IT and telecom assets?</t>
  </si>
  <si>
    <r>
      <t>IT</t>
    </r>
    <r>
      <rPr>
        <sz val="10"/>
        <rFont val="ＭＳ Ｐゴシック"/>
        <family val="3"/>
        <charset val="128"/>
      </rPr>
      <t>や通信機器の棚卸・在庫の更新</t>
    </r>
    <rPh sb="3" eb="5">
      <t>つうしん</t>
    </rPh>
    <rPh sb="5" eb="7">
      <t>きき</t>
    </rPh>
    <rPh sb="8" eb="10">
      <t>たなおろし</t>
    </rPh>
    <rPh sb="11" eb="13">
      <t>ざいこ</t>
    </rPh>
    <rPh sb="14" eb="16">
      <t>こうしん</t>
    </rPh>
    <phoneticPr fontId="0" type="noConversion"/>
  </si>
  <si>
    <t>Alternate and diverse means of communications in the event standard communication channels are unavailable?</t>
  </si>
  <si>
    <t>14.1.3.c</t>
  </si>
  <si>
    <t>平時のときとは異なった別の通信手段は利用できないか</t>
    <rPh sb="0" eb="2">
      <t>へいじ</t>
    </rPh>
    <rPh sb="7" eb="8">
      <t>こと</t>
    </rPh>
    <rPh sb="11" eb="12">
      <t>べつ</t>
    </rPh>
    <rPh sb="13" eb="15">
      <t>つうしん</t>
    </rPh>
    <rPh sb="15" eb="17">
      <t>しゅだん</t>
    </rPh>
    <rPh sb="18" eb="20">
      <t>りよう</t>
    </rPh>
    <phoneticPr fontId="0" type="noConversion"/>
  </si>
  <si>
    <t>Interaction with the media during an event?</t>
  </si>
  <si>
    <t>緊急時のあいだに使用できるメディア</t>
    <rPh sb="0" eb="2">
      <t>きんきゅう</t>
    </rPh>
    <rPh sb="2" eb="3">
      <t>とき</t>
    </rPh>
    <rPh sb="8" eb="10">
      <t>しよう</t>
    </rPh>
    <phoneticPr fontId="0" type="noConversion"/>
  </si>
  <si>
    <t>Resumption procedures to return to normal business operations?</t>
  </si>
  <si>
    <t>14.1.4.e</t>
  </si>
  <si>
    <t>通常のオペレーションに戻すための再開手順は</t>
    <rPh sb="0" eb="2">
      <t>つうじょう</t>
    </rPh>
    <rPh sb="11" eb="12">
      <t>もど</t>
    </rPh>
    <rPh sb="16" eb="18">
      <t>さいかい</t>
    </rPh>
    <rPh sb="18" eb="20">
      <t>てじゅん</t>
    </rPh>
    <phoneticPr fontId="0" type="noConversion"/>
  </si>
  <si>
    <t>Notification and escalation to clients?</t>
  </si>
  <si>
    <t>顧客への連絡方法は</t>
    <rPh sb="0" eb="2">
      <t>こきゃく</t>
    </rPh>
    <rPh sb="4" eb="6">
      <t>れんらく</t>
    </rPh>
    <rPh sb="6" eb="8">
      <t>ほうほう</t>
    </rPh>
    <phoneticPr fontId="0" type="noConversion"/>
  </si>
  <si>
    <t>Dependencies upon critical service providers. If so, does it include:</t>
  </si>
  <si>
    <t>緊急時のサービスプロバイダーに依存しているか？その場合、以下のことを含んでいるか</t>
    <rPh sb="0" eb="3">
      <t>きんきゅうじ</t>
    </rPh>
    <rPh sb="15" eb="17">
      <t>いぞん</t>
    </rPh>
    <rPh sb="25" eb="27">
      <t>ばあい</t>
    </rPh>
    <rPh sb="28" eb="30">
      <t>いか</t>
    </rPh>
    <rPh sb="34" eb="35">
      <t>ふく</t>
    </rPh>
    <phoneticPr fontId="0" type="noConversion"/>
  </si>
  <si>
    <t>Contact information for key personnel, which is updated at least annually?</t>
  </si>
  <si>
    <t>キーパーソンの連絡先情報については毎年更新しているか</t>
    <rPh sb="7" eb="9">
      <t>れんらく</t>
    </rPh>
    <rPh sb="9" eb="10">
      <t>さき</t>
    </rPh>
    <rPh sb="10" eb="12">
      <t>じょうほう</t>
    </rPh>
    <rPh sb="17" eb="19">
      <t>まいとし</t>
    </rPh>
    <rPh sb="19" eb="21">
      <t>こうしん</t>
    </rPh>
    <phoneticPr fontId="0" type="noConversion"/>
  </si>
  <si>
    <t>Notification and escalation?</t>
  </si>
  <si>
    <t>14.1.4.b</t>
  </si>
  <si>
    <t>連絡、案内方法は</t>
    <rPh sb="0" eb="2">
      <t>れんらく</t>
    </rPh>
    <rPh sb="3" eb="5">
      <t>あんない</t>
    </rPh>
    <rPh sb="5" eb="7">
      <t>ほうほう</t>
    </rPh>
    <phoneticPr fontId="0" type="noConversion"/>
  </si>
  <si>
    <t>Communication in the event of a disruption at their facility?</t>
  </si>
  <si>
    <t>施設で混乱しているときの通信手段は</t>
    <rPh sb="0" eb="2">
      <t>しせつ</t>
    </rPh>
    <rPh sb="3" eb="5">
      <t>こんらん</t>
    </rPh>
    <rPh sb="12" eb="14">
      <t>つうしん</t>
    </rPh>
    <rPh sb="14" eb="16">
      <t>しゅだん</t>
    </rPh>
    <phoneticPr fontId="0" type="noConversion"/>
  </si>
  <si>
    <t>Capabilities adequate to support the plan through contract requirements, SAS 70 reviews or both?</t>
  </si>
  <si>
    <r>
      <rPr>
        <sz val="10"/>
        <rFont val="ＭＳ Ｐゴシック"/>
        <family val="3"/>
        <charset val="128"/>
      </rPr>
      <t>契約要件や</t>
    </r>
    <r>
      <rPr>
        <sz val="10"/>
        <rFont val="Arial"/>
        <family val="2"/>
      </rPr>
      <t>SAS70(</t>
    </r>
    <r>
      <rPr>
        <sz val="10"/>
        <rFont val="ＭＳ Ｐゴシック"/>
        <family val="3"/>
        <charset val="128"/>
      </rPr>
      <t>委託先の受託業務における内部統制の評価基準</t>
    </r>
    <r>
      <rPr>
        <sz val="10"/>
        <rFont val="Arial"/>
        <family val="2"/>
      </rPr>
      <t>)</t>
    </r>
    <r>
      <rPr>
        <sz val="10"/>
        <rFont val="ＭＳ Ｐゴシック"/>
        <family val="3"/>
        <charset val="128"/>
      </rPr>
      <t>を通してその計画のサポートを行う能力が適当かを評価</t>
    </r>
    <rPh sb="0" eb="2">
      <t>けいやく</t>
    </rPh>
    <rPh sb="2" eb="4">
      <t>ようけん</t>
    </rPh>
    <rPh sb="11" eb="14">
      <t>いたくさき</t>
    </rPh>
    <rPh sb="15" eb="17">
      <t>じゅたく</t>
    </rPh>
    <rPh sb="17" eb="19">
      <t>ぎょうむ</t>
    </rPh>
    <rPh sb="23" eb="27">
      <t>ないぶとうせい</t>
    </rPh>
    <rPh sb="28" eb="30">
      <t>ひょうか</t>
    </rPh>
    <rPh sb="30" eb="32">
      <t>きじゅん</t>
    </rPh>
    <rPh sb="34" eb="35">
      <t>とお</t>
    </rPh>
    <rPh sb="39" eb="41">
      <t>けいかく</t>
    </rPh>
    <rPh sb="47" eb="48">
      <t>おこな</t>
    </rPh>
    <rPh sb="49" eb="51">
      <t>のうりょく</t>
    </rPh>
    <rPh sb="52" eb="54">
      <t>てきとう</t>
    </rPh>
    <rPh sb="56" eb="58">
      <t>ひょうか</t>
    </rPh>
    <phoneticPr fontId="0" type="noConversion"/>
  </si>
  <si>
    <t>Notification when their BCP is modified?</t>
  </si>
  <si>
    <r>
      <t>BCP</t>
    </r>
    <r>
      <rPr>
        <sz val="10"/>
        <rFont val="ＭＳ Ｐゴシック"/>
        <family val="3"/>
        <charset val="128"/>
      </rPr>
      <t>が改訂されたときの連絡方法は</t>
    </r>
    <rPh sb="4" eb="6">
      <t>かいてい</t>
    </rPh>
    <rPh sb="12" eb="14">
      <t>れんらく</t>
    </rPh>
    <rPh sb="14" eb="16">
      <t>ほうほう</t>
    </rPh>
    <phoneticPr fontId="0" type="noConversion"/>
  </si>
  <si>
    <t>Annual review which includes: critical functions, organizational structure and personnel changes?</t>
  </si>
  <si>
    <r>
      <t>Annual</t>
    </r>
    <r>
      <rPr>
        <sz val="10"/>
        <rFont val="ＭＳ Ｐゴシック"/>
        <family val="3"/>
        <charset val="128"/>
      </rPr>
      <t>レビューは重要な機能、組織階層、人事異動も含まれる</t>
    </r>
    <rPh sb="11" eb="13">
      <t>じゅうよう</t>
    </rPh>
    <rPh sb="14" eb="16">
      <t>きのう</t>
    </rPh>
    <rPh sb="17" eb="19">
      <t>そしき</t>
    </rPh>
    <rPh sb="19" eb="21">
      <t>かいそう</t>
    </rPh>
    <rPh sb="22" eb="24">
      <t>じんじ</t>
    </rPh>
    <rPh sb="24" eb="26">
      <t>いどう</t>
    </rPh>
    <rPh sb="27" eb="28">
      <t>ふく</t>
    </rPh>
    <phoneticPr fontId="0" type="noConversion"/>
  </si>
  <si>
    <t>Is there an annual schedule of required tests? If so, does it include:</t>
  </si>
  <si>
    <t>Execute Drill on the desk only</t>
  </si>
  <si>
    <t>年間スケジュールにはテスト実施も含まれるか？その場合、以下の項目も含まれるか</t>
    <rPh sb="0" eb="2">
      <t>ねんかん</t>
    </rPh>
    <rPh sb="13" eb="15">
      <t>じっし</t>
    </rPh>
    <rPh sb="16" eb="17">
      <t>ふく</t>
    </rPh>
    <rPh sb="24" eb="26">
      <t>ばあい</t>
    </rPh>
    <rPh sb="27" eb="29">
      <t>いか</t>
    </rPh>
    <rPh sb="30" eb="32">
      <t>こうもく</t>
    </rPh>
    <rPh sb="33" eb="34">
      <t>ふく</t>
    </rPh>
    <phoneticPr fontId="0" type="noConversion"/>
  </si>
  <si>
    <t>Test objectives for a technology outage, loss of facility or personnel, identification of parties involved, and the evaluation of testing results?</t>
  </si>
  <si>
    <t>14.1.5.d, 14.1.5.c</t>
  </si>
  <si>
    <t>機能停止、施設や人、関連する団体の消失を主眼にしたテスト実施やその結果の評価</t>
    <rPh sb="0" eb="2">
      <t>きのう</t>
    </rPh>
    <rPh sb="2" eb="4">
      <t>ていし</t>
    </rPh>
    <rPh sb="5" eb="7">
      <t>しせつ</t>
    </rPh>
    <rPh sb="8" eb="9">
      <t>ひと</t>
    </rPh>
    <rPh sb="10" eb="12">
      <t>かんれん</t>
    </rPh>
    <rPh sb="14" eb="16">
      <t>だんたい</t>
    </rPh>
    <rPh sb="17" eb="19">
      <t>しょうしつ</t>
    </rPh>
    <rPh sb="20" eb="22">
      <t>しゅがん</t>
    </rPh>
    <rPh sb="28" eb="30">
      <t>じっし</t>
    </rPh>
    <rPh sb="33" eb="35">
      <t>けっか</t>
    </rPh>
    <rPh sb="36" eb="38">
      <t>ひょうか</t>
    </rPh>
    <phoneticPr fontId="0" type="noConversion"/>
  </si>
  <si>
    <t>Are BC/DR tests conducted at least annually? If so, do they include:</t>
  </si>
  <si>
    <t>Q47</t>
  </si>
  <si>
    <r>
      <t>BC/DR</t>
    </r>
    <r>
      <rPr>
        <sz val="10"/>
        <rFont val="ＭＳ Ｐゴシック"/>
        <family val="3"/>
        <charset val="128"/>
      </rPr>
      <t>のテストを毎年実施するか？その場合、以下の項目を含むか</t>
    </r>
    <rPh sb="10" eb="12">
      <t>まいとし</t>
    </rPh>
    <rPh sb="12" eb="14">
      <t>じっし</t>
    </rPh>
    <rPh sb="20" eb="22">
      <t>ばあい</t>
    </rPh>
    <rPh sb="23" eb="25">
      <t>いか</t>
    </rPh>
    <rPh sb="26" eb="28">
      <t>こうもく</t>
    </rPh>
    <rPh sb="29" eb="30">
      <t>ふく</t>
    </rPh>
    <phoneticPr fontId="0" type="noConversion"/>
  </si>
  <si>
    <t>Evacuation drills?</t>
  </si>
  <si>
    <t>避難のドリル</t>
    <rPh sb="0" eb="2">
      <t>ひなん</t>
    </rPh>
    <phoneticPr fontId="0" type="noConversion"/>
  </si>
  <si>
    <t>Notification tests?</t>
  </si>
  <si>
    <t>連絡、案内方法のテスト</t>
    <rPh sb="0" eb="2">
      <t>れんらく</t>
    </rPh>
    <phoneticPr fontId="0" type="noConversion"/>
  </si>
  <si>
    <t>Tabletop exercises?</t>
  </si>
  <si>
    <t>14.1.5.a</t>
  </si>
  <si>
    <t>机上での実施訓練</t>
    <rPh sb="0" eb="2">
      <t>きじょう</t>
    </rPh>
    <rPh sb="4" eb="6">
      <t>じっし</t>
    </rPh>
    <rPh sb="6" eb="8">
      <t>くんれん</t>
    </rPh>
    <phoneticPr fontId="0" type="noConversion"/>
  </si>
  <si>
    <t>Application recovery tests?</t>
  </si>
  <si>
    <t>アプリケーションのリカバリーテスト</t>
  </si>
  <si>
    <t>Remote access tests?</t>
  </si>
  <si>
    <t>リモートアクセステスト</t>
  </si>
  <si>
    <t>Full scale exercises?</t>
  </si>
  <si>
    <t>14.1.5.f</t>
  </si>
  <si>
    <t>フルスケールでの実施訓練</t>
    <rPh sb="8" eb="10">
      <t>じっし</t>
    </rPh>
    <rPh sb="10" eb="12">
      <t>くんれん</t>
    </rPh>
    <phoneticPr fontId="0" type="noConversion"/>
  </si>
  <si>
    <t>Business relocation test?</t>
  </si>
  <si>
    <t>14.1.5.e</t>
  </si>
  <si>
    <t>移転してのテスト</t>
    <rPh sb="0" eb="2">
      <t>いてん</t>
    </rPh>
    <phoneticPr fontId="0" type="noConversion"/>
  </si>
  <si>
    <t>Business disruptions?</t>
  </si>
  <si>
    <t>混乱状態でのテスト</t>
    <rPh sb="0" eb="2">
      <t>こんらん</t>
    </rPh>
    <rPh sb="2" eb="4">
      <t>じょうたい</t>
    </rPh>
    <phoneticPr fontId="0" type="noConversion"/>
  </si>
  <si>
    <t>Data center failover test?</t>
  </si>
  <si>
    <t>データセンターのフェールオーバーテスト</t>
  </si>
  <si>
    <t>Critical service providers included in testing?</t>
  </si>
  <si>
    <t>テストには緊急時のサービスプロバイダーも含まれているか</t>
    <rPh sb="5" eb="8">
      <t>きんきゅうじ</t>
    </rPh>
    <rPh sb="20" eb="21">
      <t>ふく</t>
    </rPh>
    <phoneticPr fontId="0" type="noConversion"/>
  </si>
  <si>
    <t>Recovery site tests?</t>
  </si>
  <si>
    <t>14.1.5.d</t>
  </si>
  <si>
    <t>リカバリーサイトのテスト</t>
  </si>
  <si>
    <t>Assessment of the Ability to retrieve vital records?</t>
  </si>
  <si>
    <t>14.1.5.c</t>
  </si>
  <si>
    <t>バイタルレコードを取り出す能力があるかを評価</t>
    <rPh sb="9" eb="10">
      <t>と</t>
    </rPh>
    <rPh sb="11" eb="12">
      <t>だ</t>
    </rPh>
    <rPh sb="13" eb="15">
      <t>のうりょく</t>
    </rPh>
    <rPh sb="20" eb="22">
      <t>ひょうか</t>
    </rPh>
    <phoneticPr fontId="0" type="noConversion"/>
  </si>
  <si>
    <t>Is there a Pandemic Plan? If so, does it include:</t>
  </si>
  <si>
    <t>パンデミック計画はあるか？その場合、以下の項目は含まれているか</t>
    <rPh sb="6" eb="8">
      <t>けいかく</t>
    </rPh>
    <rPh sb="15" eb="17">
      <t>ばあい</t>
    </rPh>
    <rPh sb="18" eb="20">
      <t>いか</t>
    </rPh>
    <rPh sb="21" eb="23">
      <t>こうもく</t>
    </rPh>
    <rPh sb="24" eb="25">
      <t>ふく</t>
    </rPh>
    <phoneticPr fontId="0" type="noConversion"/>
  </si>
  <si>
    <t>Trigger points for activating the plan?</t>
  </si>
  <si>
    <t>その計画を稼働させるトリガーは</t>
    <rPh sb="2" eb="4">
      <t>けいかく</t>
    </rPh>
    <rPh sb="5" eb="7">
      <t>かどう</t>
    </rPh>
    <phoneticPr fontId="0" type="noConversion"/>
  </si>
  <si>
    <t>Travel and visitor restrictions?</t>
  </si>
  <si>
    <t>外出、訪問は制限されるか</t>
    <rPh sb="0" eb="2">
      <t>がいしゅつ</t>
    </rPh>
    <rPh sb="3" eb="5">
      <t>ほうもん</t>
    </rPh>
    <rPh sb="6" eb="8">
      <t>せいげん</t>
    </rPh>
    <phoneticPr fontId="0" type="noConversion"/>
  </si>
  <si>
    <t>Cleaning and disinfecting protocols?</t>
  </si>
  <si>
    <t>クリーニングや殺菌・消毒の方法は</t>
    <rPh sb="7" eb="9">
      <t>さっきん</t>
    </rPh>
    <rPh sb="10" eb="12">
      <t>しょうどく</t>
    </rPh>
    <rPh sb="13" eb="15">
      <t>ほうほう</t>
    </rPh>
    <phoneticPr fontId="0" type="noConversion"/>
  </si>
  <si>
    <t>Pandemic-specific HR policies and procedures?</t>
  </si>
  <si>
    <t>パンデミックに特化した人事ポリシーや手順は</t>
    <rPh sb="7" eb="9">
      <t>とっか</t>
    </rPh>
    <rPh sb="11" eb="13">
      <t>じんじ</t>
    </rPh>
    <rPh sb="18" eb="20">
      <t>てじゅん</t>
    </rPh>
    <phoneticPr fontId="0" type="noConversion"/>
  </si>
  <si>
    <t>Specific "Social Distancing" criteria / techniques (work from home)?</t>
  </si>
  <si>
    <t>社会的距離の優先順位、テクニックの特定</t>
    <rPh sb="0" eb="3">
      <t>しゃかいてき</t>
    </rPh>
    <rPh sb="3" eb="5">
      <t>きょり</t>
    </rPh>
    <rPh sb="6" eb="8">
      <t>ゆうせん</t>
    </rPh>
    <rPh sb="8" eb="10">
      <t>じゅんい</t>
    </rPh>
    <rPh sb="17" eb="19">
      <t>とくてい</t>
    </rPh>
    <phoneticPr fontId="0" type="noConversion"/>
  </si>
  <si>
    <t>Personal protective equipment for constituents (face masks)?</t>
  </si>
  <si>
    <t>個人の防御装備</t>
    <rPh sb="0" eb="2">
      <t>こじん</t>
    </rPh>
    <rPh sb="3" eb="5">
      <t>ぼうぎょ</t>
    </rPh>
    <rPh sb="5" eb="7">
      <t>そうび</t>
    </rPh>
    <phoneticPr fontId="0" type="noConversion"/>
  </si>
  <si>
    <t>Special food handling in cafeterias?</t>
  </si>
  <si>
    <t>カフェテリアでの特別な食事の提供</t>
    <rPh sb="8" eb="10">
      <t>とくべつ</t>
    </rPh>
    <rPh sb="11" eb="13">
      <t>しょくじ</t>
    </rPh>
    <rPh sb="14" eb="16">
      <t>ていきょう</t>
    </rPh>
    <phoneticPr fontId="0" type="noConversion"/>
  </si>
  <si>
    <t>Seasonal flu vaccinations for constituents?</t>
  </si>
  <si>
    <t>インフルエンザに対するワクチン接種</t>
    <rPh sb="8" eb="9">
      <t>たい</t>
    </rPh>
    <rPh sb="15" eb="17">
      <t>せっしゅ</t>
    </rPh>
    <phoneticPr fontId="0" type="noConversion"/>
  </si>
  <si>
    <t>Annual review?</t>
  </si>
  <si>
    <t>アニュアルレビュー</t>
  </si>
  <si>
    <t>Periodic testing of the plan?</t>
  </si>
  <si>
    <t>計画の定期的なテスト</t>
    <rPh sb="0" eb="2">
      <t>けいかく</t>
    </rPh>
    <rPh sb="3" eb="6">
      <t>ていきてき</t>
    </rPh>
    <phoneticPr fontId="0" type="noConversion"/>
  </si>
  <si>
    <t>Verification of critical service provider pandemic plans?</t>
  </si>
  <si>
    <t>緊急時に頼るサービスプロバイダーのパンデミック計画の検証</t>
    <rPh sb="0" eb="3">
      <t>きんきゅうじ</t>
    </rPh>
    <rPh sb="4" eb="5">
      <t>たよ</t>
    </rPh>
    <rPh sb="23" eb="25">
      <t>けいかく</t>
    </rPh>
    <rPh sb="26" eb="28">
      <t>けんしょう</t>
    </rPh>
    <phoneticPr fontId="0" type="noConversion"/>
  </si>
  <si>
    <t>Business Impact Analysis?</t>
  </si>
  <si>
    <t>ビジネスインパクト分析</t>
    <rPh sb="9" eb="11">
      <t>ぶんせき</t>
    </rPh>
    <phoneticPr fontId="0" type="noConversion"/>
  </si>
  <si>
    <t>Is a Business Impact Analysis conducted at least annually? If so, does it include:</t>
  </si>
  <si>
    <t>毎年ビジネスインパクト分析を実施するか？その場合、以下の項目が含まれているか</t>
    <rPh sb="0" eb="2">
      <t>まいとし</t>
    </rPh>
    <rPh sb="11" eb="13">
      <t>ぶんせき</t>
    </rPh>
    <rPh sb="14" eb="16">
      <t>じっし</t>
    </rPh>
    <rPh sb="22" eb="24">
      <t>ばあい</t>
    </rPh>
    <rPh sb="25" eb="27">
      <t>いか</t>
    </rPh>
    <rPh sb="28" eb="30">
      <t>こうもく</t>
    </rPh>
    <rPh sb="31" eb="32">
      <t>ふく</t>
    </rPh>
    <phoneticPr fontId="0" type="noConversion"/>
  </si>
  <si>
    <t>Business Process Criticality (high, medium, low or numerical rating) that distinguishes the relative importance of each process?</t>
  </si>
  <si>
    <t>14.1.1.a</t>
  </si>
  <si>
    <t>各々のプロセスの重要性を区分するビジネスプロセスの優先順位</t>
    <rPh sb="0" eb="2">
      <t>おのおの</t>
    </rPh>
    <rPh sb="8" eb="11">
      <t>じゅうようせい</t>
    </rPh>
    <rPh sb="12" eb="14">
      <t>くぶん</t>
    </rPh>
    <rPh sb="25" eb="27">
      <t>ゆうせん</t>
    </rPh>
    <rPh sb="27" eb="29">
      <t>じゅんい</t>
    </rPh>
    <phoneticPr fontId="0" type="noConversion"/>
  </si>
  <si>
    <t>Recovery Time Objective?</t>
  </si>
  <si>
    <t>Q50</t>
  </si>
  <si>
    <r>
      <t>RTO</t>
    </r>
    <r>
      <rPr>
        <sz val="10"/>
        <rFont val="ＭＳ Ｐゴシック"/>
        <family val="3"/>
        <charset val="128"/>
      </rPr>
      <t>：目標復旧時間</t>
    </r>
    <rPh sb="4" eb="6">
      <t>もくひょう</t>
    </rPh>
    <rPh sb="6" eb="8">
      <t>ふっきゅう</t>
    </rPh>
    <rPh sb="8" eb="10">
      <t>じかん</t>
    </rPh>
    <phoneticPr fontId="0" type="noConversion"/>
  </si>
  <si>
    <t>Recovery Point Objective?</t>
  </si>
  <si>
    <r>
      <t>RPO</t>
    </r>
    <r>
      <rPr>
        <sz val="10"/>
        <rFont val="ＭＳ Ｐゴシック"/>
        <family val="3"/>
        <charset val="128"/>
      </rPr>
      <t>：目標復旧ポイント</t>
    </r>
    <rPh sb="4" eb="6">
      <t>もくひょう</t>
    </rPh>
    <rPh sb="6" eb="8">
      <t>ふっきゅう</t>
    </rPh>
    <phoneticPr fontId="0" type="noConversion"/>
  </si>
  <si>
    <t>Maximum allowable downtime?</t>
  </si>
  <si>
    <t>最大許容停止時間</t>
    <rPh sb="0" eb="2">
      <t>さいだい</t>
    </rPh>
    <rPh sb="2" eb="4">
      <t>きょよう</t>
    </rPh>
    <rPh sb="4" eb="6">
      <t>ていし</t>
    </rPh>
    <rPh sb="6" eb="8">
      <t>じかん</t>
    </rPh>
    <phoneticPr fontId="0" type="noConversion"/>
  </si>
  <si>
    <t>Impact to clients?</t>
  </si>
  <si>
    <t>顧客へのインパクト</t>
    <rPh sb="0" eb="2">
      <t>こきゃく</t>
    </rPh>
    <phoneticPr fontId="0" type="noConversion"/>
  </si>
  <si>
    <t>Q53</t>
  </si>
  <si>
    <t>独立して解決方法を特定し、トラッキングする責任をもった内部監査やリスクマネージメント、コンプライアンス部門があるか</t>
    <rPh sb="0" eb="2">
      <t>ﾄﾞｸﾘﾂ</t>
    </rPh>
    <rPh sb="4" eb="6">
      <t>ｶｲｹﾂ</t>
    </rPh>
    <rPh sb="6" eb="8">
      <t>ﾎｳﾎｳ</t>
    </rPh>
    <rPh sb="9" eb="11">
      <t>ﾄｸﾃｲ</t>
    </rPh>
    <rPh sb="21" eb="23">
      <t>ｾｷﾆﾝ</t>
    </rPh>
    <rPh sb="27" eb="29">
      <t>ﾅｲﾌﾞ</t>
    </rPh>
    <rPh sb="29" eb="31">
      <t>ｶﾝｻ</t>
    </rPh>
    <rPh sb="51" eb="53">
      <t>ﾌﾞﾓﾝ</t>
    </rPh>
    <phoneticPr fontId="0" type="noConversion"/>
  </si>
  <si>
    <t>Are audits performed to ensure compliance with any legal, regulatory or industry requirements?</t>
  </si>
  <si>
    <t>Q55</t>
  </si>
  <si>
    <t>コンプライアンスを担保するために監査は実施されるか</t>
    <rPh sb="9" eb="11">
      <t>ﾀﾝﾎﾟ</t>
    </rPh>
    <rPh sb="16" eb="18">
      <t>ｶﾝｻ</t>
    </rPh>
    <rPh sb="19" eb="21">
      <t>ｼﾞｯｼ</t>
    </rPh>
    <phoneticPr fontId="0" type="noConversion"/>
  </si>
  <si>
    <t>Is there a process used to manage the controls on a life cycle basis?</t>
  </si>
  <si>
    <t>コントロールやライフサイクルを管理するためのプロセスがあるか</t>
    <rPh sb="15" eb="17">
      <t>ｶﾝﾘ</t>
    </rPh>
    <phoneticPr fontId="0" type="noConversion"/>
  </si>
  <si>
    <t>Are there procedures to ensure compliance with legislative, regulatory, and contractual requirements on the use of material where intellectual property rights may be applied and on the use of proprietary software products?</t>
  </si>
  <si>
    <t>Q51</t>
  </si>
  <si>
    <t>15.1.2</t>
  </si>
  <si>
    <t>Intellectual Property Rights (Pier)</t>
  </si>
  <si>
    <t>知的財産権やソフトウェア所有権が求められる契約などのコンプライアンスを担保する手順があるか</t>
    <rPh sb="0" eb="2">
      <t>ﾁﾃｷ</t>
    </rPh>
    <rPh sb="2" eb="5">
      <t>ｻﾞｲｻﾝｹﾝ</t>
    </rPh>
    <rPh sb="12" eb="15">
      <t>ｼｮﾕｳｹﾝ</t>
    </rPh>
    <rPh sb="16" eb="17">
      <t>ﾓﾄ</t>
    </rPh>
    <rPh sb="21" eb="23">
      <t>ｹｲﾔｸ</t>
    </rPh>
    <rPh sb="35" eb="37">
      <t>ﾀﾝﾎﾟ</t>
    </rPh>
    <rPh sb="39" eb="41">
      <t>ﾃｼﾞｭﾝ</t>
    </rPh>
    <phoneticPr fontId="0" type="noConversion"/>
  </si>
  <si>
    <t>Is there a records retention policy covering paper and electronic records, including email, in support of applicable regulations, standards and contractual requirements?</t>
  </si>
  <si>
    <t>Q52</t>
  </si>
  <si>
    <t>15.1.3</t>
  </si>
  <si>
    <t>Protection Of Organizational Records</t>
  </si>
  <si>
    <t>紙や電子記録を含む記録保全ポリシーがあるか</t>
    <rPh sb="0" eb="1">
      <t>ｶﾐ</t>
    </rPh>
    <rPh sb="2" eb="4">
      <t>ﾃﾞﾝｼ</t>
    </rPh>
    <rPh sb="4" eb="6">
      <t>ｷﾛｸ</t>
    </rPh>
    <rPh sb="7" eb="8">
      <t>ﾌｸ</t>
    </rPh>
    <rPh sb="9" eb="11">
      <t>ｷﾛｸ</t>
    </rPh>
    <rPh sb="11" eb="13">
      <t>ﾎｾﾞﾝ</t>
    </rPh>
    <phoneticPr fontId="0" type="noConversion"/>
  </si>
  <si>
    <t>Are encryption tools managed and maintained?</t>
  </si>
  <si>
    <t>暗号化ツールを使用しているか</t>
    <rPh sb="0" eb="3">
      <t>ｱﾝｺﾞｳｶ</t>
    </rPh>
    <rPh sb="7" eb="9">
      <t>ｼﾖｳ</t>
    </rPh>
    <phoneticPr fontId="0" type="noConversion"/>
  </si>
  <si>
    <t>Does management regularly review the compliance of information processing within their area of responsibility with the appropriate security policies, standards, and any other security requirements?</t>
  </si>
  <si>
    <t>経営者は定期的にセキュリティポリシーやスタンダードなどの情報処理に係るコンプライアンスをレビューしているか</t>
    <rPh sb="0" eb="3">
      <t>ｹｲｴｲｼｬ</t>
    </rPh>
    <rPh sb="4" eb="7">
      <t>ﾃｲｷﾃｷ</t>
    </rPh>
    <rPh sb="28" eb="30">
      <t>ｼﾞｮｳﾎｳ</t>
    </rPh>
    <rPh sb="30" eb="32">
      <t>ｼｮﾘ</t>
    </rPh>
    <rPh sb="33" eb="34">
      <t>ｶｶﾜ</t>
    </rPh>
    <phoneticPr fontId="0" type="noConversion"/>
  </si>
  <si>
    <t>Has a review of security policies, standards, procedures, and/or guidelines been performed within the last 12 months?</t>
  </si>
  <si>
    <t>毎年セキュリティポリシー、スタンダード、手順、ガイドラインはレビューされているか</t>
    <rPh sb="0" eb="2">
      <t>ﾏｲﾄｼ</t>
    </rPh>
    <rPh sb="20" eb="22">
      <t>ﾃｼﾞｭﾝ</t>
    </rPh>
    <phoneticPr fontId="0" type="noConversion"/>
  </si>
  <si>
    <t>Are information systems regularly checked for compliance with security implementation standards?</t>
  </si>
  <si>
    <t>情報システムは定期的にセキュリティ導入スタンダードに基づくコンプライアンスのチェックを受けているか</t>
    <rPh sb="0" eb="2">
      <t>ｼﾞｮｳﾎｳ</t>
    </rPh>
    <rPh sb="7" eb="10">
      <t>ﾃｲｷﾃｷ</t>
    </rPh>
    <rPh sb="17" eb="19">
      <t>ﾄﾞｳﾆｭｳ</t>
    </rPh>
    <rPh sb="26" eb="27">
      <t>ﾓﾄ</t>
    </rPh>
    <rPh sb="43" eb="44">
      <t>ｳ</t>
    </rPh>
    <phoneticPr fontId="0" type="noConversion"/>
  </si>
  <si>
    <t>Has a network penetration test been conducted within the last 12 months?</t>
  </si>
  <si>
    <t>毎年ネットワークへの侵入テストは実施しているか</t>
    <rPh sb="0" eb="2">
      <t>ﾏｲﾄｼ</t>
    </rPh>
    <rPh sb="10" eb="12">
      <t>ｼﾝﾆｭｳ</t>
    </rPh>
    <rPh sb="16" eb="18">
      <t>ｼﾞｯｼ</t>
    </rPh>
    <phoneticPr fontId="0" type="noConversion"/>
  </si>
  <si>
    <t>Is there an independent audit function within the organization?</t>
  </si>
  <si>
    <t>15.3.1</t>
  </si>
  <si>
    <t>Information Systems Audit Controls</t>
  </si>
  <si>
    <t>組織には独立した監査部門があるか</t>
    <rPh sb="0" eb="2">
      <t>ｿｼｷ</t>
    </rPh>
    <rPh sb="4" eb="6">
      <t>ﾄﾞｸﾘﾂ</t>
    </rPh>
    <rPh sb="8" eb="10">
      <t>ｶﾝｻ</t>
    </rPh>
    <rPh sb="10" eb="12">
      <t>ﾌﾞﾓﾝ</t>
    </rPh>
    <phoneticPr fontId="0" type="noConversion"/>
  </si>
  <si>
    <t>Are information systems audit tools (e.g., software or data files) accessible in any user areas (unprotected)?</t>
  </si>
  <si>
    <t>情報システムの監査ツールはいかなるユーザーエリアにもアクセスできるか</t>
    <rPh sb="0" eb="2">
      <t>ｼﾞｮｳﾎｳ</t>
    </rPh>
    <rPh sb="7" eb="9">
      <t>ｶﾝｻ</t>
    </rPh>
    <phoneticPr fontId="0" type="noConversion"/>
  </si>
  <si>
    <t>Is there an internal compliance &amp; ethics reporting mechanism and training program for constituents to report compliance issues?</t>
  </si>
  <si>
    <t>コンプライアンスや倫理規定を報告するメカニズムがあり、コンプライアンス問題を報告するトレーニングがあるか</t>
    <rPh sb="9" eb="11">
      <t>ﾘﾝﾘ</t>
    </rPh>
    <rPh sb="11" eb="13">
      <t>ｷﾃｲ</t>
    </rPh>
    <rPh sb="14" eb="16">
      <t>ﾎｳｺｸ</t>
    </rPh>
    <rPh sb="35" eb="37">
      <t>ﾓﾝﾀﾞｲ</t>
    </rPh>
    <rPh sb="38" eb="40">
      <t>ﾎｳｺｸ</t>
    </rPh>
    <phoneticPr fontId="0" type="noConversion"/>
  </si>
  <si>
    <t>Is data accessed, processed, or stored on behalf of client that can be classified as non-public information (NPI), personally identifiable information (PII), or sensitive customer financial information? If yes, describe and list types of data in the Additional Information field.</t>
  </si>
  <si>
    <t>Information Management Rule, Pathfinder Remediation Guide</t>
  </si>
  <si>
    <t>非公開情報、個人情報や顧客のセンシティブな財務情報と分類されるデータを処理するか？その場合、他にどのような情報を取り扱うか</t>
    <rPh sb="0" eb="3">
      <t>ひこうかい</t>
    </rPh>
    <rPh sb="3" eb="5">
      <t>じょうほう</t>
    </rPh>
    <rPh sb="6" eb="8">
      <t>こじん</t>
    </rPh>
    <rPh sb="8" eb="10">
      <t>じょうほう</t>
    </rPh>
    <rPh sb="11" eb="13">
      <t>こきゃく</t>
    </rPh>
    <rPh sb="21" eb="23">
      <t>ざいむ</t>
    </rPh>
    <rPh sb="23" eb="25">
      <t>じょうほう</t>
    </rPh>
    <rPh sb="26" eb="28">
      <t>ぶんるい</t>
    </rPh>
    <rPh sb="35" eb="37">
      <t>しょり</t>
    </rPh>
    <rPh sb="43" eb="45">
      <t>ばあい</t>
    </rPh>
    <rPh sb="46" eb="47">
      <t>ほか</t>
    </rPh>
    <rPh sb="53" eb="55">
      <t>じょうほう</t>
    </rPh>
    <rPh sb="56" eb="57">
      <t>と</t>
    </rPh>
    <rPh sb="58" eb="59">
      <t>あつか</t>
    </rPh>
    <phoneticPr fontId="0" type="noConversion"/>
  </si>
  <si>
    <t>顧客の機密情報を保護ずるための対策に関した文書化された個人情報や情報セキュリティのプログラムがあるか</t>
    <rPh sb="0" eb="2">
      <t>こきゃく</t>
    </rPh>
    <rPh sb="3" eb="5">
      <t>きみつ</t>
    </rPh>
    <rPh sb="5" eb="7">
      <t>じょうほう</t>
    </rPh>
    <rPh sb="8" eb="10">
      <t>ほご</t>
    </rPh>
    <rPh sb="15" eb="17">
      <t>たいさく</t>
    </rPh>
    <rPh sb="18" eb="19">
      <t>かん</t>
    </rPh>
    <rPh sb="21" eb="24">
      <t>ぶんしょか</t>
    </rPh>
    <rPh sb="27" eb="29">
      <t>こじん</t>
    </rPh>
    <rPh sb="29" eb="31">
      <t>じょうほう</t>
    </rPh>
    <rPh sb="32" eb="34">
      <t>じょうほう</t>
    </rPh>
    <phoneticPr fontId="0" type="noConversion"/>
  </si>
  <si>
    <t>Is a response program maintained that includes policies and procedures to address privacy incidents, unauthorized disclosure, access of or breach of confidential information?</t>
  </si>
  <si>
    <t>個人情報保護に関する障害、機密情報に関する公開、アクセスの障害等に対応するためのポリシーや手順がメンテナンスされているか</t>
    <rPh sb="0" eb="2">
      <t>こじん</t>
    </rPh>
    <rPh sb="2" eb="4">
      <t>じょうほう</t>
    </rPh>
    <rPh sb="4" eb="6">
      <t>ほご</t>
    </rPh>
    <rPh sb="7" eb="8">
      <t>かん</t>
    </rPh>
    <rPh sb="10" eb="12">
      <t>しょうがい</t>
    </rPh>
    <rPh sb="13" eb="15">
      <t>きみつ</t>
    </rPh>
    <rPh sb="15" eb="17">
      <t>じょうほう</t>
    </rPh>
    <rPh sb="18" eb="19">
      <t>かん</t>
    </rPh>
    <rPh sb="21" eb="23">
      <t>こうかい</t>
    </rPh>
    <rPh sb="29" eb="31">
      <t>しょうがい</t>
    </rPh>
    <rPh sb="31" eb="32">
      <t>など</t>
    </rPh>
    <rPh sb="33" eb="35">
      <t>たいおう</t>
    </rPh>
    <rPh sb="45" eb="47">
      <t>てじゅん</t>
    </rPh>
    <phoneticPr fontId="0" type="noConversion"/>
  </si>
  <si>
    <t>Do agreements with third parties who have access to confidential information of client, address confidentiality, audit, security, and privacy, including but not limited to incident response, ongoing monitoring, and secure disposal of confidential information?</t>
  </si>
  <si>
    <t>Third parties do not have access to confidential information.</t>
  </si>
  <si>
    <t>顧客の機密情報にアクセスするサードパーティとの契約には障害対応に限定せずに、機密情報の廃棄まで担保されているか</t>
    <rPh sb="0" eb="2">
      <t>こきゃく</t>
    </rPh>
    <rPh sb="3" eb="5">
      <t>きみつ</t>
    </rPh>
    <rPh sb="5" eb="7">
      <t>じょうほう</t>
    </rPh>
    <rPh sb="23" eb="25">
      <t>けいやく</t>
    </rPh>
    <rPh sb="27" eb="29">
      <t>しょうがい</t>
    </rPh>
    <rPh sb="29" eb="31">
      <t>たいおう</t>
    </rPh>
    <rPh sb="32" eb="34">
      <t>げんてい</t>
    </rPh>
    <rPh sb="38" eb="40">
      <t>きみつ</t>
    </rPh>
    <rPh sb="40" eb="42">
      <t>じょうほう</t>
    </rPh>
    <rPh sb="43" eb="45">
      <t>はいき</t>
    </rPh>
    <rPh sb="47" eb="49">
      <t>たんぽ</t>
    </rPh>
    <phoneticPr fontId="0" type="noConversion"/>
  </si>
  <si>
    <t>Are standard processes maintained to ensure the proper disposal of customer information? If yes, describe the process in the Additional Information field.</t>
  </si>
  <si>
    <t>Within Grant Thornton, customer information contained in printed documents are shredded or melted. Customer information/data contained in electronic mediums are permanently deleted using a designated software disabling recovery.</t>
  </si>
  <si>
    <t>顧客情報の廃棄を担保するために標準手順がメンテナンスされているか？その場合のプロセスを記載</t>
    <rPh sb="0" eb="2">
      <t>こきゃく</t>
    </rPh>
    <rPh sb="2" eb="4">
      <t>じょうほう</t>
    </rPh>
    <rPh sb="5" eb="7">
      <t>はいき</t>
    </rPh>
    <rPh sb="8" eb="10">
      <t>たんぽ</t>
    </rPh>
    <rPh sb="15" eb="17">
      <t>ひょうじゅん</t>
    </rPh>
    <rPh sb="17" eb="19">
      <t>てじゅん</t>
    </rPh>
    <rPh sb="35" eb="37">
      <t>ばあい</t>
    </rPh>
    <rPh sb="43" eb="45">
      <t>きさい</t>
    </rPh>
    <phoneticPr fontId="0" type="noConversion"/>
  </si>
  <si>
    <t>Is there a process to limit or prevent the sharing of client confidential information with affiliates unless authorized by the client?</t>
  </si>
  <si>
    <t>顧客の承認なしで機密情報を共有することを制限し、防ぐプロセスがあるか</t>
    <rPh sb="0" eb="2">
      <t>こきゃく</t>
    </rPh>
    <rPh sb="3" eb="5">
      <t>しょうにん</t>
    </rPh>
    <rPh sb="8" eb="10">
      <t>きみつ</t>
    </rPh>
    <rPh sb="10" eb="12">
      <t>じょうほう</t>
    </rPh>
    <rPh sb="13" eb="15">
      <t>きょうゆう</t>
    </rPh>
    <rPh sb="20" eb="22">
      <t>せいげん</t>
    </rPh>
    <rPh sb="24" eb="25">
      <t>ふせ</t>
    </rPh>
    <phoneticPr fontId="0" type="noConversion"/>
  </si>
  <si>
    <t>Is there a process to provide notification to client as required by regulatory authorities or law enforcement to address incidents of unauthorized access or breach of client confidential information?</t>
  </si>
  <si>
    <t>Q56</t>
  </si>
  <si>
    <t>法的期間や司法機関から機密情報へのアクセスが求められた場合、顧客に連絡するプロセスはあるか</t>
    <rPh sb="0" eb="2">
      <t>ほうてき</t>
    </rPh>
    <rPh sb="2" eb="4">
      <t>きかん</t>
    </rPh>
    <rPh sb="5" eb="7">
      <t>しほう</t>
    </rPh>
    <rPh sb="7" eb="9">
      <t>きかん</t>
    </rPh>
    <rPh sb="11" eb="13">
      <t>きみつ</t>
    </rPh>
    <rPh sb="13" eb="15">
      <t>じょうほう</t>
    </rPh>
    <rPh sb="22" eb="23">
      <t>もと</t>
    </rPh>
    <rPh sb="27" eb="29">
      <t>ばあい</t>
    </rPh>
    <rPh sb="30" eb="32">
      <t>こきゃく</t>
    </rPh>
    <rPh sb="33" eb="35">
      <t>れんらく</t>
    </rPh>
    <phoneticPr fontId="0" type="noConversion"/>
  </si>
  <si>
    <t>保護すべき患者の健康情報として分類されたデータを処理するか→関係ない</t>
    <rPh sb="0" eb="2">
      <t>ほご</t>
    </rPh>
    <rPh sb="5" eb="7">
      <t>かんじゃ</t>
    </rPh>
    <rPh sb="8" eb="10">
      <t>けんこう</t>
    </rPh>
    <rPh sb="10" eb="12">
      <t>じょうほう</t>
    </rPh>
    <rPh sb="15" eb="17">
      <t>ぶんるい</t>
    </rPh>
    <rPh sb="24" eb="26">
      <t>しょり</t>
    </rPh>
    <rPh sb="30" eb="32">
      <t>かんけい</t>
    </rPh>
    <phoneticPr fontId="0" type="noConversion"/>
  </si>
  <si>
    <t>Is client’s unsecured, Protected Health Information transmitted, processed or stored?</t>
  </si>
  <si>
    <t>Are there documented policies and procedures to detect and report unauthorized acquisition, use, or disclosure of PHI to client (covered entity) ? If yes, describe</t>
  </si>
  <si>
    <t>Are there appropriate contractual provisions, and control mechanisms to ensure that privacy and security obligations of the organization extend to the organizations suppliers, vendors, or subcontractors?</t>
  </si>
  <si>
    <t>Q57</t>
  </si>
  <si>
    <t>Are there documented procedures for availability of access to PHI data or designated record set  by client to the records maintained by organization?</t>
  </si>
  <si>
    <t>Are there documented procedures to enable client (covered entity) the ability to reasonably amend PHI maintained by the organization upon request?</t>
  </si>
  <si>
    <t>Are there logs or records of disclosures of PHI that can be provided to client (covered entity) upon request?</t>
  </si>
  <si>
    <t>Are there training logs for employees with access to client PHI to meet the privacy and security obligations required by HIPAA? If yes, describe in the Additional Information field.</t>
  </si>
  <si>
    <t>Is there a documented process to provide notification to client as required by regulatory authorities or law enforcement to address incidents of unauthorized access or breach of protected health information?</t>
  </si>
  <si>
    <t>Is personal information about individuals transmitted to or received from countries outside the United States? If yes, identify the countries in the Additional Information field.</t>
  </si>
  <si>
    <r>
      <rPr>
        <sz val="10"/>
        <rFont val="ＭＳ Ｐゴシック"/>
        <family val="3"/>
        <charset val="128"/>
      </rPr>
      <t>個人情報は</t>
    </r>
    <r>
      <rPr>
        <sz val="10"/>
        <rFont val="Arial"/>
        <family val="2"/>
      </rPr>
      <t>US</t>
    </r>
    <r>
      <rPr>
        <sz val="10"/>
        <rFont val="ＭＳ Ｐゴシック"/>
        <family val="3"/>
        <charset val="128"/>
      </rPr>
      <t>以外の国から転送され、受信するか</t>
    </r>
    <rPh sb="0" eb="2">
      <t>こじん</t>
    </rPh>
    <rPh sb="2" eb="4">
      <t>じょうほう</t>
    </rPh>
    <rPh sb="7" eb="9">
      <t>いがい</t>
    </rPh>
    <rPh sb="10" eb="11">
      <t>くに</t>
    </rPh>
    <rPh sb="13" eb="15">
      <t>てんそう</t>
    </rPh>
    <rPh sb="18" eb="20">
      <t>じゅしん</t>
    </rPh>
    <phoneticPr fontId="0" type="noConversion"/>
  </si>
  <si>
    <t>Is information directly collected and used about individuals on behalf of the client?</t>
  </si>
  <si>
    <t>顧客に代わって個人情報を収集し、使用するか</t>
    <rPh sb="0" eb="2">
      <t>こきゃく</t>
    </rPh>
    <rPh sb="3" eb="4">
      <t>か</t>
    </rPh>
    <rPh sb="7" eb="9">
      <t>こじん</t>
    </rPh>
    <rPh sb="9" eb="11">
      <t>じょうほう</t>
    </rPh>
    <rPh sb="12" eb="14">
      <t>しゅうしゅう</t>
    </rPh>
    <rPh sb="16" eb="18">
      <t>しよう</t>
    </rPh>
    <phoneticPr fontId="0" type="noConversion"/>
  </si>
  <si>
    <t>Are notices provided when information is directly collected from an individual? If yes, describe how the notices are provided in the Additional Information field.</t>
  </si>
  <si>
    <t>個人情報を収集する際には連絡・案内を実施するか？その場合の具体的な連絡・案内方法を記載</t>
    <rPh sb="0" eb="2">
      <t>こじん</t>
    </rPh>
    <rPh sb="2" eb="4">
      <t>じょうほう</t>
    </rPh>
    <rPh sb="5" eb="7">
      <t>しゅうしゅう</t>
    </rPh>
    <rPh sb="9" eb="10">
      <t>さい</t>
    </rPh>
    <rPh sb="12" eb="14">
      <t>れんらく</t>
    </rPh>
    <rPh sb="15" eb="17">
      <t>あんない</t>
    </rPh>
    <rPh sb="18" eb="20">
      <t>じっし</t>
    </rPh>
    <rPh sb="26" eb="28">
      <t>ばあい</t>
    </rPh>
    <rPh sb="29" eb="32">
      <t>ぐたいてき</t>
    </rPh>
    <rPh sb="33" eb="35">
      <t>れんらく</t>
    </rPh>
    <rPh sb="36" eb="38">
      <t>あんない</t>
    </rPh>
    <rPh sb="38" eb="40">
      <t>ほうほう</t>
    </rPh>
    <rPh sb="41" eb="43">
      <t>きさい</t>
    </rPh>
    <phoneticPr fontId="0" type="noConversion"/>
  </si>
  <si>
    <t>Are there documented standard operating procedures regarding limiting personal data collection and use?</t>
  </si>
  <si>
    <r>
      <rPr>
        <sz val="10"/>
        <rFont val="ＭＳ Ｐゴシック"/>
        <family val="3"/>
        <charset val="128"/>
      </rPr>
      <t>個人情報を収集、使用の制限方法に関して文書化された</t>
    </r>
    <r>
      <rPr>
        <sz val="10"/>
        <rFont val="Arial"/>
        <family val="2"/>
      </rPr>
      <t>SOP</t>
    </r>
    <r>
      <rPr>
        <sz val="10"/>
        <rFont val="ＭＳ Ｐゴシック"/>
        <family val="3"/>
        <charset val="128"/>
      </rPr>
      <t>がある</t>
    </r>
    <rPh sb="0" eb="2">
      <t>こじん</t>
    </rPh>
    <rPh sb="2" eb="4">
      <t>じょうほう</t>
    </rPh>
    <rPh sb="5" eb="7">
      <t>しゅうしゅう</t>
    </rPh>
    <rPh sb="8" eb="10">
      <t>しよう</t>
    </rPh>
    <rPh sb="11" eb="13">
      <t>せいげん</t>
    </rPh>
    <rPh sb="13" eb="15">
      <t>ほうほう</t>
    </rPh>
    <rPh sb="16" eb="17">
      <t>かん</t>
    </rPh>
    <rPh sb="19" eb="22">
      <t>ぶんしょか</t>
    </rPh>
    <phoneticPr fontId="0" type="noConversion"/>
  </si>
  <si>
    <t xml:space="preserve">Are there standard operating procedures for onward transfer of customer information? If yes, please describe the procedures in the Additional Information field. </t>
  </si>
  <si>
    <r>
      <rPr>
        <sz val="10"/>
        <rFont val="ＭＳ Ｐゴシック"/>
        <family val="3"/>
        <charset val="128"/>
      </rPr>
      <t>顧客情報を転送する</t>
    </r>
    <r>
      <rPr>
        <sz val="10"/>
        <rFont val="Arial"/>
        <family val="2"/>
      </rPr>
      <t>SOP</t>
    </r>
    <r>
      <rPr>
        <sz val="10"/>
        <rFont val="ＭＳ Ｐゴシック"/>
        <family val="3"/>
        <charset val="128"/>
      </rPr>
      <t>があるか？その場合の手順を記載</t>
    </r>
    <rPh sb="0" eb="2">
      <t>こきゃく</t>
    </rPh>
    <rPh sb="2" eb="4">
      <t>じょうほう</t>
    </rPh>
    <rPh sb="5" eb="7">
      <t>てんそう</t>
    </rPh>
    <rPh sb="19" eb="21">
      <t>ばあい</t>
    </rPh>
    <rPh sb="22" eb="24">
      <t>てじゅん</t>
    </rPh>
    <rPh sb="25" eb="27">
      <t>きさい</t>
    </rPh>
    <phoneticPr fontId="0" type="noConversion"/>
  </si>
  <si>
    <t>Is safe harbor status maintained with the Department of Commerce with respect to the data protection applicable to European Union?</t>
  </si>
  <si>
    <r>
      <t>EU</t>
    </r>
    <r>
      <rPr>
        <sz val="10"/>
        <rFont val="ＭＳ Ｐゴシック"/>
        <family val="3"/>
        <charset val="128"/>
      </rPr>
      <t>で遵守すべきデータ保護手順を有した部署によってステータスがメンテナンスされているか→</t>
    </r>
    <r>
      <rPr>
        <sz val="10"/>
        <rFont val="Arial"/>
        <family val="2"/>
      </rPr>
      <t>NA</t>
    </r>
    <r>
      <rPr>
        <sz val="10"/>
        <rFont val="ＭＳ Ｐゴシック"/>
        <family val="3"/>
        <charset val="128"/>
      </rPr>
      <t>で問題ない</t>
    </r>
    <rPh sb="3" eb="5">
      <t>じゅんしゅ</t>
    </rPh>
    <rPh sb="11" eb="13">
      <t>ほご</t>
    </rPh>
    <rPh sb="13" eb="15">
      <t>てじゅん</t>
    </rPh>
    <rPh sb="16" eb="17">
      <t>ゆう</t>
    </rPh>
    <rPh sb="19" eb="21">
      <t>ぶしょ</t>
    </rPh>
    <rPh sb="47" eb="49">
      <t>もんだい</t>
    </rPh>
    <phoneticPr fontId="0" type="noConversion"/>
  </si>
  <si>
    <t xml:space="preserve">If customer data is directly collected from individuals on behalf of the client, does the customer have the ability to opt out?  </t>
  </si>
  <si>
    <t>顧客に代わって個人情報を収集する場合、顧客は選択可能か</t>
    <rPh sb="0" eb="2">
      <t>こきゃく</t>
    </rPh>
    <rPh sb="3" eb="4">
      <t>か</t>
    </rPh>
    <rPh sb="7" eb="9">
      <t>こじん</t>
    </rPh>
    <rPh sb="9" eb="11">
      <t>じょうほう</t>
    </rPh>
    <rPh sb="12" eb="14">
      <t>しゅうしゅう</t>
    </rPh>
    <rPh sb="16" eb="18">
      <t>ばあい</t>
    </rPh>
    <rPh sb="19" eb="21">
      <t>こきゃく</t>
    </rPh>
    <rPh sb="22" eb="24">
      <t>せんたく</t>
    </rPh>
    <rPh sb="24" eb="26">
      <t>かのう</t>
    </rPh>
    <phoneticPr fontId="0" type="noConversion"/>
  </si>
  <si>
    <t>If customer data of individuals is retained, does the organization maintain processes and procedures to enable individuals to access, correct, amend, or delete inaccurate information?</t>
  </si>
  <si>
    <t>顧客の個人情報を保持する場合、その情報へのアクセス、修正、不正なデータの削除するプロセスや手順をメンテナンスしているか</t>
    <rPh sb="0" eb="2">
      <t>こきゃく</t>
    </rPh>
    <rPh sb="3" eb="5">
      <t>こじん</t>
    </rPh>
    <rPh sb="5" eb="7">
      <t>じょうほう</t>
    </rPh>
    <rPh sb="8" eb="10">
      <t>ほじ</t>
    </rPh>
    <rPh sb="12" eb="14">
      <t>ばあい</t>
    </rPh>
    <rPh sb="17" eb="19">
      <t>じょうほう</t>
    </rPh>
    <rPh sb="26" eb="28">
      <t>しゅうせい</t>
    </rPh>
    <rPh sb="29" eb="31">
      <t>ふせい</t>
    </rPh>
    <rPh sb="36" eb="38">
      <t>さくじょ</t>
    </rPh>
    <rPh sb="45" eb="47">
      <t>てじゅん</t>
    </rPh>
    <phoneticPr fontId="0" type="noConversion"/>
  </si>
  <si>
    <t>Is there privacy training and awareness provided for constituents regarding the obligation for data protection based on the services provided to the client?</t>
  </si>
  <si>
    <t>データ保護に関するトレーニングや教育を担当者に対して実施しているか</t>
    <rPh sb="3" eb="5">
      <t>ほご</t>
    </rPh>
    <rPh sb="6" eb="7">
      <t>かん</t>
    </rPh>
    <rPh sb="16" eb="18">
      <t>きょういく</t>
    </rPh>
    <rPh sb="19" eb="22">
      <t>たんとうしゃ</t>
    </rPh>
    <rPh sb="23" eb="24">
      <t>たい</t>
    </rPh>
    <rPh sb="26" eb="28">
      <t>じっし</t>
    </rPh>
    <phoneticPr fontId="0" type="noConversion"/>
  </si>
  <si>
    <t>Are there documented procedures for cross border data flows of customer data from outside the US to the US? If yes, list the countries data is transferred to.</t>
  </si>
  <si>
    <r>
      <t>US</t>
    </r>
    <r>
      <rPr>
        <sz val="10"/>
        <rFont val="ＭＳ Ｐゴシック"/>
        <family val="3"/>
        <charset val="128"/>
      </rPr>
      <t>以外の国から国境をまたぐようなデータフローに対する文書化された手順があるか</t>
    </r>
    <rPh sb="2" eb="4">
      <t>いがい</t>
    </rPh>
    <rPh sb="5" eb="6">
      <t>くに</t>
    </rPh>
    <rPh sb="8" eb="10">
      <t>こっきょう</t>
    </rPh>
    <rPh sb="24" eb="25">
      <t>たい</t>
    </rPh>
    <rPh sb="27" eb="30">
      <t>ぶんしょか</t>
    </rPh>
    <rPh sb="33" eb="35">
      <t>てじゅん</t>
    </rPh>
    <phoneticPr fontId="0" type="noConversion"/>
  </si>
  <si>
    <t>Is there a documented response program with policies and procedures to address privacy incidents, unauthorized disclosure, access or breach of client confidential information?</t>
  </si>
  <si>
    <t>個人情報の障害や機密情報へのアクセスに関する障害に関するポリシーや手順が記載された文書化された対応プログラムがあるか</t>
    <rPh sb="0" eb="2">
      <t>こじん</t>
    </rPh>
    <rPh sb="2" eb="4">
      <t>じょうほう</t>
    </rPh>
    <rPh sb="5" eb="7">
      <t>しょうがい</t>
    </rPh>
    <rPh sb="8" eb="10">
      <t>きみつ</t>
    </rPh>
    <rPh sb="10" eb="12">
      <t>じょうほう</t>
    </rPh>
    <rPh sb="19" eb="20">
      <t>かん</t>
    </rPh>
    <rPh sb="22" eb="24">
      <t>しょうがい</t>
    </rPh>
    <rPh sb="25" eb="26">
      <t>かん</t>
    </rPh>
    <rPh sb="33" eb="35">
      <t>てじゅん</t>
    </rPh>
    <rPh sb="36" eb="38">
      <t>きさい</t>
    </rPh>
    <rPh sb="41" eb="44">
      <t>ぶんしょか</t>
    </rPh>
    <rPh sb="47" eb="49">
      <t>たいおう</t>
    </rPh>
    <phoneticPr fontId="0" type="noConversion"/>
  </si>
  <si>
    <t>Is personal information provided by client disclosed to or retained by other third parties?  If yes, describe in the Additional Information field.</t>
  </si>
  <si>
    <t>顧客から個人情報が提供されるか？または、サードパーティによって個人情報が保管されているか？その場合、具体的な内容を記載</t>
    <rPh sb="0" eb="2">
      <t>こきゃく</t>
    </rPh>
    <rPh sb="4" eb="6">
      <t>こじん</t>
    </rPh>
    <rPh sb="6" eb="8">
      <t>じょうほう</t>
    </rPh>
    <rPh sb="9" eb="11">
      <t>ていきょう</t>
    </rPh>
    <rPh sb="31" eb="33">
      <t>こじん</t>
    </rPh>
    <rPh sb="33" eb="35">
      <t>じょうほう</t>
    </rPh>
    <rPh sb="36" eb="38">
      <t>ほかん</t>
    </rPh>
    <rPh sb="47" eb="49">
      <t>ばあい</t>
    </rPh>
    <rPh sb="50" eb="53">
      <t>ぐたいてき</t>
    </rPh>
    <rPh sb="54" eb="56">
      <t>ないよう</t>
    </rPh>
    <rPh sb="57" eb="59">
      <t>きさい</t>
    </rPh>
    <phoneticPr fontId="0" type="noConversion"/>
  </si>
  <si>
    <t>Are there appropriate contractual controls to ensure that personal information shared with other third parties is limited to defined parameters for access, use and disclosure? In the Additional Information field; if yes, describethe controls, If no, explain reason.</t>
  </si>
  <si>
    <t>個人情報が他のサードベンダーに共有される場合、そのアクセスや使用がパラメーター設定で限定されるような契約が取り交わされているか？その場合、具体的なそのコントロール方法を記載</t>
    <rPh sb="0" eb="2">
      <t>こじん</t>
    </rPh>
    <rPh sb="2" eb="4">
      <t>じょうほう</t>
    </rPh>
    <rPh sb="5" eb="6">
      <t>ほか</t>
    </rPh>
    <rPh sb="15" eb="17">
      <t>きょうゆう</t>
    </rPh>
    <rPh sb="20" eb="22">
      <t>ばあい</t>
    </rPh>
    <rPh sb="30" eb="32">
      <t>しよう</t>
    </rPh>
    <rPh sb="39" eb="41">
      <t>せってい</t>
    </rPh>
    <rPh sb="42" eb="44">
      <t>げんてい</t>
    </rPh>
    <rPh sb="50" eb="52">
      <t>けいやく</t>
    </rPh>
    <rPh sb="53" eb="54">
      <t>と</t>
    </rPh>
    <rPh sb="55" eb="56">
      <t>か</t>
    </rPh>
    <rPh sb="66" eb="68">
      <t>ばあい</t>
    </rPh>
    <rPh sb="69" eb="72">
      <t>ぐたいてき</t>
    </rPh>
    <rPh sb="81" eb="83">
      <t>ほうほう</t>
    </rPh>
    <rPh sb="84" eb="86">
      <t>きさい</t>
    </rPh>
    <phoneticPr fontId="0" type="noConversion"/>
  </si>
  <si>
    <t>Is personal information provided by the client accessed, disclosed, processed, transmitted or retained with other third parties outside the US? If yes, please describe and list the countries in the Additional Information field.</t>
  </si>
  <si>
    <r>
      <t>US</t>
    </r>
    <r>
      <rPr>
        <sz val="10"/>
        <rFont val="ＭＳ Ｐゴシック"/>
        <family val="3"/>
        <charset val="128"/>
      </rPr>
      <t>以外のサードベンダーと共同で処理する顧客によって個人情報は提供されているか</t>
    </r>
    <rPh sb="2" eb="4">
      <t>いがい</t>
    </rPh>
    <rPh sb="13" eb="15">
      <t>きょうどう</t>
    </rPh>
    <rPh sb="16" eb="18">
      <t>しょり</t>
    </rPh>
    <rPh sb="20" eb="22">
      <t>こきゃく</t>
    </rPh>
    <rPh sb="26" eb="28">
      <t>こじん</t>
    </rPh>
    <rPh sb="28" eb="30">
      <t>じょうほう</t>
    </rPh>
    <rPh sb="31" eb="33">
      <t>ていきょう</t>
    </rPh>
    <phoneticPr fontId="0" type="noConversion"/>
  </si>
  <si>
    <t>Is there a documented privacy policy or procedures for the protection of information transmitted, processed or stored on behalf of the client?</t>
  </si>
  <si>
    <t>顧客に代わって処理される情報を保護する文書化された個人情報保護のポリシーや手順があるか</t>
    <rPh sb="0" eb="2">
      <t>こきゃく</t>
    </rPh>
    <rPh sb="3" eb="4">
      <t>か</t>
    </rPh>
    <rPh sb="7" eb="9">
      <t>しょり</t>
    </rPh>
    <rPh sb="12" eb="14">
      <t>じょうほう</t>
    </rPh>
    <rPh sb="15" eb="17">
      <t>ほご</t>
    </rPh>
    <rPh sb="19" eb="22">
      <t>ぶんしょか</t>
    </rPh>
    <rPh sb="25" eb="27">
      <t>こじん</t>
    </rPh>
    <rPh sb="27" eb="29">
      <t>じょうほう</t>
    </rPh>
    <rPh sb="29" eb="31">
      <t>ほご</t>
    </rPh>
    <rPh sb="37" eb="39">
      <t>てじゅん</t>
    </rPh>
    <phoneticPr fontId="0" type="noConversion"/>
  </si>
  <si>
    <t>Is the privacy policy and procedures reviewed and revised on a regular basis (e.g. annually)?</t>
  </si>
  <si>
    <t>Reviewed at timings such as during preparation for ISO27001 certification renewal or GTI internal audits.</t>
  </si>
  <si>
    <t>定期的にそのポリシーや手順はレビューされているか</t>
    <rPh sb="0" eb="3">
      <t>ていきてき</t>
    </rPh>
    <rPh sb="11" eb="13">
      <t>てじゅん</t>
    </rPh>
    <phoneticPr fontId="0" type="noConversion"/>
  </si>
  <si>
    <t>Conducted at timings such as during preparation for ISO27001 certification renewal or GTI internal audits.</t>
  </si>
  <si>
    <t>定期的に個人情報保護に関するリスクアセスメントを実施しているか？その場合、その頻度を記載</t>
    <rPh sb="0" eb="3">
      <t>ていきてき</t>
    </rPh>
    <rPh sb="4" eb="6">
      <t>こじん</t>
    </rPh>
    <rPh sb="6" eb="8">
      <t>じょうほう</t>
    </rPh>
    <rPh sb="8" eb="10">
      <t>ほご</t>
    </rPh>
    <rPh sb="11" eb="12">
      <t>かん</t>
    </rPh>
    <rPh sb="24" eb="26">
      <t>じっし</t>
    </rPh>
    <rPh sb="34" eb="36">
      <t>ばあい</t>
    </rPh>
    <rPh sb="39" eb="41">
      <t>ひんど</t>
    </rPh>
    <rPh sb="42" eb="44">
      <t>きさい</t>
    </rPh>
    <phoneticPr fontId="0" type="noConversion"/>
  </si>
  <si>
    <t>Are identified privacy risks and associated mitigation plans formally documented and reviewed by management?</t>
  </si>
  <si>
    <t>個人情報のリスクが特定され、そのリスクを軽減する計画が文書化され、経営者によってレビューされているか</t>
    <rPh sb="0" eb="2">
      <t>こじん</t>
    </rPh>
    <rPh sb="2" eb="4">
      <t>じょうほう</t>
    </rPh>
    <rPh sb="9" eb="11">
      <t>とくてい</t>
    </rPh>
    <rPh sb="20" eb="22">
      <t>けいげん</t>
    </rPh>
    <rPh sb="24" eb="26">
      <t>けいかく</t>
    </rPh>
    <rPh sb="27" eb="30">
      <t>ぶんしょか</t>
    </rPh>
    <rPh sb="33" eb="36">
      <t>けいえいしゃ</t>
    </rPh>
    <phoneticPr fontId="0" type="noConversion"/>
  </si>
  <si>
    <t>Are reasonable resources (in time and money) allocated to mitigating identified privacy risks?</t>
  </si>
  <si>
    <t>特定されたリスクを低減するためにリソースが配置されているか</t>
    <rPh sb="0" eb="2">
      <t>とくてい</t>
    </rPh>
    <rPh sb="9" eb="11">
      <t>ていげん</t>
    </rPh>
    <rPh sb="21" eb="23">
      <t>はいち</t>
    </rPh>
    <phoneticPr fontId="0" type="noConversion"/>
  </si>
  <si>
    <t>Is there a data classification and retention program that identifies the data types that require additional oversight and governance?</t>
  </si>
  <si>
    <t>データ分類や保存期間に関するプログラムがあり、そのプログラムは監督官庁や政府から求められるデータタイプを特定したものか</t>
    <rPh sb="3" eb="5">
      <t>ぶんるい</t>
    </rPh>
    <rPh sb="6" eb="8">
      <t>ほぞん</t>
    </rPh>
    <rPh sb="8" eb="10">
      <t>きかん</t>
    </rPh>
    <rPh sb="11" eb="12">
      <t>かん</t>
    </rPh>
    <rPh sb="31" eb="33">
      <t>かんとく</t>
    </rPh>
    <rPh sb="33" eb="35">
      <t>かんちょう</t>
    </rPh>
    <rPh sb="36" eb="38">
      <t>せいふ</t>
    </rPh>
    <rPh sb="40" eb="41">
      <t>もと</t>
    </rPh>
    <rPh sb="52" eb="54">
      <t>とくてい</t>
    </rPh>
    <phoneticPr fontId="0" type="noConversion"/>
  </si>
  <si>
    <r>
      <t>Need to Know</t>
    </r>
    <r>
      <rPr>
        <sz val="10"/>
        <rFont val="ＭＳ Ｐゴシック"/>
        <family val="3"/>
        <charset val="128"/>
      </rPr>
      <t>の原則に基づいたアクセス制限のための文書化されたポリシー、手順、コントロールがあるか？その場合、具体的な手順を記載</t>
    </r>
    <rPh sb="13" eb="15">
      <t>げんそく</t>
    </rPh>
    <rPh sb="16" eb="17">
      <t>もと</t>
    </rPh>
    <rPh sb="24" eb="26">
      <t>せいげん</t>
    </rPh>
    <rPh sb="30" eb="33">
      <t>ぶんしょか</t>
    </rPh>
    <rPh sb="41" eb="43">
      <t>てじゅん</t>
    </rPh>
    <rPh sb="57" eb="59">
      <t>ばあい</t>
    </rPh>
    <rPh sb="60" eb="63">
      <t>ぐたいてき</t>
    </rPh>
    <rPh sb="64" eb="66">
      <t>てじゅん</t>
    </rPh>
    <rPh sb="67" eb="69">
      <t>きさい</t>
    </rPh>
    <phoneticPr fontId="0" type="noConversion"/>
  </si>
  <si>
    <t>Is personal information collected directly from individuals as a service to the client? If yes, describe the information collected in the Additional Information field.</t>
  </si>
  <si>
    <t>Name, occupation/title, service fees, Individual Number (equivalent of US Social Security Number), bank account number, age, date of birth, gender, photograph, email address, copies of government issued identification number, home postal address, home telephone number, personal electronic mail address, personal cellular number, business postal address, business telephone number, business electronic mail address and business cellular number.
Details provided in separate Data Element Inventory file.</t>
  </si>
  <si>
    <t>顧客へのサービスとして個人情報を収集するか？その場合、収集される情報を記載</t>
    <rPh sb="0" eb="2">
      <t>こきゃく</t>
    </rPh>
    <rPh sb="11" eb="13">
      <t>こじん</t>
    </rPh>
    <rPh sb="13" eb="15">
      <t>じょうほう</t>
    </rPh>
    <rPh sb="16" eb="18">
      <t>しゅうしゅう</t>
    </rPh>
    <rPh sb="24" eb="26">
      <t>ばあい</t>
    </rPh>
    <rPh sb="27" eb="29">
      <t>しゅうしゅう</t>
    </rPh>
    <rPh sb="32" eb="34">
      <t>じょうほう</t>
    </rPh>
    <rPh sb="35" eb="37">
      <t>きさい</t>
    </rPh>
    <phoneticPr fontId="0" type="noConversion"/>
  </si>
  <si>
    <t>Are there controls to ensure that the collection of personal information is limited to the contract between the client and service provider?</t>
  </si>
  <si>
    <t>顧客とサービスプロバイダーのあいだの契約で個人情報の収集を制限できるコントロールがあるか</t>
    <rPh sb="0" eb="2">
      <t>こきゃく</t>
    </rPh>
    <rPh sb="18" eb="20">
      <t>けいやく</t>
    </rPh>
    <rPh sb="21" eb="23">
      <t>こじん</t>
    </rPh>
    <rPh sb="23" eb="25">
      <t>じょうほう</t>
    </rPh>
    <rPh sb="26" eb="28">
      <t>しゅうしゅう</t>
    </rPh>
    <rPh sb="29" eb="31">
      <t>せいげん</t>
    </rPh>
    <phoneticPr fontId="0" type="noConversion"/>
  </si>
  <si>
    <t>Are there controls to ensure that the collection and usage of personal information is limited and in compliance with applicable law?</t>
  </si>
  <si>
    <t>コンプライアンスや法律によって個人情報の収集や利用を制限できるか</t>
    <rPh sb="9" eb="11">
      <t>ほうりつ</t>
    </rPh>
    <rPh sb="15" eb="17">
      <t>こじん</t>
    </rPh>
    <rPh sb="17" eb="19">
      <t>じょうほう</t>
    </rPh>
    <rPh sb="20" eb="22">
      <t>しゅうしゅう</t>
    </rPh>
    <rPh sb="23" eb="25">
      <t>りよう</t>
    </rPh>
    <rPh sb="26" eb="28">
      <t>せいげん</t>
    </rPh>
    <phoneticPr fontId="0" type="noConversion"/>
  </si>
  <si>
    <t>Are there enforcement mechanisms to address complaints, disputes, and recourse for violations of privacy compliance?</t>
  </si>
  <si>
    <t>個人情報保護のコンプライアンス違反により不服や異議を唱えることができる手段はあるか</t>
    <rPh sb="0" eb="2">
      <t>こじん</t>
    </rPh>
    <rPh sb="2" eb="4">
      <t>じょうほう</t>
    </rPh>
    <rPh sb="4" eb="6">
      <t>ほご</t>
    </rPh>
    <rPh sb="15" eb="17">
      <t>いはん</t>
    </rPh>
    <rPh sb="20" eb="22">
      <t>ふふく</t>
    </rPh>
    <rPh sb="23" eb="25">
      <t>いぎ</t>
    </rPh>
    <rPh sb="26" eb="27">
      <t>とな</t>
    </rPh>
    <rPh sb="35" eb="37">
      <t>しゅだん</t>
    </rPh>
    <phoneticPr fontId="0" type="noConversion"/>
  </si>
  <si>
    <t>If the client is a financial institution or creditor, are transaction for covered accounts accessed, modified, or processed, including address changes and discrepancies? If yes, describe in the Additional Information field.</t>
  </si>
  <si>
    <r>
      <rPr>
        <sz val="10"/>
        <rFont val="ＭＳ Ｐゴシック"/>
        <family val="3"/>
        <charset val="128"/>
      </rPr>
      <t>顧客が金融機関の場合、トランザクションは変更・訂正を含め処理するのか？</t>
    </r>
    <r>
      <rPr>
        <sz val="10"/>
        <rFont val="Arial"/>
        <family val="2"/>
      </rPr>
      <t xml:space="preserve"> - </t>
    </r>
    <r>
      <rPr>
        <sz val="10"/>
        <rFont val="ＭＳ Ｐゴシック"/>
        <family val="3"/>
        <charset val="128"/>
      </rPr>
      <t>関係ない</t>
    </r>
    <rPh sb="0" eb="2">
      <t>こきゃく</t>
    </rPh>
    <rPh sb="3" eb="5">
      <t>きんゆう</t>
    </rPh>
    <rPh sb="5" eb="7">
      <t>きかん</t>
    </rPh>
    <rPh sb="8" eb="10">
      <t>ばあい</t>
    </rPh>
    <rPh sb="20" eb="22">
      <t>へんこう</t>
    </rPh>
    <rPh sb="23" eb="25">
      <t>ていせい</t>
    </rPh>
    <rPh sb="26" eb="27">
      <t>ふく</t>
    </rPh>
    <rPh sb="28" eb="30">
      <t>しょり</t>
    </rPh>
    <rPh sb="38" eb="40">
      <t>かんけい</t>
    </rPh>
    <phoneticPr fontId="0" type="noConversion"/>
  </si>
  <si>
    <t>Is there a documented identify theft prevention program to detect, prevent, and mitigate identify theft for the services provided to clients?</t>
  </si>
  <si>
    <t>Are there documented policies and procedures for identifying and responding to relevant red flags on covered accounts, including address changes and discrepancies?</t>
  </si>
  <si>
    <t>Is the identity theft prevention program maintained and approved by management?</t>
  </si>
  <si>
    <t>Evaluating Cloud Risk for the Enterprise: A Shared Assessments Guide</t>
  </si>
  <si>
    <t>Question/Request</t>
    <phoneticPr fontId="27" type="noConversion"/>
  </si>
  <si>
    <t>Service Model</t>
  </si>
  <si>
    <t>Deployment Model</t>
  </si>
  <si>
    <t>White Paper Description</t>
  </si>
  <si>
    <t>Are Cloud Services provided? If so, what service model is provided (select all that apply):</t>
  </si>
  <si>
    <t>Q61</t>
  </si>
  <si>
    <t>WP.1.A.1, WP.1.A.2</t>
  </si>
  <si>
    <t>クラウドサービスを提供しているか？その場合のサービスモデルは？</t>
    <rPh sb="9" eb="11">
      <t>ﾃｲｷｮｳ</t>
    </rPh>
    <rPh sb="19" eb="21">
      <t>ﾊﾞｱｲ</t>
    </rPh>
    <phoneticPr fontId="27" type="noConversion"/>
  </si>
  <si>
    <t>Software as a Service (SaaS)?</t>
  </si>
  <si>
    <t>Platform as a Service (PaaS)?</t>
  </si>
  <si>
    <t>Infrastructure as a Service (IaaS)?</t>
  </si>
  <si>
    <t>What deployments models are provided (select all that apply):</t>
  </si>
  <si>
    <t>WP.1.E.1</t>
  </si>
  <si>
    <t>ディプロイメントモデルは</t>
  </si>
  <si>
    <t>Private cloud?</t>
  </si>
  <si>
    <t>Public cloud?</t>
  </si>
  <si>
    <t>Microsoft Azure</t>
  </si>
  <si>
    <t>Community cloud?</t>
  </si>
  <si>
    <t>Hybrid cloud?</t>
  </si>
  <si>
    <t>Where is the cloud infrastructure hosted:</t>
  </si>
  <si>
    <t>クラウドはどこにホスティングされているか</t>
  </si>
  <si>
    <t>Datacenter: single tenancy?</t>
  </si>
  <si>
    <t>Co-Location: dedicated server?</t>
  </si>
  <si>
    <t>専用サーバー</t>
    <rPh sb="0" eb="2">
      <t>ｾﾝﾖｳ</t>
    </rPh>
    <phoneticPr fontId="27" type="noConversion"/>
  </si>
  <si>
    <t>Co-Location: shared server?</t>
  </si>
  <si>
    <t>Co-Location: dedicated cabinet?</t>
  </si>
  <si>
    <t>Co-Location: shared cabinet?</t>
  </si>
  <si>
    <t>Co-Location: dedicated cage?</t>
  </si>
  <si>
    <t>Co-Location: shared cage?</t>
  </si>
  <si>
    <t>Cloud provider: e.g. AWS?</t>
  </si>
  <si>
    <t>What legal jurisdiction does data reside in (select all that apply):</t>
  </si>
  <si>
    <t xml:space="preserve">Identification Of Applicable Legislation </t>
  </si>
  <si>
    <t>WP.1.E.1, WP.1.E.4, WP.1.G</t>
  </si>
  <si>
    <t>データの法的管轄はどこ？</t>
    <rPh sb="4" eb="6">
      <t>ﾎｳﾃｷ</t>
    </rPh>
    <rPh sb="6" eb="8">
      <t>ｶﾝｶﾂ</t>
    </rPh>
    <phoneticPr fontId="27" type="noConversion"/>
  </si>
  <si>
    <t>USA?</t>
  </si>
  <si>
    <t>Canada?</t>
  </si>
  <si>
    <t>Asia?</t>
  </si>
  <si>
    <t>Japan</t>
  </si>
  <si>
    <t>South America?</t>
  </si>
  <si>
    <t>Australia?</t>
  </si>
  <si>
    <t>Asia-Pacific?</t>
  </si>
  <si>
    <t>Africa?</t>
  </si>
  <si>
    <t>Europe (EU)?</t>
  </si>
  <si>
    <t>Europe (non-EU)?</t>
  </si>
  <si>
    <t>Other (please specify)?</t>
  </si>
  <si>
    <t>Can clients define the legal jurisdictions of their data? If so, can they define where it is:</t>
    <phoneticPr fontId="27" type="noConversion"/>
  </si>
  <si>
    <t>WP.1.G.3</t>
  </si>
  <si>
    <t>当社がデータの法的管轄を定義できるか？その場合、どのように定義するのか</t>
    <rPh sb="0" eb="2">
      <t>ﾄｳｼｬ</t>
    </rPh>
    <rPh sb="7" eb="9">
      <t>ﾎｳﾃｷ</t>
    </rPh>
    <rPh sb="9" eb="11">
      <t>ｶﾝｶﾂ</t>
    </rPh>
    <rPh sb="12" eb="14">
      <t>ﾃｲｷﾞ</t>
    </rPh>
    <rPh sb="21" eb="23">
      <t>ﾊﾞｱｲ</t>
    </rPh>
    <rPh sb="29" eb="31">
      <t>ﾃｲｷﾞ</t>
    </rPh>
    <phoneticPr fontId="27" type="noConversion"/>
  </si>
  <si>
    <t>Stored?</t>
  </si>
  <si>
    <t>Processed?</t>
  </si>
  <si>
    <t>Transmitted?</t>
  </si>
  <si>
    <t>Accessed?</t>
  </si>
  <si>
    <t>データアクセスされる場所？</t>
    <rPh sb="10" eb="12">
      <t>ﾊﾞｼｮ</t>
    </rPh>
    <phoneticPr fontId="27" type="noConversion"/>
  </si>
  <si>
    <t>Are application instances part of the services provided?</t>
  </si>
  <si>
    <t>アプリケーションインスタンスはサービスの一部か</t>
    <rPh sb="20" eb="22">
      <t>ｲﾁﾌﾞ</t>
    </rPh>
    <phoneticPr fontId="27" type="noConversion"/>
  </si>
  <si>
    <t>Are these instances shared with other clients?</t>
  </si>
  <si>
    <t>WP.1.A.1, WP.1.A.2, WP.1.A.8</t>
  </si>
  <si>
    <t>他の顧客とそのインスタンスを共有するか</t>
    <rPh sb="0" eb="1">
      <t>ﾎｶ</t>
    </rPh>
    <rPh sb="2" eb="4">
      <t>ｺｷｬｸ</t>
    </rPh>
    <rPh sb="14" eb="16">
      <t>ｷｮｳﾕｳ</t>
    </rPh>
    <phoneticPr fontId="27" type="noConversion"/>
  </si>
  <si>
    <t>Are database instances part of the services provided?</t>
  </si>
  <si>
    <t>データベースインスタンスはサービスの一部か</t>
    <rPh sb="18" eb="20">
      <t>ｲﾁﾌﾞ</t>
    </rPh>
    <phoneticPr fontId="27" type="noConversion"/>
  </si>
  <si>
    <t>Is data segmentation and separation capability between clients provided? If so, is this implemented via:</t>
  </si>
  <si>
    <t>WP.1.A.1</t>
  </si>
  <si>
    <t>顧客間で区分することは可能か</t>
    <rPh sb="0" eb="2">
      <t>ｺｷｬｸ</t>
    </rPh>
    <rPh sb="2" eb="3">
      <t>ｱｲﾀﾞ</t>
    </rPh>
    <rPh sb="4" eb="6">
      <t>ｸﾌﾞﾝ</t>
    </rPh>
    <rPh sb="11" eb="13">
      <t>ｶﾉｳ</t>
    </rPh>
    <phoneticPr fontId="27" type="noConversion"/>
  </si>
  <si>
    <t>Physical segmentation (private cloud)?</t>
  </si>
  <si>
    <t>Network segmentation?</t>
  </si>
  <si>
    <t>System segmentation (unique system instances e.g., virtualization)?</t>
  </si>
  <si>
    <t>WP.1.A.1, WP.1.D.1, WP.1.D.3</t>
  </si>
  <si>
    <t>Application segmentation (unique application instances)?</t>
  </si>
  <si>
    <t>Application segmentation (application ID, metadata tagging, etc.)?</t>
  </si>
  <si>
    <t>Is Scoped Data encrypted? If so, is it encrypted in the following states:</t>
  </si>
  <si>
    <t>WP.1.A.1, WP.1.A.5, WP.1.A.6, WP.1.A.7, WP.1.G.9</t>
  </si>
  <si>
    <t>対象データは暗号化されているか</t>
    <rPh sb="0" eb="2">
      <t>ﾀｲｼｮｳ</t>
    </rPh>
    <rPh sb="6" eb="9">
      <t>ｱﾝｺﾞｳｶ</t>
    </rPh>
    <phoneticPr fontId="27" type="noConversion"/>
  </si>
  <si>
    <t>External: Network?</t>
  </si>
  <si>
    <t>SSL encryption</t>
  </si>
  <si>
    <t>Internal: Network?</t>
  </si>
  <si>
    <t>Internal: Storage?</t>
  </si>
  <si>
    <t>Vendors: Transit to third party vendors?</t>
  </si>
  <si>
    <t>Vendors: Stored by third party vendors?</t>
  </si>
  <si>
    <t>WP.1.A.6</t>
  </si>
  <si>
    <t>顧客にはユニークな暗号キーを生成することができるか</t>
    <rPh sb="0" eb="2">
      <t>ｺｷｬｸ</t>
    </rPh>
    <rPh sb="9" eb="11">
      <t>ｱﾝｺﾞｳ</t>
    </rPh>
    <rPh sb="14" eb="16">
      <t>ｾｲｾｲ</t>
    </rPh>
    <phoneticPr fontId="27" type="noConversion"/>
  </si>
  <si>
    <t>WP.1.A.6, WP.1.A.7</t>
  </si>
  <si>
    <t>その暗号キーをスケジュールベースでローテーションさせることができるか</t>
    <rPh sb="2" eb="4">
      <t>ｱﾝｺﾞｳ</t>
    </rPh>
    <phoneticPr fontId="27" type="noConversion"/>
  </si>
  <si>
    <t>WP.1.H.2, WP.1.H.4</t>
  </si>
  <si>
    <r>
      <t>federated ID</t>
    </r>
    <r>
      <rPr>
        <sz val="10"/>
        <rFont val="ＭＳ Ｐゴシック"/>
        <family val="3"/>
        <charset val="128"/>
      </rPr>
      <t>を使用することが可能か</t>
    </r>
    <rPh sb="13" eb="15">
      <t>ｼﾖｳ</t>
    </rPh>
    <rPh sb="20" eb="22">
      <t>ｶﾉｳ</t>
    </rPh>
    <phoneticPr fontId="27" type="noConversion"/>
  </si>
  <si>
    <t>Are application self service features or an Internet accessible self-service portal available to clients? If so, are the following functions available:</t>
  </si>
  <si>
    <t>セルフサービスのアプリケーションか、または、インターネットを経由したセルフサービスのポータルを利用したものか</t>
    <rPh sb="30" eb="32">
      <t>ｹｲﾕ</t>
    </rPh>
    <rPh sb="47" eb="49">
      <t>ﾘﾖｳ</t>
    </rPh>
    <phoneticPr fontId="27" type="noConversion"/>
  </si>
  <si>
    <t>Provision users?</t>
  </si>
  <si>
    <t>WP.1.H.1, WP.1.H.3, WP.1.H.5, WP.1.H.7</t>
  </si>
  <si>
    <t>Audit user entitlements?</t>
  </si>
  <si>
    <t>11.2.4</t>
  </si>
  <si>
    <t>WP.1.H.9</t>
  </si>
  <si>
    <t>View uptime?</t>
  </si>
  <si>
    <t>10.10.5
10.2.2</t>
  </si>
  <si>
    <t>Fault Logging,
Monitoring And Review Of Third Party Services</t>
  </si>
  <si>
    <t>WP.1.K.7, WP.1.K.8, WP.1.K.9, WP.1.K.10</t>
  </si>
  <si>
    <t>View real-time service interruptions?</t>
  </si>
  <si>
    <t>WP.1.H.9, WP.1.H.10</t>
  </si>
  <si>
    <t>View maintenance window information?</t>
  </si>
  <si>
    <t>WP.1.H.10</t>
  </si>
  <si>
    <t>View access logs?</t>
  </si>
  <si>
    <t>10.10.4
10.10.2</t>
  </si>
  <si>
    <t>Administrator And Operator Logs,
Monitoring System Use</t>
  </si>
  <si>
    <t>Create or modify a new cloud instance?</t>
  </si>
  <si>
    <t>View system health and status?</t>
    <phoneticPr fontId="27" type="noConversion"/>
  </si>
  <si>
    <t>10.10.4
10.10.2
10.2.2</t>
  </si>
  <si>
    <t>Administrator And Operator Logs,
Monitoring System Use,
Monitoring And Review Of Third Party Services</t>
  </si>
  <si>
    <t>Create IP access lists?</t>
  </si>
  <si>
    <t>View security events and alerts?</t>
  </si>
  <si>
    <t>Remote administrative access to the systems?</t>
  </si>
  <si>
    <t>View raw system and application logs?</t>
  </si>
  <si>
    <t>Specify data retention periods?</t>
  </si>
  <si>
    <t>15.1.3
10.8.5</t>
  </si>
  <si>
    <t>Protection Of Organizational Records,
Business Information Systems</t>
  </si>
  <si>
    <t>WP.1.K.2, WP.1.K.4</t>
  </si>
  <si>
    <t>Delete data on request?</t>
  </si>
  <si>
    <t>WP.1.K.2, WP.1.K.3</t>
  </si>
  <si>
    <t>Data extraction tool or process to allow retrieval of data?</t>
  </si>
  <si>
    <t>WP.1.K.5</t>
  </si>
  <si>
    <t>Create image snapshots?</t>
  </si>
  <si>
    <t>WP.1.D.1, WP.1.D.2</t>
  </si>
  <si>
    <t>WP.1.D.2</t>
  </si>
  <si>
    <t>保存するために以前承認された対象データを含めたスナップショットが担保される承認プロセスがあるか</t>
    <rPh sb="0" eb="2">
      <t>ﾎｿﾞﾝ</t>
    </rPh>
    <rPh sb="7" eb="9">
      <t>ｲｾﾞﾝ</t>
    </rPh>
    <rPh sb="9" eb="11">
      <t>ｼｮｳﾆﾝ</t>
    </rPh>
    <rPh sb="14" eb="16">
      <t>ﾀｲｼｮｳ</t>
    </rPh>
    <rPh sb="20" eb="21">
      <t>ﾌｸ</t>
    </rPh>
    <rPh sb="32" eb="34">
      <t>ﾀﾝﾎﾟ</t>
    </rPh>
    <rPh sb="37" eb="39">
      <t>ｼｮｳﾆﾝ</t>
    </rPh>
    <phoneticPr fontId="27" type="noConversion"/>
  </si>
  <si>
    <t>Are image snapshots containing Scoped Data stored in an environment where the security controls protecting them are commensurate with the production environment?</t>
    <phoneticPr fontId="27" type="noConversion"/>
  </si>
  <si>
    <t>Q62</t>
  </si>
  <si>
    <t>11.2.2
10.1.4
11.1</t>
  </si>
  <si>
    <t>Privilege Management,
Separation Of Development, Test, And Operational Facilities,
	Business Requirement For Access Control</t>
  </si>
  <si>
    <t>対象データが含まれるスナップショットが保存される環境は本番環境と同等のセキュリティコントロールで保護されている環境か</t>
    <rPh sb="0" eb="2">
      <t>ﾀｲｼｮｳ</t>
    </rPh>
    <rPh sb="6" eb="7">
      <t>ﾌｸ</t>
    </rPh>
    <rPh sb="19" eb="21">
      <t>ﾎｿﾞﾝ</t>
    </rPh>
    <rPh sb="24" eb="26">
      <t>ｶﾝｷｮｳ</t>
    </rPh>
    <rPh sb="27" eb="29">
      <t>ﾎﾝﾊﾞﾝ</t>
    </rPh>
    <rPh sb="29" eb="31">
      <t>ｶﾝｷｮｳ</t>
    </rPh>
    <rPh sb="32" eb="34">
      <t>ﾄﾞｳﾄｳ</t>
    </rPh>
    <rPh sb="48" eb="50">
      <t>ﾎｺﾞ</t>
    </rPh>
    <rPh sb="55" eb="57">
      <t>ｶﾝｷｮｳ</t>
    </rPh>
    <phoneticPr fontId="27" type="noConversion"/>
  </si>
  <si>
    <t>Are clients provided the ability to:</t>
  </si>
  <si>
    <t>WP.1.A.10</t>
  </si>
  <si>
    <t>Execute a vulnerability scan of the external environment?</t>
  </si>
  <si>
    <t>Not Client but Vendor themselves</t>
  </si>
  <si>
    <t>12.6
15.2.2
10.2.2</t>
  </si>
  <si>
    <t xml:space="preserve">	Technical Vulnerability Management,
Technical Compliance Checking,
Monitoring And Review Of Third Party Services</t>
  </si>
  <si>
    <t>外部からの脆弱性テストを実施できるか</t>
    <rPh sb="0" eb="2">
      <t>ｶﾞｲﾌﾞ</t>
    </rPh>
    <rPh sb="5" eb="8">
      <t>ｾﾞｲｼﾞｬｸｾｲ</t>
    </rPh>
    <rPh sb="12" eb="14">
      <t>ｼﾞｯｼ</t>
    </rPh>
    <phoneticPr fontId="27" type="noConversion"/>
  </si>
  <si>
    <t>Execute a penetration test of the external environment?</t>
  </si>
  <si>
    <t>WP.1.A.10, WP.1.I.7.d</t>
  </si>
  <si>
    <t>外部からの侵入テストを実施できるか</t>
    <rPh sb="0" eb="2">
      <t>ｶﾞｲﾌﾞ</t>
    </rPh>
    <rPh sb="5" eb="7">
      <t>ｼﾝﾆｭｳ</t>
    </rPh>
    <rPh sb="11" eb="13">
      <t>ｼﾞｯｼ</t>
    </rPh>
    <phoneticPr fontId="27" type="noConversion"/>
  </si>
  <si>
    <t>Execute a secure code review?</t>
    <phoneticPr fontId="27" type="noConversion"/>
  </si>
  <si>
    <t>セキュアコードをレビューすることはできるか</t>
  </si>
  <si>
    <t>Is there a cloud audit program to address client audit and assessment requirements? If so, does this program permit:</t>
  </si>
  <si>
    <t>Q66</t>
  </si>
  <si>
    <r>
      <rPr>
        <sz val="10"/>
        <rFont val="ＭＳ Ｐゴシック"/>
        <family val="3"/>
        <charset val="128"/>
      </rPr>
      <t>顧客の</t>
    </r>
    <r>
      <rPr>
        <sz val="10"/>
        <rFont val="Arial"/>
        <family val="2"/>
      </rPr>
      <t>Audit</t>
    </r>
    <r>
      <rPr>
        <sz val="10"/>
        <rFont val="ＭＳ Ｐゴシック"/>
        <family val="3"/>
        <charset val="128"/>
      </rPr>
      <t>やアセスメント要件に対応するための監査プログラムは用意されているか</t>
    </r>
    <rPh sb="0" eb="2">
      <t>ｺｷｬｸ</t>
    </rPh>
    <rPh sb="15" eb="17">
      <t>ﾖｳｹﾝ</t>
    </rPh>
    <rPh sb="18" eb="20">
      <t>ﾀｲｵｳ</t>
    </rPh>
    <rPh sb="25" eb="27">
      <t>ｶﾝｻ</t>
    </rPh>
    <rPh sb="33" eb="35">
      <t>ﾖｳｲ</t>
    </rPh>
    <phoneticPr fontId="27" type="noConversion"/>
  </si>
  <si>
    <t>Onsite assessments by clients?</t>
  </si>
  <si>
    <t>10.2.2
10.2.3
6.2.3</t>
  </si>
  <si>
    <t>Monitoring And Review Of Third Party Services,
Managing Changes To Third Party Services,
Addressing Security In Third Party Agreements</t>
  </si>
  <si>
    <t>WP.1.F.5</t>
  </si>
  <si>
    <t>オンサイトでのアセスメント</t>
  </si>
  <si>
    <t>Program documentation describing audit capabilities, roles and responsibilities?</t>
  </si>
  <si>
    <t>10.2.2
10.2.3
6.2.3
6.2.1</t>
  </si>
  <si>
    <t>Monitoring And Review Of Third Party Services, 
Managing Changes To Third Party Services, 
Addressing Security In Third Party Agreements
Identification Of Risks Related To External Parties</t>
  </si>
  <si>
    <t xml:space="preserve">WP.1.F.4, WP.1.F.5 </t>
  </si>
  <si>
    <t>文書ベースの往査</t>
    <rPh sb="0" eb="2">
      <t>ﾌﾞﾝｼｮ</t>
    </rPh>
    <rPh sb="6" eb="8">
      <t>ｵｳｻ</t>
    </rPh>
    <phoneticPr fontId="27" type="noConversion"/>
  </si>
  <si>
    <t>Scheduled internal audits?</t>
  </si>
  <si>
    <t>WP.1.J.6</t>
  </si>
  <si>
    <t>定期的な内部監査</t>
    <rPh sb="0" eb="3">
      <t>ﾃｲｷﾃｷ</t>
    </rPh>
    <rPh sb="4" eb="6">
      <t>ﾅｲﾌﾞ</t>
    </rPh>
    <rPh sb="6" eb="8">
      <t>ｶﾝｻ</t>
    </rPh>
    <phoneticPr fontId="27" type="noConversion"/>
  </si>
  <si>
    <t>Controls verification and validation performed by independent, third party information security professionals?</t>
  </si>
  <si>
    <t>独立したサードパーティによるセキュリティアセスメント</t>
    <rPh sb="0" eb="2">
      <t>ﾄﾞｸﾘﾂ</t>
    </rPh>
    <phoneticPr fontId="27" type="noConversion"/>
  </si>
  <si>
    <t>Is there a full time internal security team assigned to protecting the cloud infrastructure?</t>
  </si>
  <si>
    <t xml:space="preserve">Monitor is done Full Time
Operation is done from 9:00am to 5:00pm
</t>
  </si>
  <si>
    <t>クラウドにインフラを保護するためにフルタイムのセキュリティチームがアサインされているか</t>
    <rPh sb="10" eb="12">
      <t>ﾎｺﾞ</t>
    </rPh>
    <phoneticPr fontId="27" type="noConversion"/>
  </si>
  <si>
    <t>Are the following artifacts available during a client audit?</t>
  </si>
  <si>
    <t>WP.1.A.1, WP.1.E.1</t>
  </si>
  <si>
    <t>顧客の監査のあいだは以下のものを提供できるか</t>
    <rPh sb="0" eb="2">
      <t>ｺｷｬｸ</t>
    </rPh>
    <rPh sb="3" eb="5">
      <t>ｶﾝｻ</t>
    </rPh>
    <rPh sb="10" eb="12">
      <t>ｲｶ</t>
    </rPh>
    <rPh sb="16" eb="18">
      <t>ﾃｲｷｮｳ</t>
    </rPh>
    <phoneticPr fontId="27" type="noConversion"/>
  </si>
  <si>
    <t>Cloud topology and architecture diagrams?</t>
  </si>
  <si>
    <t>10.2.2
6.2.1</t>
  </si>
  <si>
    <t>Monitoring And Review Of Third Party Services, 
	Identification Of Risks Related To External Parties</t>
  </si>
  <si>
    <t>クラウドトポロジーやアーキテクチャー図</t>
    <rPh sb="18" eb="19">
      <t>ｽﾞ</t>
    </rPh>
    <phoneticPr fontId="27" type="noConversion"/>
  </si>
  <si>
    <t>Connectivity diagrams?</t>
  </si>
  <si>
    <t>4.1
6.2.1
10.1.1
10.6.1
11.4.1
11.4.5
11.4.6</t>
  </si>
  <si>
    <t>Assessing Security Risks,
Identification Of Risks Related To External Parties,
Documented Operating Procedures,
Network Controls,
Policy On Use Of Network Services,
Segregation In Networks,
Network Connection Control</t>
  </si>
  <si>
    <t>List of ports that are open externally?</t>
    <phoneticPr fontId="27" type="noConversion"/>
  </si>
  <si>
    <t>WP.1.A.1, WP.1.E.1, WP.1.H.6, WP.1.I.2</t>
  </si>
  <si>
    <t>Component and system configuration standards?</t>
  </si>
  <si>
    <t>10.1.1
12.4.1</t>
  </si>
  <si>
    <t>Documented Operating Procedures,
Control Of Operational Software</t>
  </si>
  <si>
    <t>WP.1.I.4</t>
  </si>
  <si>
    <t>Standard operating procedures?</t>
  </si>
  <si>
    <t>Documented Operating Procedures</t>
  </si>
  <si>
    <t>WP.1.K.6</t>
  </si>
  <si>
    <t xml:space="preserve">Who is responsible for user entitlement audits? </t>
    <phoneticPr fontId="27" type="noConversion"/>
  </si>
  <si>
    <t>WP.1.H.9, WP.1.F.4, WP.1.F.5</t>
  </si>
  <si>
    <t>顧客の監査の責任の所在は</t>
    <rPh sb="0" eb="2">
      <t>ｺｷｬｸ</t>
    </rPh>
    <rPh sb="3" eb="5">
      <t>ｶﾝｻ</t>
    </rPh>
    <rPh sb="6" eb="8">
      <t>ｾｷﾆﾝ</t>
    </rPh>
    <rPh sb="9" eb="11">
      <t>ｼｮｻﾞｲ</t>
    </rPh>
    <phoneticPr fontId="27" type="noConversion"/>
  </si>
  <si>
    <t>Cloud provider?</t>
  </si>
  <si>
    <t>Client?</t>
  </si>
  <si>
    <t>Is there a formal development methodology in operation? If so, does this include:</t>
  </si>
  <si>
    <t>WP.1.K.6, WP.1.C.1, WP.1.C.2, WP.1.C.3</t>
  </si>
  <si>
    <t>開発標準手順は</t>
    <rPh sb="0" eb="2">
      <t>ｶｲﾊﾂ</t>
    </rPh>
    <rPh sb="2" eb="4">
      <t>ﾋｮｳｼﾞｭﾝ</t>
    </rPh>
    <rPh sb="4" eb="6">
      <t>ﾃｼﾞｭﾝ</t>
    </rPh>
    <phoneticPr fontId="27" type="noConversion"/>
  </si>
  <si>
    <t>Waterfall</t>
  </si>
  <si>
    <t>Agile? If so, what groups are operating in the agile teams:</t>
  </si>
  <si>
    <t>Development?</t>
  </si>
  <si>
    <t>QA?</t>
  </si>
  <si>
    <t>Security?</t>
  </si>
  <si>
    <t>Other?</t>
  </si>
  <si>
    <t>Is there a formal process to ensure clients are notified prior to changes being made which may impact their service? If so, what is the method for communicating this:</t>
    <phoneticPr fontId="27" type="noConversion"/>
  </si>
  <si>
    <t>WP.1.F.6, WP.1.E.3</t>
  </si>
  <si>
    <t>顧客のビジネスに影響を与えるような変更がされる前に顧客に連絡をするプロセスがあるか?その場合の方法は？</t>
    <rPh sb="0" eb="2">
      <t>ｺｷｬｸ</t>
    </rPh>
    <rPh sb="8" eb="10">
      <t>ｴｲｷｮｳ</t>
    </rPh>
    <rPh sb="11" eb="12">
      <t>ｱﾀ</t>
    </rPh>
    <rPh sb="17" eb="19">
      <t>ﾍﾝｺｳ</t>
    </rPh>
    <rPh sb="23" eb="24">
      <t>ﾏｴ</t>
    </rPh>
    <rPh sb="25" eb="27">
      <t>ｺｷｬｸ</t>
    </rPh>
    <rPh sb="28" eb="30">
      <t>ﾚﾝﾗｸ</t>
    </rPh>
    <rPh sb="44" eb="46">
      <t>ﾊﾞｱｲ</t>
    </rPh>
    <rPh sb="47" eb="49">
      <t>ﾎｳﾎｳ</t>
    </rPh>
    <phoneticPr fontId="27" type="noConversion"/>
  </si>
  <si>
    <t>Post to website or portal?</t>
  </si>
  <si>
    <t>WP.1.F.6, WP.1.E.3, WP.1.H.10</t>
  </si>
  <si>
    <t>Verbal?</t>
  </si>
  <si>
    <t>Is there a scheduled maintenance window? If so, what is the frequency:</t>
  </si>
  <si>
    <t>WP.1.K.6, WP.1.K.7, WP.1.K.8</t>
  </si>
  <si>
    <t>定期メンテナンスの画面があるか</t>
    <rPh sb="0" eb="2">
      <t>ﾃｲｷ</t>
    </rPh>
    <rPh sb="9" eb="11">
      <t>ｶﾞﾒﾝ</t>
    </rPh>
    <phoneticPr fontId="27" type="noConversion"/>
  </si>
  <si>
    <t>Biweekly?</t>
  </si>
  <si>
    <t>2nd Wednesday 8:00pm - Next day 8:00am</t>
  </si>
  <si>
    <t>Is there a scheduled maintenance window which results in client downtime, If so, what is the period of the downtime:</t>
  </si>
  <si>
    <t>定期メンテナンス画面が表示される場合のサービス停止時間は</t>
    <rPh sb="0" eb="2">
      <t>ﾃｲｷ</t>
    </rPh>
    <rPh sb="8" eb="10">
      <t>ｶﾞﾒﾝ</t>
    </rPh>
    <rPh sb="11" eb="13">
      <t>ﾋｮｳｼﾞ</t>
    </rPh>
    <rPh sb="16" eb="18">
      <t>ﾊﾞｱｲ</t>
    </rPh>
    <rPh sb="23" eb="25">
      <t>ﾃｲｼ</t>
    </rPh>
    <rPh sb="25" eb="27">
      <t>ｼﾞｶﾝ</t>
    </rPh>
    <phoneticPr fontId="27" type="noConversion"/>
  </si>
  <si>
    <t>&lt; 30 min?</t>
  </si>
  <si>
    <t>&gt;30 min &lt; 60 min?</t>
  </si>
  <si>
    <t>&gt;60 min &lt; 120 min?</t>
  </si>
  <si>
    <t>&gt;120 min &lt; 180 min?</t>
  </si>
  <si>
    <t>Depend on Maintenance Task</t>
  </si>
  <si>
    <t>Is there an online incident response status portal, which outlines planned and unplanned outages? If so, how long after an unplanned outage is this updated:</t>
  </si>
  <si>
    <t>障害対応状況を表示するポータルはあるか？それは計画的なアウテージと不定期なアウテージも含むか？その場合、不定期なアウテージが発生した場合、どのくらいでポータルは更新されるのか</t>
    <rPh sb="0" eb="2">
      <t>ｼｮｳｶﾞｲ</t>
    </rPh>
    <rPh sb="2" eb="4">
      <t>ﾀｲｵｳ</t>
    </rPh>
    <rPh sb="4" eb="6">
      <t>ｼﾞｮｳｷｮｳ</t>
    </rPh>
    <rPh sb="7" eb="9">
      <t>ﾋｮｳｼﾞ</t>
    </rPh>
    <rPh sb="23" eb="26">
      <t>ｹｲｶｸﾃｷ</t>
    </rPh>
    <rPh sb="33" eb="36">
      <t>ﾌﾃｲｷ</t>
    </rPh>
    <rPh sb="43" eb="44">
      <t>ﾌｸ</t>
    </rPh>
    <rPh sb="49" eb="51">
      <t>ﾊﾞｱｲ</t>
    </rPh>
    <rPh sb="52" eb="55">
      <t>ﾌﾃｲｷ</t>
    </rPh>
    <rPh sb="62" eb="64">
      <t>ﾊｯｾｲ</t>
    </rPh>
    <rPh sb="66" eb="68">
      <t>ﾊﾞｱｲ</t>
    </rPh>
    <rPh sb="80" eb="82">
      <t>ｺｳｼﾝ</t>
    </rPh>
    <phoneticPr fontId="27" type="noConversion"/>
  </si>
  <si>
    <t>Real-time?</t>
  </si>
  <si>
    <t>ASAP</t>
  </si>
  <si>
    <t>Is there the option for clients to opt-in, or opt-out of specific features in releases?</t>
  </si>
  <si>
    <t>特定の機能をリリースする際に顧客に受入、または、拒否の選択は可能か</t>
    <rPh sb="0" eb="2">
      <t>ﾄｸﾃｲ</t>
    </rPh>
    <rPh sb="3" eb="5">
      <t>ｷﾉｳ</t>
    </rPh>
    <rPh sb="12" eb="13">
      <t>ｻｲ</t>
    </rPh>
    <rPh sb="14" eb="16">
      <t>ｺｷｬｸ</t>
    </rPh>
    <rPh sb="17" eb="19">
      <t>ｳｹｲﾚ</t>
    </rPh>
    <rPh sb="24" eb="26">
      <t>ｷｮﾋ</t>
    </rPh>
    <rPh sb="27" eb="29">
      <t>ｾﾝﾀｸ</t>
    </rPh>
    <rPh sb="30" eb="32">
      <t>ｶﾉｳ</t>
    </rPh>
    <phoneticPr fontId="27" type="noConversion"/>
  </si>
  <si>
    <t>WP.1.E.3, WP.1.G.10</t>
  </si>
  <si>
    <r>
      <rPr>
        <sz val="10"/>
        <rFont val="ＭＳ Ｐゴシック"/>
        <family val="3"/>
        <charset val="128"/>
      </rPr>
      <t>セキュリティ障害を報告するための</t>
    </r>
    <r>
      <rPr>
        <sz val="10"/>
        <rFont val="Arial"/>
        <family val="2"/>
      </rPr>
      <t>24</t>
    </r>
    <r>
      <rPr>
        <sz val="10"/>
        <rFont val="ＭＳ Ｐゴシック"/>
        <family val="3"/>
        <charset val="128"/>
      </rPr>
      <t>時間</t>
    </r>
    <r>
      <rPr>
        <sz val="10"/>
        <rFont val="Arial"/>
        <family val="2"/>
      </rPr>
      <t>365</t>
    </r>
    <r>
      <rPr>
        <sz val="10"/>
        <rFont val="ＭＳ Ｐゴシック"/>
        <family val="3"/>
        <charset val="128"/>
      </rPr>
      <t>日利用できる電話サービスはあるか</t>
    </r>
    <rPh sb="6" eb="8">
      <t>ｼｮｳｶﾞｲ</t>
    </rPh>
    <rPh sb="9" eb="11">
      <t>ﾎｳｺｸ</t>
    </rPh>
    <rPh sb="18" eb="20">
      <t>ｼﾞｶﾝ</t>
    </rPh>
    <rPh sb="23" eb="24">
      <t>ﾆﾁ</t>
    </rPh>
    <rPh sb="24" eb="26">
      <t>ﾘﾖｳ</t>
    </rPh>
    <rPh sb="29" eb="31">
      <t>ﾃﾞﾝﾜ</t>
    </rPh>
    <phoneticPr fontId="27" type="noConversion"/>
  </si>
  <si>
    <t>Are applications created and released into production? If so, what is the release frequency:</t>
  </si>
  <si>
    <t>WP.1.I.3, WP.1.I.5, WP.1.I.6, WP.1.I.7</t>
  </si>
  <si>
    <t>アプリケーションが作成され、本番環境にリリースされるのか？その場合のリリースのタイミングは</t>
    <rPh sb="9" eb="11">
      <t>ｻｸｾｲ</t>
    </rPh>
    <rPh sb="14" eb="16">
      <t>ﾎﾝﾊﾞﾝ</t>
    </rPh>
    <rPh sb="16" eb="18">
      <t>ｶﾝｷｮｳ</t>
    </rPh>
    <rPh sb="31" eb="33">
      <t>ﾊﾞｱｲ</t>
    </rPh>
    <phoneticPr fontId="27" type="noConversion"/>
  </si>
  <si>
    <t>Ad hoc?</t>
  </si>
  <si>
    <t>&gt; 3 months?</t>
  </si>
  <si>
    <t>&gt; 6 months?</t>
  </si>
  <si>
    <t>Is there an automated secure source code review? If so, what is the frequency:</t>
    <phoneticPr fontId="27" type="noConversion"/>
  </si>
  <si>
    <t>自動的なソースコードのセキュリティレビュー機能はあるか</t>
    <rPh sb="0" eb="3">
      <t>ｼﾞﾄﾞｳﾃｷ</t>
    </rPh>
    <rPh sb="21" eb="23">
      <t>ｷﾉｳ</t>
    </rPh>
    <phoneticPr fontId="27" type="noConversion"/>
  </si>
  <si>
    <t>Is source code security reviewed manually? If so, what is the frequency:</t>
    <phoneticPr fontId="27" type="noConversion"/>
  </si>
  <si>
    <t>ソースコードのセキュリティレビューはマニュアルで実施されるのか</t>
    <rPh sb="24" eb="26">
      <t>ｼﾞｯｼ</t>
    </rPh>
    <phoneticPr fontId="27" type="noConversion"/>
  </si>
  <si>
    <t>Yearly</t>
  </si>
  <si>
    <t>Are automated penetration tests performed? If so, what is the frequency:</t>
  </si>
  <si>
    <t>WP.1.I.3, WP.1.I.5, WP.1.I.6, WP.1.I.7, WP.1.A.10</t>
  </si>
  <si>
    <t>自動的な侵入テストは実施されるのか</t>
    <rPh sb="0" eb="3">
      <t>ｼﾞﾄﾞｳﾃｷ</t>
    </rPh>
    <rPh sb="4" eb="6">
      <t>ｼﾝﾆｭｳ</t>
    </rPh>
    <rPh sb="10" eb="12">
      <t>ｼﾞｯｼ</t>
    </rPh>
    <phoneticPr fontId="27" type="noConversion"/>
  </si>
  <si>
    <t>Are manual penetration tests performed? If so, what is the frequency:</t>
  </si>
  <si>
    <t>マニュアルでの侵入テストは実施されるのか</t>
    <rPh sb="7" eb="9">
      <t>ｼﾝﾆｭｳ</t>
    </rPh>
    <rPh sb="13" eb="15">
      <t>ｼﾞｯｼ</t>
    </rPh>
    <phoneticPr fontId="27" type="noConversion"/>
  </si>
  <si>
    <t>Are clients provided with the ability to specify where their data will be stored? If so, what level:</t>
  </si>
  <si>
    <t>Stored in Microsoft Azure Japan East</t>
  </si>
  <si>
    <t>WP.1.E.4, WP.1.G.2, WP.1.G.3</t>
  </si>
  <si>
    <t>顧客にはどこにデータが保存されているのかを公開できるのか</t>
    <rPh sb="0" eb="2">
      <t>ｺｷｬｸ</t>
    </rPh>
    <rPh sb="11" eb="13">
      <t>ﾎｿﾞﾝ</t>
    </rPh>
    <rPh sb="21" eb="23">
      <t>ｺｳｶｲ</t>
    </rPh>
    <phoneticPr fontId="27" type="noConversion"/>
  </si>
  <si>
    <t>Data classification zone: based on security classification level e.g. general vs. PCI networks</t>
  </si>
  <si>
    <t>Datacenter?</t>
  </si>
  <si>
    <t>Country?</t>
  </si>
  <si>
    <t>Location based on legal jurisdiction?</t>
  </si>
  <si>
    <t>Are there legal data ownership agreements with clients? If so, do these agreements define:</t>
    <phoneticPr fontId="27" type="noConversion"/>
  </si>
  <si>
    <t>15.1.2
15.1.3</t>
  </si>
  <si>
    <t>Intellectual Property Rights (Ipr),
Protection Of Organizational Records</t>
  </si>
  <si>
    <t>WP.1.G.1</t>
  </si>
  <si>
    <t>法的なデータ所有に関する契約があるか</t>
    <rPh sb="0" eb="2">
      <t>ﾎｳﾃｷ</t>
    </rPh>
    <rPh sb="6" eb="8">
      <t>ｼｮﾕｳ</t>
    </rPh>
    <rPh sb="9" eb="10">
      <t>ｶﾝ</t>
    </rPh>
    <rPh sb="12" eb="14">
      <t>ｹｲﾔｸ</t>
    </rPh>
    <phoneticPr fontId="27" type="noConversion"/>
  </si>
  <si>
    <t>Who owns the data?</t>
  </si>
  <si>
    <t>Client</t>
  </si>
  <si>
    <t>データのだれのもの</t>
  </si>
  <si>
    <t>What rights (if any) the cloud provider has to the client's complete data?</t>
  </si>
  <si>
    <t>プロバイダーが何か権利を有するのか</t>
    <rPh sb="7" eb="8">
      <t>ﾅﾆ</t>
    </rPh>
    <rPh sb="9" eb="11">
      <t>ｹﾝﾘ</t>
    </rPh>
    <rPh sb="12" eb="13">
      <t>ﾕｳ</t>
    </rPh>
    <phoneticPr fontId="27" type="noConversion"/>
  </si>
  <si>
    <t>What rights (if any) the cloud provider has to the client's aggregate/sanitized data?</t>
    <phoneticPr fontId="27" type="noConversion"/>
  </si>
  <si>
    <t>プロバイダーが集計された、または、変換されたデータについて権利を有するのか</t>
    <rPh sb="7" eb="9">
      <t>ｼｭｳｹｲ</t>
    </rPh>
    <rPh sb="17" eb="19">
      <t>ﾍﾝｶﾝ</t>
    </rPh>
    <rPh sb="29" eb="31">
      <t>ｹﾝﾘ</t>
    </rPh>
    <rPh sb="32" eb="33">
      <t>ﾕｳ</t>
    </rPh>
    <phoneticPr fontId="27" type="noConversion"/>
  </si>
  <si>
    <t>Does the ability exist to legally demonstrate sufficient data segmentation, in the event of a client subpoena or a forensics incident, so as not to impact other clients data if using resource pooling? If so:</t>
  </si>
  <si>
    <t>Q64</t>
  </si>
  <si>
    <t>WP.1.L.2, WP.1.G.5</t>
  </si>
  <si>
    <t>顧客の召喚や科学捜査などで司法機関の捜査があった場合でもデータの区分、分離が担保されているか？他の顧客に影響を与えないためにやっていることは？</t>
    <rPh sb="0" eb="2">
      <t>ｺｷｬｸ</t>
    </rPh>
    <rPh sb="3" eb="5">
      <t>ｼｮｳｶﾝ</t>
    </rPh>
    <rPh sb="6" eb="8">
      <t>ｶｶﾞｸ</t>
    </rPh>
    <rPh sb="8" eb="10">
      <t>ｿｳｻ</t>
    </rPh>
    <rPh sb="13" eb="15">
      <t>ｼﾎｳ</t>
    </rPh>
    <rPh sb="15" eb="17">
      <t>ｷｶﾝ</t>
    </rPh>
    <rPh sb="18" eb="20">
      <t>ｿｳｻ</t>
    </rPh>
    <rPh sb="24" eb="26">
      <t>ﾊﾞｱｲ</t>
    </rPh>
    <rPh sb="32" eb="34">
      <t>ｸﾌﾞﾝ</t>
    </rPh>
    <rPh sb="35" eb="37">
      <t>ﾌﾞﾝﾘ</t>
    </rPh>
    <rPh sb="38" eb="40">
      <t>ﾀﾝﾎﾟ</t>
    </rPh>
    <rPh sb="47" eb="48">
      <t>ﾎｶ</t>
    </rPh>
    <rPh sb="49" eb="51">
      <t>ｺｷｬｸ</t>
    </rPh>
    <rPh sb="52" eb="54">
      <t>ｴｲｷｮｳ</t>
    </rPh>
    <rPh sb="55" eb="56">
      <t>ｱﾀ</t>
    </rPh>
    <phoneticPr fontId="27" type="noConversion"/>
  </si>
  <si>
    <t>Can this legal strategy document be shared with the client?</t>
  </si>
  <si>
    <t>法的戦略に関するドキュメントを顧客と共有できるか</t>
    <rPh sb="0" eb="2">
      <t>ﾎｳﾃｷ</t>
    </rPh>
    <rPh sb="2" eb="4">
      <t>ｾﾝﾘｬｸ</t>
    </rPh>
    <rPh sb="5" eb="6">
      <t>ｶﾝ</t>
    </rPh>
    <rPh sb="15" eb="17">
      <t>ｺｷｬｸ</t>
    </rPh>
    <rPh sb="18" eb="20">
      <t>ｷｮｳﾕｳ</t>
    </rPh>
    <phoneticPr fontId="27" type="noConversion"/>
  </si>
  <si>
    <t>Has this been approved by legal counsel (in-house or external)?</t>
  </si>
  <si>
    <t>法務部の承認は得ているか</t>
    <rPh sb="0" eb="2">
      <t>ﾎｳﾑ</t>
    </rPh>
    <rPh sb="2" eb="3">
      <t>ﾌﾞ</t>
    </rPh>
    <rPh sb="4" eb="6">
      <t>ｼｮｳﾆﾝ</t>
    </rPh>
    <rPh sb="7" eb="8">
      <t>ｴ</t>
    </rPh>
    <phoneticPr fontId="27" type="noConversion"/>
  </si>
  <si>
    <t>Is there a data retention/destruction schedule? If so, is data destruction performed for the following media as per the data retention/destruction schedule:</t>
  </si>
  <si>
    <t>10.7.1
10.7.2
10.7.3
10.7.4</t>
  </si>
  <si>
    <t>Management Of Removable Media,
Disposal Of Media,
Information Handling Procedures,
Security Of System Documentation</t>
  </si>
  <si>
    <t>データ保持や破棄に関するスケジュールはあるか？その場合、以下のメディアに関するデータの保持、破棄に関するスケジュールはあるか</t>
    <rPh sb="3" eb="5">
      <t>ﾎｼﾞ</t>
    </rPh>
    <rPh sb="6" eb="8">
      <t>ﾊｷ</t>
    </rPh>
    <rPh sb="9" eb="10">
      <t>ｶﾝ</t>
    </rPh>
    <rPh sb="25" eb="27">
      <t>ﾊﾞｱｲ</t>
    </rPh>
    <rPh sb="28" eb="30">
      <t>ｲｶ</t>
    </rPh>
    <rPh sb="36" eb="37">
      <t>ｶﾝ</t>
    </rPh>
    <rPh sb="43" eb="45">
      <t>ﾎｼﾞ</t>
    </rPh>
    <rPh sb="46" eb="48">
      <t>ﾊｷ</t>
    </rPh>
    <rPh sb="49" eb="50">
      <t>ｶﾝ</t>
    </rPh>
    <phoneticPr fontId="27" type="noConversion"/>
  </si>
  <si>
    <t>Online: disk?</t>
  </si>
  <si>
    <t>WP.1.K.2, WP.1.K.3, WP.1.K.5</t>
  </si>
  <si>
    <t>Offline: media: e.g. DLT?</t>
  </si>
  <si>
    <t>Online: data managed by third party vendors?</t>
  </si>
  <si>
    <t>Offline: data managed by third party vendors?</t>
  </si>
  <si>
    <t>WP.1.K.4</t>
  </si>
  <si>
    <r>
      <rPr>
        <sz val="10"/>
        <rFont val="ＭＳ Ｐゴシック"/>
        <family val="3"/>
        <charset val="128"/>
      </rPr>
      <t>他の顧客に影響を与えないように、司法機関による捜査が行われている場合、クライアントデータに対しては「訴訟ホールド」と表示されるポータルや</t>
    </r>
    <r>
      <rPr>
        <sz val="10"/>
        <rFont val="Arial"/>
        <family val="2"/>
      </rPr>
      <t>API</t>
    </r>
    <r>
      <rPr>
        <sz val="10"/>
        <rFont val="ＭＳ Ｐゴシック"/>
        <family val="3"/>
        <charset val="128"/>
      </rPr>
      <t>があるか</t>
    </r>
    <rPh sb="0" eb="1">
      <t>ﾎｶ</t>
    </rPh>
    <rPh sb="2" eb="4">
      <t>ｺｷｬｸ</t>
    </rPh>
    <rPh sb="5" eb="7">
      <t>ｴｲｷｮｳ</t>
    </rPh>
    <rPh sb="8" eb="9">
      <t>ｱﾀ</t>
    </rPh>
    <rPh sb="16" eb="20">
      <t>ｼﾎｳｷｶﾝ</t>
    </rPh>
    <rPh sb="23" eb="25">
      <t>ｿｳｻ</t>
    </rPh>
    <rPh sb="26" eb="27">
      <t>ｵｺﾅ</t>
    </rPh>
    <rPh sb="32" eb="34">
      <t>ﾊﾞｱｲ</t>
    </rPh>
    <rPh sb="45" eb="46">
      <t>ﾀｲ</t>
    </rPh>
    <rPh sb="50" eb="52">
      <t>ｿｼｮｳ</t>
    </rPh>
    <rPh sb="58" eb="60">
      <t>ﾋｮｳｼﾞ</t>
    </rPh>
    <phoneticPr fontId="27" type="noConversion"/>
  </si>
  <si>
    <r>
      <t>API</t>
    </r>
    <r>
      <rPr>
        <sz val="10"/>
        <rFont val="ＭＳ Ｐゴシック"/>
        <family val="3"/>
        <charset val="128"/>
      </rPr>
      <t>を利用しているか？</t>
    </r>
    <rPh sb="4" eb="6">
      <t>ﾘﾖｳ</t>
    </rPh>
    <phoneticPr fontId="27" type="noConversion"/>
  </si>
  <si>
    <t>Is there a formal security program established to include API security reviews? If so, does this include:</t>
  </si>
  <si>
    <t>WP.1.I.3, WP.1.I.4, WP.1.I.7</t>
  </si>
  <si>
    <r>
      <t>API</t>
    </r>
    <r>
      <rPr>
        <sz val="10"/>
        <rFont val="ＭＳ Ｐゴシック"/>
        <family val="3"/>
        <charset val="128"/>
      </rPr>
      <t>のセキュリティレビューについては以下の項目が含まれていますか</t>
    </r>
    <rPh sb="19" eb="21">
      <t>ｲｶ</t>
    </rPh>
    <rPh sb="22" eb="24">
      <t>ｺｳﾓｸ</t>
    </rPh>
    <rPh sb="25" eb="26">
      <t>ﾌｸ</t>
    </rPh>
    <phoneticPr fontId="27" type="noConversion"/>
  </si>
  <si>
    <t>API security evaluated at the requirements phase?</t>
  </si>
  <si>
    <t>Security review of API design?</t>
  </si>
  <si>
    <t>API permission model review?</t>
  </si>
  <si>
    <t>Is the API code security tested against OWASP top 10 security issues? If so, does this include:</t>
  </si>
  <si>
    <t>12.6.1</t>
    <phoneticPr fontId="27" type="noConversion"/>
  </si>
  <si>
    <t>Control of technical vulnerabilities</t>
    <phoneticPr fontId="27" type="noConversion"/>
  </si>
  <si>
    <r>
      <t>OWASP top10</t>
    </r>
    <r>
      <rPr>
        <sz val="10"/>
        <rFont val="ＭＳ Ｐゴシック"/>
        <family val="3"/>
        <charset val="128"/>
      </rPr>
      <t>のセキュリティ問題に対してその</t>
    </r>
    <r>
      <rPr>
        <sz val="10"/>
        <rFont val="Arial"/>
        <family val="2"/>
      </rPr>
      <t>API</t>
    </r>
    <r>
      <rPr>
        <sz val="10"/>
        <rFont val="ＭＳ Ｐゴシック"/>
        <family val="3"/>
        <charset val="128"/>
      </rPr>
      <t>はテストしているか？その場合、以下の項目は含まれるか？</t>
    </r>
    <rPh sb="18" eb="20">
      <t>ﾓﾝﾀﾞｲ</t>
    </rPh>
    <rPh sb="21" eb="22">
      <t>ﾀｲ</t>
    </rPh>
    <rPh sb="41" eb="43">
      <t>ﾊﾞｱｲ</t>
    </rPh>
    <rPh sb="44" eb="46">
      <t>ｲｶ</t>
    </rPh>
    <rPh sb="47" eb="49">
      <t>ｺｳﾓｸ</t>
    </rPh>
    <rPh sb="50" eb="51">
      <t>ﾌｸ</t>
    </rPh>
    <phoneticPr fontId="27" type="noConversion"/>
  </si>
  <si>
    <t>Data scoping?</t>
  </si>
  <si>
    <t>XSS?</t>
  </si>
  <si>
    <t>SQL injection?</t>
  </si>
  <si>
    <t>Session abuse?</t>
  </si>
  <si>
    <t>Replay attack?</t>
  </si>
  <si>
    <t>DoS?</t>
    <phoneticPr fontId="27" type="noConversion"/>
  </si>
  <si>
    <t>Data Leakage</t>
  </si>
  <si>
    <t>Is there the self-service ability to control access to APIs? If so, does this include:</t>
  </si>
  <si>
    <t>11.4.6
11.6.1</t>
  </si>
  <si>
    <t>Network Connection Control,
	Information Access Restriction</t>
  </si>
  <si>
    <t>WP.1.H.10, WP.1.A.1</t>
  </si>
  <si>
    <r>
      <t>API</t>
    </r>
    <r>
      <rPr>
        <sz val="10"/>
        <rFont val="ＭＳ Ｐゴシック"/>
        <family val="3"/>
        <charset val="128"/>
      </rPr>
      <t>へのアクセスをコントロールできるセルフサービスはあるか？その場合、以下の項目は含まれるか</t>
    </r>
    <rPh sb="33" eb="35">
      <t>ﾊﾞｱｲ</t>
    </rPh>
    <rPh sb="36" eb="38">
      <t>ｲｶ</t>
    </rPh>
    <rPh sb="39" eb="41">
      <t>ｺｳﾓｸ</t>
    </rPh>
    <rPh sb="42" eb="43">
      <t>ﾌｸ</t>
    </rPh>
    <phoneticPr fontId="27" type="noConversion"/>
  </si>
  <si>
    <t>Network: Network access control e.g. firewall ACL?</t>
  </si>
  <si>
    <t>WP.1.A.1, WP.1.A.2, WP.1.A.3</t>
  </si>
  <si>
    <t>Network: VPN?</t>
  </si>
  <si>
    <t>Application: Application access control e.g. application ACL?</t>
  </si>
  <si>
    <t>WP.1.I.2, WP.1.A.1, WP.1.A.2, WP.1.A.3</t>
  </si>
  <si>
    <t>Credential: username/password?</t>
  </si>
  <si>
    <t>Credential: client side certificate?</t>
  </si>
  <si>
    <t>Credential: multi factor authentication?</t>
  </si>
  <si>
    <t>多要素認証</t>
    <rPh sb="0" eb="1">
      <t>ﾀ</t>
    </rPh>
    <rPh sb="1" eb="3">
      <t>ﾖｳｿ</t>
    </rPh>
    <rPh sb="3" eb="5">
      <t>ﾆﾝｼｮｳ</t>
    </rPh>
    <phoneticPr fontId="27" type="noConversion"/>
  </si>
  <si>
    <t>Is there a self-service kill switch available to clients to disable an API in the event of a security incident e.g. DoS?</t>
  </si>
  <si>
    <t>10.10.2 
11.4.6
11.6.1</t>
  </si>
  <si>
    <t>Monitoring System Use,
Network Connection Control,
	Information Access Restriction</t>
  </si>
  <si>
    <t>WP.1.I.4, WP.1.I.7</t>
  </si>
  <si>
    <r>
      <rPr>
        <sz val="10"/>
        <rFont val="ＭＳ Ｐゴシック"/>
        <family val="3"/>
        <charset val="128"/>
      </rPr>
      <t>セキュリティインシデントが発生した場合、</t>
    </r>
    <r>
      <rPr>
        <sz val="10"/>
        <rFont val="Arial"/>
        <family val="2"/>
      </rPr>
      <t>API</t>
    </r>
    <r>
      <rPr>
        <sz val="10"/>
        <rFont val="ＭＳ Ｐゴシック"/>
        <family val="3"/>
        <charset val="128"/>
      </rPr>
      <t>を無効にするようなスイッチがセルフサービスにはあるか</t>
    </r>
    <rPh sb="13" eb="15">
      <t>ﾊｯｾｲ</t>
    </rPh>
    <rPh sb="17" eb="19">
      <t>ﾊﾞｱｲ</t>
    </rPh>
    <rPh sb="24" eb="26">
      <t>ﾑｺｳ</t>
    </rPh>
    <phoneticPr fontId="27" type="noConversion"/>
  </si>
  <si>
    <t>Does the API have the ability to alert, block or lock based on rate limit?</t>
  </si>
  <si>
    <r>
      <t>API</t>
    </r>
    <r>
      <rPr>
        <sz val="10"/>
        <rFont val="ＭＳ Ｐゴシック"/>
        <family val="3"/>
        <charset val="128"/>
      </rPr>
      <t>の制限回数越えに対する警告やブロック機能はあるか</t>
    </r>
    <rPh sb="4" eb="6">
      <t>ｾｲｹﾞﾝ</t>
    </rPh>
    <rPh sb="6" eb="8">
      <t>ｶｲｽｳ</t>
    </rPh>
    <rPh sb="8" eb="9">
      <t>ｺﾞ</t>
    </rPh>
    <rPh sb="11" eb="12">
      <t>ﾀｲ</t>
    </rPh>
    <rPh sb="14" eb="16">
      <t>ｹｲｺｸ</t>
    </rPh>
    <rPh sb="21" eb="23">
      <t>ｷﾉｳ</t>
    </rPh>
    <phoneticPr fontId="27" type="noConversion"/>
  </si>
  <si>
    <t xml:space="preserve">Is Scoped Data encrypted in the API response? </t>
    <phoneticPr fontId="27" type="noConversion"/>
  </si>
  <si>
    <t>SSL encryption Q65</t>
  </si>
  <si>
    <t>10.6.2
12.3.1</t>
  </si>
  <si>
    <t>Security Of Network Services,
Policy On The Use Of Cryptographic Controls</t>
  </si>
  <si>
    <t>WP.1.A.5, WP.1.A.6, WP.1.G.9, WP.1.I.4, WP.1.I.7</t>
  </si>
  <si>
    <r>
      <t>API</t>
    </r>
    <r>
      <rPr>
        <sz val="10"/>
        <rFont val="ＭＳ Ｐゴシック"/>
        <family val="3"/>
        <charset val="128"/>
      </rPr>
      <t>レスポンスに対して対象データは暗号化されるか</t>
    </r>
    <rPh sb="9" eb="10">
      <t>ﾀｲ</t>
    </rPh>
    <rPh sb="12" eb="14">
      <t>ﾀｲｼｮｳ</t>
    </rPh>
    <rPh sb="18" eb="21">
      <t>ｱﾝｺﾞｳｶ</t>
    </rPh>
    <phoneticPr fontId="27" type="noConversion"/>
  </si>
  <si>
    <t>Is Scoped Data encrypted in the API request?</t>
    <phoneticPr fontId="27" type="noConversion"/>
  </si>
  <si>
    <r>
      <t>API</t>
    </r>
    <r>
      <rPr>
        <sz val="10"/>
        <rFont val="ＭＳ Ｐゴシック"/>
        <family val="3"/>
        <charset val="128"/>
      </rPr>
      <t>リクエストに対して対象データは暗号化されるか</t>
    </r>
    <rPh sb="9" eb="10">
      <t>ﾀｲ</t>
    </rPh>
    <rPh sb="12" eb="14">
      <t>ﾀｲｼｮｳ</t>
    </rPh>
    <rPh sb="18" eb="21">
      <t>ｱﾝｺﾞｳｶ</t>
    </rPh>
    <phoneticPr fontId="27" type="noConversion"/>
  </si>
  <si>
    <t>Is there an option for the API request calls to be digitally signed?</t>
  </si>
  <si>
    <r>
      <t>API</t>
    </r>
    <r>
      <rPr>
        <sz val="10"/>
        <rFont val="ＭＳ Ｐゴシック"/>
        <family val="3"/>
        <charset val="128"/>
      </rPr>
      <t>リクエストに関してデジタルサインをコールするオプションはあるか</t>
    </r>
    <rPh sb="9" eb="10">
      <t>ｶﾝ</t>
    </rPh>
    <phoneticPr fontId="27" type="noConversion"/>
  </si>
  <si>
    <t>Is there an option for the API response calls to be digitally signed?</t>
  </si>
  <si>
    <r>
      <t>API</t>
    </r>
    <r>
      <rPr>
        <sz val="10"/>
        <rFont val="ＭＳ Ｐゴシック"/>
        <family val="3"/>
        <charset val="128"/>
      </rPr>
      <t>レスポンスに関してデジタルサインをコールするオプションはあるか</t>
    </r>
    <rPh sb="9" eb="10">
      <t>ｶﾝ</t>
    </rPh>
    <phoneticPr fontId="27" type="noConversion"/>
  </si>
  <si>
    <t>WP.1.J.1, WP.1.J.7, WP.1.A.3, WP.1.A.6, WP.1.A.8, WP.1.A.9, WP.1.H.6, WP.1.H.10</t>
  </si>
  <si>
    <t>会社単位のほかに傘下の部署に対するアカウントが使用できるようなポータルがあるか</t>
    <rPh sb="0" eb="2">
      <t>ｶｲｼｬ</t>
    </rPh>
    <rPh sb="2" eb="4">
      <t>ﾀﾝｲ</t>
    </rPh>
    <rPh sb="8" eb="10">
      <t>ｻﾝｶ</t>
    </rPh>
    <rPh sb="11" eb="13">
      <t>ﾌﾞｼｮ</t>
    </rPh>
    <rPh sb="14" eb="15">
      <t>ﾀｲ</t>
    </rPh>
    <rPh sb="23" eb="25">
      <t>ｼﾖｳ</t>
    </rPh>
    <phoneticPr fontId="27" type="noConversion"/>
  </si>
  <si>
    <t>Are background checks performed? If so, are checks required for the following entities that have access to Scoped Systems and Data:</t>
  </si>
  <si>
    <t>WP.1.E.2, WP.1.G.2, WP.1.G.11, WP.1.J.4, WP.1.J.7</t>
  </si>
  <si>
    <t>バックグラウンドチェックは実施しているか？その場合、対象システムやデータにアクセスするために以下のことをチェックしているか</t>
    <rPh sb="13" eb="15">
      <t>ｼﾞｯｼ</t>
    </rPh>
    <rPh sb="23" eb="25">
      <t>ﾊﾞｱｲ</t>
    </rPh>
    <rPh sb="26" eb="28">
      <t>ﾀｲｼｮｳ</t>
    </rPh>
    <rPh sb="46" eb="48">
      <t>ｲｶ</t>
    </rPh>
    <phoneticPr fontId="27" type="noConversion"/>
  </si>
  <si>
    <t>Cloud provider staff?</t>
  </si>
  <si>
    <t>Cloud provider contractors?</t>
  </si>
  <si>
    <t>Cloud provider sub contractors?</t>
  </si>
  <si>
    <t>What is the default frequency of the background checks:</t>
  </si>
  <si>
    <t>バックグラウンドチェックの頻度は</t>
    <rPh sb="13" eb="15">
      <t>ﾋﾝﾄﾞ</t>
    </rPh>
    <phoneticPr fontId="27" type="noConversion"/>
  </si>
  <si>
    <t>At time of hire?</t>
  </si>
  <si>
    <t>Quarterly?</t>
  </si>
  <si>
    <t>Semiannually?</t>
  </si>
  <si>
    <t>Annually?</t>
  </si>
  <si>
    <t>Who is responsible for carrying out background checks on direct contractors:</t>
  </si>
  <si>
    <t>8.1.2
8.2.1</t>
  </si>
  <si>
    <t>Screening,
Management Responsibilities</t>
  </si>
  <si>
    <t>直接雇用者のバックグラウンドチェック実施の責任者は</t>
    <rPh sb="0" eb="2">
      <t>ﾁｮｸｾﾂ</t>
    </rPh>
    <rPh sb="2" eb="5">
      <t>ｺﾖｳｼｬ</t>
    </rPh>
    <rPh sb="18" eb="20">
      <t>ｼﾞｯｼ</t>
    </rPh>
    <rPh sb="21" eb="24">
      <t>ｾｷﾆﾝｼｬ</t>
    </rPh>
    <phoneticPr fontId="27" type="noConversion"/>
  </si>
  <si>
    <t>Direct contracting firm?</t>
  </si>
  <si>
    <t>Who is responsible for carrying out background checks on sub-contractors:</t>
  </si>
  <si>
    <t>契約者のバックグラウンドチェック実施の責任者は</t>
    <rPh sb="0" eb="2">
      <t>ｹｲﾔｸ</t>
    </rPh>
    <rPh sb="2" eb="3">
      <t>ｼｬ</t>
    </rPh>
    <phoneticPr fontId="27" type="noConversion"/>
  </si>
  <si>
    <t>Subcontracting firm?</t>
  </si>
  <si>
    <t>Are staff required to use two factor authentication to access the production cloud environment containing Scoped Data? If so, does this include:</t>
  </si>
  <si>
    <t>WP.1.H.6, WP.1.I.4, WP.1.I.7</t>
  </si>
  <si>
    <t>本番環境にアクセスするためには２要素認証が求められるか、その場合、以下の項目も含まれる</t>
    <rPh sb="0" eb="2">
      <t>ﾎﾝﾊﾞﾝ</t>
    </rPh>
    <rPh sb="2" eb="4">
      <t>ｶﾝｷｮｳ</t>
    </rPh>
    <rPh sb="16" eb="18">
      <t>ﾖｳｿ</t>
    </rPh>
    <rPh sb="18" eb="20">
      <t>ﾆﾝｼｮｳ</t>
    </rPh>
    <rPh sb="21" eb="22">
      <t>ﾓﾄ</t>
    </rPh>
    <rPh sb="30" eb="32">
      <t>ﾊﾞｱｲ</t>
    </rPh>
    <rPh sb="33" eb="35">
      <t>ｲｶ</t>
    </rPh>
    <rPh sb="36" eb="38">
      <t>ｺｳﾓｸ</t>
    </rPh>
    <rPh sb="39" eb="40">
      <t>ﾌｸ</t>
    </rPh>
    <phoneticPr fontId="27" type="noConversion"/>
  </si>
  <si>
    <t>Admin Access (shell or UI): Internally from within cloud provider network?</t>
  </si>
  <si>
    <t>Non-Admin Access (shell or UI): Internally from within cloud provider network?</t>
  </si>
  <si>
    <t>Admin access (shell or UI): remote access?</t>
  </si>
  <si>
    <t>Non-Admin access (shell or UI): remote access?</t>
  </si>
  <si>
    <t>Are staff able to access client Scoped Data? If not, which of the following controls are used to prevent this:</t>
  </si>
  <si>
    <t>WP.1.A.1, WP.1.A.5, WP.1.A.6, WP.1.D.2, WP.1.E.2, WP.1.E.3, WP.1.G.1, WP.1.G.2, WP.1.H.6, WP.1.H.8, WP.1.H.9, WP.1.K.1</t>
  </si>
  <si>
    <t>社員は顧客の対象データにアクセスできるか、その防御のために以下の項目は含まれるか</t>
    <rPh sb="0" eb="2">
      <t>ｼｬｲﾝ</t>
    </rPh>
    <rPh sb="3" eb="5">
      <t>ｺｷｬｸ</t>
    </rPh>
    <rPh sb="6" eb="8">
      <t>ﾀｲｼｮｳ</t>
    </rPh>
    <rPh sb="23" eb="25">
      <t>ﾎﾞｳｷﾞｮ</t>
    </rPh>
    <rPh sb="29" eb="31">
      <t>ｲｶ</t>
    </rPh>
    <rPh sb="32" eb="34">
      <t>ｺｳﾓｸ</t>
    </rPh>
    <rPh sb="35" eb="36">
      <t>ﾌｸ</t>
    </rPh>
    <phoneticPr fontId="27" type="noConversion"/>
  </si>
  <si>
    <t>Preventative controls? e.g. technical?</t>
  </si>
  <si>
    <t>Detective controls?</t>
  </si>
  <si>
    <t>探査的コントロール</t>
    <rPh sb="0" eb="2">
      <t>ﾀﾝｻ</t>
    </rPh>
    <rPh sb="2" eb="3">
      <t>ﾃｷ</t>
    </rPh>
    <phoneticPr fontId="27" type="noConversion"/>
  </si>
  <si>
    <t>Corrective controls?</t>
  </si>
  <si>
    <t>Policy controls?</t>
  </si>
  <si>
    <t>Are staff able to access client Scoped Data in an unencrypted state?</t>
    <phoneticPr fontId="27" type="noConversion"/>
  </si>
  <si>
    <t>社員は顧客の暗号化されていない対象データにアクセスできるか</t>
    <rPh sb="0" eb="2">
      <t>ｼｬｲﾝ</t>
    </rPh>
    <rPh sb="3" eb="5">
      <t>ｺｷｬｸ</t>
    </rPh>
    <rPh sb="6" eb="9">
      <t>ｱﾝｺﾞｳｶ</t>
    </rPh>
    <rPh sb="15" eb="17">
      <t>ﾀｲｼｮｳ</t>
    </rPh>
    <phoneticPr fontId="27" type="noConversion"/>
  </si>
  <si>
    <t>Are staff able to access client's encryption key? If not which of the following control's are used to prevent this:</t>
  </si>
  <si>
    <t>社員は顧客の暗号キーにアクセスできるか、できない場合、以下のコントロールは使用されているか</t>
    <rPh sb="0" eb="2">
      <t>ｼｬｲﾝ</t>
    </rPh>
    <rPh sb="3" eb="5">
      <t>ｺｷｬｸ</t>
    </rPh>
    <rPh sb="6" eb="8">
      <t>ｱﾝｺﾞｳ</t>
    </rPh>
    <rPh sb="24" eb="26">
      <t>ﾊﾞｱｲ</t>
    </rPh>
    <rPh sb="27" eb="29">
      <t>ｲｶ</t>
    </rPh>
    <rPh sb="37" eb="39">
      <t>ｼﾖｳ</t>
    </rPh>
    <phoneticPr fontId="27" type="noConversion"/>
  </si>
  <si>
    <t>Is there a process which allows the client to specifically list who from the cloud provider will have access to their Scoped Systems and Data? If so, does this include:</t>
  </si>
  <si>
    <t>クライアントの対象データにアクセスを許可されるユーザーリストに追加されるプロセスがあるか</t>
    <rPh sb="7" eb="9">
      <t>ﾀｲｼｮｳ</t>
    </rPh>
    <rPh sb="18" eb="20">
      <t>ｷｮｶ</t>
    </rPh>
    <rPh sb="31" eb="33">
      <t>ﾂｲｶ</t>
    </rPh>
    <phoneticPr fontId="27" type="noConversion"/>
  </si>
  <si>
    <t>Role based access groups?</t>
  </si>
  <si>
    <t>Written approval from client?</t>
  </si>
  <si>
    <t>Are staff technically prevented from accessing the cloud environment via non-managed private devices? If so, is this from:</t>
  </si>
  <si>
    <t>WP.1.E.2, WP.1.H.6</t>
  </si>
  <si>
    <t>社員は承認されていない個人のデバイスからクラウド環境にアクセスすることを技術的に防げているか</t>
    <rPh sb="0" eb="2">
      <t>ｼｬｲﾝ</t>
    </rPh>
    <rPh sb="3" eb="5">
      <t>ｼｮｳﾆﾝ</t>
    </rPh>
    <rPh sb="11" eb="13">
      <t>ｺｼﾞﾝ</t>
    </rPh>
    <rPh sb="24" eb="26">
      <t>ｶﾝｷｮｳ</t>
    </rPh>
    <rPh sb="36" eb="39">
      <t>ｷﾞｼﾞｭﾂﾃｷ</t>
    </rPh>
    <rPh sb="40" eb="41">
      <t>ﾌｾ</t>
    </rPh>
    <phoneticPr fontId="27" type="noConversion"/>
  </si>
  <si>
    <t>Admin access (shell or UI): Internally from within cloud provider network?</t>
  </si>
  <si>
    <t>Non-Admin access (shell or UI): Internally from within cloud provider network?</t>
  </si>
  <si>
    <t>Admin access (shell or UI): Remote access?</t>
  </si>
  <si>
    <t>Are there controls to prevent one client attempting to compromise another client in a resource pooled environment, If so, does that include:</t>
  </si>
  <si>
    <t>WP.1.A.1, WP.1.A.2, WP.1.A.5, WP.1.A.6, WP.1.A.8, WP.1.A.9, WP.1.E.2, WP.1.I.2</t>
  </si>
  <si>
    <t>ある顧客の環境から別の顧客の環境にアクセスすることを防ぐコントロールがあるか</t>
    <rPh sb="2" eb="4">
      <t>ｺｷｬｸ</t>
    </rPh>
    <rPh sb="5" eb="7">
      <t>ｶﾝｷｮｳ</t>
    </rPh>
    <rPh sb="9" eb="10">
      <t>ﾍﾞﾂ</t>
    </rPh>
    <rPh sb="11" eb="13">
      <t>ｺｷｬｸ</t>
    </rPh>
    <rPh sb="14" eb="16">
      <t>ｶﾝｷｮｳ</t>
    </rPh>
    <rPh sb="26" eb="27">
      <t>ﾌｾ</t>
    </rPh>
    <phoneticPr fontId="27" type="noConversion"/>
  </si>
  <si>
    <t>Inbound/Outbound firewall?</t>
  </si>
  <si>
    <t>10.10.1
10.10.2
10.6.2
11.6.2</t>
  </si>
  <si>
    <t>Audit Logging,
Monitoring System Use,
Security Of Network Services,
Sensitive System Isolation</t>
  </si>
  <si>
    <t>IPS?</t>
  </si>
  <si>
    <t>Real-time alerting?</t>
  </si>
  <si>
    <t>Real-time monitoring by cloud provider?</t>
  </si>
  <si>
    <t>10.2.2
10.10.1
10.10.2
10.6.2
11.6.2</t>
  </si>
  <si>
    <t>Monitoring And Review Of Third Party Services,
Audit Logging,
Monitoring System Use,
Security Of Network Services,
Sensitive System Isolation</t>
  </si>
  <si>
    <t>Is a default hardened base virtual image available to clients? If so, does the security hardening involve:</t>
    <phoneticPr fontId="27" type="noConversion"/>
  </si>
  <si>
    <t>WP.1.A.1, WP.1.D.1, WP.1.D.2, WP.1.I.4</t>
  </si>
  <si>
    <t>堅牢な仮想イメージがデフォルトで使用可能か？その場合、以下のセキュリティ堅牢項目が含まれているか</t>
    <rPh sb="0" eb="2">
      <t>ｹﾝﾛｳ</t>
    </rPh>
    <rPh sb="3" eb="5">
      <t>ｶｿｳ</t>
    </rPh>
    <rPh sb="16" eb="18">
      <t>ｼﾖｳ</t>
    </rPh>
    <rPh sb="18" eb="20">
      <t>ｶﾉｳ</t>
    </rPh>
    <rPh sb="24" eb="26">
      <t>ﾊﾞｱｲ</t>
    </rPh>
    <rPh sb="27" eb="29">
      <t>ｲｶ</t>
    </rPh>
    <rPh sb="36" eb="38">
      <t>ｹﾝﾛｳ</t>
    </rPh>
    <rPh sb="38" eb="40">
      <t>ｺｳﾓｸ</t>
    </rPh>
    <rPh sb="41" eb="42">
      <t>ﾌｸ</t>
    </rPh>
    <phoneticPr fontId="27" type="noConversion"/>
  </si>
  <si>
    <t>Cloud providers default hardened Image provided?</t>
    <phoneticPr fontId="27" type="noConversion"/>
  </si>
  <si>
    <t>Client supplied default hardening Image?</t>
    <phoneticPr fontId="27" type="noConversion"/>
  </si>
  <si>
    <t>Center for Internet Security (CIS) hardening standard applied?</t>
    <phoneticPr fontId="27" type="noConversion"/>
  </si>
  <si>
    <t>National Institute of Standards and Technology (NIST) hardening standard applied?</t>
    <phoneticPr fontId="27" type="noConversion"/>
  </si>
  <si>
    <t>SANS hardening standard applied?</t>
    <phoneticPr fontId="27" type="noConversion"/>
  </si>
  <si>
    <t>Vendor hardening standard applied?</t>
  </si>
  <si>
    <t>Are systems and applications patched? If so, what deployment method is used for patch releases:</t>
  </si>
  <si>
    <t>パッチ適用されるか？適用される場合、どのような方法を取るのか</t>
    <rPh sb="3" eb="5">
      <t>ﾃｷﾖｳ</t>
    </rPh>
    <rPh sb="10" eb="12">
      <t>ﾃｷﾖｳ</t>
    </rPh>
    <rPh sb="15" eb="17">
      <t>ﾊﾞｱｲ</t>
    </rPh>
    <rPh sb="23" eb="25">
      <t>ﾎｳﾎｳ</t>
    </rPh>
    <rPh sb="26" eb="27">
      <t>ﾄ</t>
    </rPh>
    <phoneticPr fontId="27" type="noConversion"/>
  </si>
  <si>
    <t>Cloud provider: deploy to the live server?</t>
  </si>
  <si>
    <t>WP.1.C.2, WP.1.C.3, WP.1.C.4, WP.1.F.4, WP.1.I.4, WP.1.I.6, WP.1.J.5</t>
  </si>
  <si>
    <t>Client: deploy to the live server?</t>
  </si>
  <si>
    <t>Cloud provider: deploy to the base image?</t>
  </si>
  <si>
    <t>Client: deploy to the base image?</t>
  </si>
  <si>
    <t>Who is contractually responsible for the following:</t>
  </si>
  <si>
    <t>以下の項目に対しては契約上誰が責任を持つのか</t>
    <rPh sb="0" eb="2">
      <t>ｲｶ</t>
    </rPh>
    <rPh sb="3" eb="5">
      <t>ｺｳﾓｸ</t>
    </rPh>
    <rPh sb="6" eb="7">
      <t>ﾀｲ</t>
    </rPh>
    <rPh sb="10" eb="12">
      <t>ｹｲﾔｸ</t>
    </rPh>
    <rPh sb="12" eb="13">
      <t>ｼﾞｮｳ</t>
    </rPh>
    <rPh sb="13" eb="14">
      <t>ﾀﾞﾚ</t>
    </rPh>
    <rPh sb="15" eb="17">
      <t>ｾｷﾆﾝ</t>
    </rPh>
    <rPh sb="18" eb="19">
      <t>ﾓ</t>
    </rPh>
    <phoneticPr fontId="27" type="noConversion"/>
  </si>
  <si>
    <t>Cloud provider: initial base Image hardening &amp; patching?</t>
  </si>
  <si>
    <t>Client: Initial base image hardening &amp; patching?</t>
  </si>
  <si>
    <t>Cloud provider: ongoing hardening &amp; patching?</t>
  </si>
  <si>
    <t>Client: ongoing hardening &amp; patching?</t>
  </si>
  <si>
    <t>Can image versions be electronically signed to insure integrity? If so, who would perform this:</t>
  </si>
  <si>
    <t>12.2.3
12.4.1
12.5.3</t>
  </si>
  <si>
    <t>Message Integrity,
Control Of Operational Software,
Restrictions On Changes To Software Packages</t>
  </si>
  <si>
    <t>WP.1.D.1, WP.1.D.2, WP.1.D.3, WP.1.J.4, WP.1.J.5, WP.1.F4</t>
  </si>
  <si>
    <t>完全性を担保するために電子サインを利用できるか</t>
    <rPh sb="0" eb="3">
      <t>ｶﾝｾﾞﾝｾｲ</t>
    </rPh>
    <rPh sb="4" eb="6">
      <t>ﾀﾝﾎﾟ</t>
    </rPh>
    <rPh sb="11" eb="13">
      <t>ﾃﾞﾝｼ</t>
    </rPh>
    <rPh sb="17" eb="19">
      <t>ﾘﾖｳ</t>
    </rPh>
    <phoneticPr fontId="27" type="noConversion"/>
  </si>
  <si>
    <t>Can clients run their own security services within their own cloud environment? If so, can this include the following:</t>
  </si>
  <si>
    <t>WP.1.F.4, WP.1.F.5, WP.1.H.1, WP.1.H.9, WP.1.J.4, WP.1.J.5, WP.1.J.6, WP.1.J.7, WP.1.K.6</t>
  </si>
  <si>
    <t>顧客は自分たちのセキュリティサービスを自身のクラウド環境で実行できるか</t>
    <rPh sb="0" eb="2">
      <t>ｺｷｬｸ</t>
    </rPh>
    <rPh sb="3" eb="5">
      <t>ｼﾞﾌﾞﾝ</t>
    </rPh>
    <rPh sb="19" eb="21">
      <t>ｼﾞｼﾝ</t>
    </rPh>
    <rPh sb="26" eb="28">
      <t>ｶﾝｷｮｳ</t>
    </rPh>
    <rPh sb="29" eb="31">
      <t>ｼﾞｯｺｳ</t>
    </rPh>
    <phoneticPr fontId="27" type="noConversion"/>
  </si>
  <si>
    <t>Firewall?</t>
  </si>
  <si>
    <t>IDS/IPS?</t>
  </si>
  <si>
    <t>Data integrity monitoring (host based Integrity)?</t>
  </si>
  <si>
    <t>Anti virus?</t>
  </si>
  <si>
    <t>Is 24x7x365 security monitoring performed? If so, is the monitoring in place between the following environments:</t>
  </si>
  <si>
    <t>10.4
10.10.1 
10.10.2
10.6.2
11.6.2
12.6.1
13.1</t>
  </si>
  <si>
    <t>Audit Logging,
Monitoring System Use,
Security Of Network Services,
Sensitive System Isolation,
Control Of Technical Vulnerabilities,
Reporting Information Security Events And Weaknesses</t>
  </si>
  <si>
    <t>WP.1.I.2</t>
  </si>
  <si>
    <t>２４時間３６５日セキュリティ監視を実施しているか？その場合、以下の環境に対しても実施しているか</t>
    <rPh sb="2" eb="4">
      <t>ｼﾞｶﾝ</t>
    </rPh>
    <rPh sb="7" eb="8">
      <t>ﾆﾁ</t>
    </rPh>
    <rPh sb="14" eb="16">
      <t>ｶﾝｼ</t>
    </rPh>
    <rPh sb="17" eb="19">
      <t>ｼﾞｯｼ</t>
    </rPh>
    <rPh sb="27" eb="29">
      <t>ﾊﾞｱｲ</t>
    </rPh>
    <rPh sb="30" eb="32">
      <t>ｲｶ</t>
    </rPh>
    <rPh sb="33" eb="35">
      <t>ｶﾝｷｮｳ</t>
    </rPh>
    <rPh sb="36" eb="37">
      <t>ﾀｲ</t>
    </rPh>
    <rPh sb="40" eb="42">
      <t>ｼﾞｯｼ</t>
    </rPh>
    <phoneticPr fontId="27" type="noConversion"/>
  </si>
  <si>
    <t>Inbound: Internet to cloud platform (client)?</t>
  </si>
  <si>
    <t>WAF, Firewall, IPS/IDS</t>
  </si>
  <si>
    <t>Outbound: Cloud platform (client) to internet?</t>
  </si>
  <si>
    <t>Internal: Cloud staff environment to cloud platform (client)?</t>
  </si>
  <si>
    <t>Internal: Cloud platform (client) to cloud staff environment?</t>
  </si>
  <si>
    <t>Internal: Cloud platform (client) to cloud platform (client)?</t>
  </si>
  <si>
    <t>Is there a specific Recovery Time Objective (RTO)? If so, please specify the RTO for the scoped services in the Additional Information field.</t>
  </si>
  <si>
    <t>Not define RTO</t>
  </si>
  <si>
    <t>WP.1.K.10</t>
  </si>
  <si>
    <r>
      <t>RTO</t>
    </r>
    <r>
      <rPr>
        <sz val="10"/>
        <rFont val="ＭＳ Ｐゴシック"/>
        <family val="3"/>
        <charset val="128"/>
      </rPr>
      <t>は設定されているか</t>
    </r>
    <rPh sb="4" eb="6">
      <t>ｾｯﾃｲ</t>
    </rPh>
    <phoneticPr fontId="27" type="noConversion"/>
  </si>
  <si>
    <t>Is there a specific Recovery Point Objective (RPO)? If so, please specify the RPO for the scoped services in the Additional Information field.</t>
  </si>
  <si>
    <t>Not define RPO</t>
  </si>
  <si>
    <t>WP.1.K.11</t>
  </si>
  <si>
    <r>
      <t>RPO</t>
    </r>
    <r>
      <rPr>
        <sz val="10"/>
        <rFont val="ＭＳ Ｐゴシック"/>
        <family val="3"/>
        <charset val="128"/>
      </rPr>
      <t>は設定されているか</t>
    </r>
    <rPh sb="4" eb="6">
      <t>ｾｯﾃｲ</t>
    </rPh>
    <phoneticPr fontId="27" type="noConversion"/>
  </si>
  <si>
    <t>Are any critical vendors necessary to provide the scoped services to clients?</t>
  </si>
  <si>
    <t>14.1.1
14.1.2
14.1.4</t>
  </si>
  <si>
    <t>Including Information Security In The Business Continuity Management Process,
Business Continuity And Risk Assessment,
Business Continuity Planning Framework</t>
  </si>
  <si>
    <t>対象サービスを顧客に提供するため、緊急サポート的なベンダーは必要か</t>
    <rPh sb="0" eb="2">
      <t>ﾀｲｼｮｳ</t>
    </rPh>
    <rPh sb="7" eb="9">
      <t>ｺｷｬｸ</t>
    </rPh>
    <rPh sb="10" eb="12">
      <t>ﾃｲｷｮｳ</t>
    </rPh>
    <rPh sb="17" eb="19">
      <t>ｷﾝｷｭｳ</t>
    </rPh>
    <rPh sb="23" eb="24">
      <t>ﾃｷ</t>
    </rPh>
    <rPh sb="30" eb="32">
      <t>ﾋﾂﾖｳ</t>
    </rPh>
    <phoneticPr fontId="27" type="noConversion"/>
  </si>
  <si>
    <t>Is a critical vendor dependency chart made available to clients?</t>
  </si>
  <si>
    <t>WP.1.K.7</t>
  </si>
  <si>
    <t>緊急サポート的ベンダーに関して顧客に提示しているか？</t>
    <rPh sb="0" eb="2">
      <t>ｷﾝｷｭｳ</t>
    </rPh>
    <rPh sb="6" eb="7">
      <t>ﾃｷ</t>
    </rPh>
    <rPh sb="12" eb="13">
      <t>ｶﾝ</t>
    </rPh>
    <rPh sb="15" eb="17">
      <t>ｺｷｬｸ</t>
    </rPh>
    <rPh sb="18" eb="20">
      <t>ﾃｲｼﾞ</t>
    </rPh>
    <phoneticPr fontId="27" type="noConversion"/>
  </si>
  <si>
    <t>Are each of the vendors identified in the vendor dependency chart subjected to at least an annual disaster recovery test in the context of the total service provided? If so, is the test:</t>
  </si>
  <si>
    <t>14.1.1
14.1.2
14.1.4
14.1.5</t>
  </si>
  <si>
    <t>Including Information Security In The Business Continuity Management Process,
Business Continuity And Risk Assessment,
Business Continuity Planning Framework,
Testing, Maintaining And Re-Assessing Business Continuity Plans</t>
  </si>
  <si>
    <r>
      <t>DR</t>
    </r>
    <r>
      <rPr>
        <sz val="10"/>
        <rFont val="ＭＳ Ｐゴシック"/>
        <family val="3"/>
        <charset val="128"/>
      </rPr>
      <t>テストのために協力を仰ぐベンダーが提供されるトータルサービスの内容で特定されているか</t>
    </r>
    <rPh sb="9" eb="11">
      <t>ｷｮｳﾘｮｸ</t>
    </rPh>
    <rPh sb="12" eb="13">
      <t>ｱｵ</t>
    </rPh>
    <rPh sb="19" eb="21">
      <t>ﾃｲｷｮｳ</t>
    </rPh>
    <rPh sb="33" eb="35">
      <t>ﾅｲﾖｳ</t>
    </rPh>
    <rPh sb="36" eb="38">
      <t>ﾄｸﾃｲ</t>
    </rPh>
    <phoneticPr fontId="27" type="noConversion"/>
  </si>
  <si>
    <t>Table top?</t>
  </si>
  <si>
    <t>Simulated test?</t>
  </si>
  <si>
    <t>Functional test?</t>
  </si>
  <si>
    <t>Full scale failover?</t>
  </si>
  <si>
    <t>How many different critical vendors is the live cloud platform running on at any one time:</t>
    <phoneticPr fontId="27" type="noConversion"/>
  </si>
  <si>
    <t>いくつのベンダーが関与するか</t>
    <rPh sb="9" eb="11">
      <t>ｶﾝﾖ</t>
    </rPh>
    <phoneticPr fontId="27" type="noConversion"/>
  </si>
  <si>
    <t>1?</t>
  </si>
  <si>
    <t>&gt;1 &lt;2?</t>
  </si>
  <si>
    <t>&gt; 2?</t>
  </si>
  <si>
    <t>How many separate datacenters is the live cloud platform running on at any one time?</t>
  </si>
  <si>
    <t>いくつのデータセンターが別々にクラウドのプラットフォームを実行できるか</t>
    <rPh sb="12" eb="14">
      <t>ﾍﾞﾂﾍﾞﾂ</t>
    </rPh>
    <rPh sb="29" eb="31">
      <t>ｼﾞｯｺｳ</t>
    </rPh>
    <phoneticPr fontId="27" type="noConversion"/>
  </si>
  <si>
    <t>Which availability mode is the critical cloud infrastructure running:</t>
  </si>
  <si>
    <t>14.1.2
14.1.3</t>
  </si>
  <si>
    <t>Business Continuity And Risk Assessment,
Developing And Implementing Continuity Plans Including Information Security</t>
  </si>
  <si>
    <t>緊急的なクラウドインフラが実行されているモードはどれ</t>
    <rPh sb="0" eb="2">
      <t>ｷﾝｷｭｳ</t>
    </rPh>
    <rPh sb="2" eb="3">
      <t>ﾃｷ</t>
    </rPh>
    <rPh sb="13" eb="15">
      <t>ｼﾞｯｺｳ</t>
    </rPh>
    <phoneticPr fontId="27" type="noConversion"/>
  </si>
  <si>
    <t>Cold standby?</t>
  </si>
  <si>
    <t>Warm standby?</t>
  </si>
  <si>
    <t>Active, Active?</t>
  </si>
  <si>
    <t>Are the failover sites for the underlying infrastructure running on the same vendor physical systems?</t>
  </si>
  <si>
    <t>WP.1.K.12</t>
  </si>
  <si>
    <t>同一ベンダーでフェールオーバーサイトが有効か？</t>
    <rPh sb="0" eb="2">
      <t>ﾄﾞｳｲﾂ</t>
    </rPh>
    <rPh sb="19" eb="21">
      <t>ﾕｳｺｳ</t>
    </rPh>
    <phoneticPr fontId="27" type="noConversion"/>
  </si>
  <si>
    <t>異なるベンダー間ではフェールオーバーサイトが有効か</t>
    <rPh sb="0" eb="1">
      <t>ｺﾄ</t>
    </rPh>
    <rPh sb="7" eb="8">
      <t>ｱｲﾀﾞ</t>
    </rPh>
    <rPh sb="22" eb="24">
      <t>ﾕｳｺｳ</t>
    </rPh>
    <phoneticPr fontId="27" type="noConversion"/>
  </si>
  <si>
    <t>緊急的なインフラが実行できるのは２サイトか、それとも、それ以上か？</t>
    <rPh sb="0" eb="2">
      <t>ｷﾝｷｭｳ</t>
    </rPh>
    <rPh sb="2" eb="3">
      <t>ﾃｷ</t>
    </rPh>
    <rPh sb="9" eb="11">
      <t>ｼﾞｯｺｳ</t>
    </rPh>
    <rPh sb="29" eb="31">
      <t>ｲｼﾞｮｳ</t>
    </rPh>
    <phoneticPr fontId="27" type="noConversion"/>
  </si>
  <si>
    <t>Are sites switched over as part of normal operation or as part of a test? If so, what is the frequency of the switch over:</t>
  </si>
  <si>
    <t>サイトを通常オペレーション、または、テストサイトとして切り替えることができるか</t>
    <rPh sb="4" eb="6">
      <t>ﾂｳｼﾞｮｳ</t>
    </rPh>
    <rPh sb="27" eb="28">
      <t>ｷ</t>
    </rPh>
    <rPh sb="29" eb="30">
      <t>ｶ</t>
    </rPh>
    <phoneticPr fontId="27" type="noConversion"/>
  </si>
  <si>
    <t>Never?</t>
  </si>
  <si>
    <t>Dependent on Change?</t>
  </si>
  <si>
    <t>Continuous?</t>
  </si>
  <si>
    <r>
      <t>BCP/DR</t>
    </r>
    <r>
      <rPr>
        <sz val="10"/>
        <rFont val="ＭＳ Ｐゴシック"/>
        <family val="3"/>
        <charset val="128"/>
      </rPr>
      <t>テストのためにハードやネットワークやファシリティサービスのサプライヤーもすべて含まれているか</t>
    </r>
    <rPh sb="45" eb="46">
      <t>ﾌｸ</t>
    </rPh>
    <phoneticPr fontId="27" type="noConversion"/>
  </si>
  <si>
    <t>Is the maturity of IT management processes formally evaluated at least annually using an established benchmark (e.g., COBIT maturity models)?</t>
  </si>
  <si>
    <r>
      <t>IT</t>
    </r>
    <r>
      <rPr>
        <sz val="10"/>
        <rFont val="ＭＳ Ｐゴシック"/>
        <family val="3"/>
        <charset val="128"/>
      </rPr>
      <t>マネージメントプロセスの成熟度は確立されたベンチマークによって毎年評価されているか</t>
    </r>
    <rPh sb="14" eb="16">
      <t>ｾｲｼﾞｭｸ</t>
    </rPh>
    <rPh sb="16" eb="17">
      <t>ﾄﾞ</t>
    </rPh>
    <rPh sb="18" eb="20">
      <t>ｶｸﾘﾂ</t>
    </rPh>
    <rPh sb="33" eb="35">
      <t>ﾏｲﾄｼ</t>
    </rPh>
    <rPh sb="35" eb="37">
      <t>ﾋｮｳｶ</t>
    </rPh>
    <phoneticPr fontId="27" type="noConversion"/>
  </si>
  <si>
    <t>物理的なシステムやファシリティを含めたアーキテクチャー図に緊急時の技術サービスプロバイダーが全て記載されているか</t>
    <rPh sb="0" eb="3">
      <t>ﾌﾞﾂﾘﾃｷ</t>
    </rPh>
    <rPh sb="16" eb="17">
      <t>ﾌｸ</t>
    </rPh>
    <rPh sb="27" eb="28">
      <t>ｽﾞ</t>
    </rPh>
    <rPh sb="29" eb="32">
      <t>ｷﾝｷｭｳｼﾞ</t>
    </rPh>
    <rPh sb="33" eb="35">
      <t>ｷﾞｼﾞｭﾂ</t>
    </rPh>
    <rPh sb="46" eb="47">
      <t>ｽﾍﾞ</t>
    </rPh>
    <rPh sb="48" eb="50">
      <t>ｷｻｲ</t>
    </rPh>
    <phoneticPr fontId="27" type="noConversion"/>
  </si>
  <si>
    <t>Do the BCP failover test scenarios contain fail-over across critical vendors?</t>
  </si>
  <si>
    <t>WP.1.I.6</t>
  </si>
  <si>
    <r>
      <t>BCP</t>
    </r>
    <r>
      <rPr>
        <sz val="10"/>
        <rFont val="ＭＳ Ｐゴシック"/>
        <family val="3"/>
        <charset val="128"/>
      </rPr>
      <t>フェールオーバーテストシナリオは緊急時のベンダーを関与させたフェールオーバーになっているか</t>
    </r>
    <rPh sb="19" eb="22">
      <t>ｷﾝｷｭｳｼﾞ</t>
    </rPh>
    <rPh sb="28" eb="30">
      <t>ｶﾝﾖ</t>
    </rPh>
    <phoneticPr fontId="27" type="noConversion"/>
  </si>
  <si>
    <t>Are there requirements to review and update the BCP for each significant business change to the critical supporting vendors?</t>
  </si>
  <si>
    <t>14.1.1
14.1.2
14.1.3
14.1.4
14.1.5</t>
  </si>
  <si>
    <t>Including Information Security In The Business Continuity Management Process,
Business Continuity And Risk Assessment,
Developing And Implementing Continuity Plans Including Information Security,
Business Continuity Planning Framework,
Testing, Maintaining And Re-Assessing Business Continuity Plans</t>
  </si>
  <si>
    <r>
      <rPr>
        <sz val="10"/>
        <rFont val="ＭＳ Ｐゴシック"/>
        <family val="3"/>
        <charset val="128"/>
      </rPr>
      <t>重要なビジネスの変更があった場合、緊急サポートを行うベンダーに対して</t>
    </r>
    <r>
      <rPr>
        <sz val="10"/>
        <rFont val="Arial"/>
        <family val="2"/>
      </rPr>
      <t>BCP</t>
    </r>
    <r>
      <rPr>
        <sz val="10"/>
        <rFont val="ＭＳ Ｐゴシック"/>
        <family val="3"/>
        <charset val="128"/>
      </rPr>
      <t>をレビュー、更新する要件があるか</t>
    </r>
    <rPh sb="0" eb="2">
      <t>ｼﾞｭｳﾖｳ</t>
    </rPh>
    <rPh sb="8" eb="10">
      <t>ﾍﾝｺｳ</t>
    </rPh>
    <rPh sb="14" eb="16">
      <t>ﾊﾞｱｲ</t>
    </rPh>
    <rPh sb="17" eb="19">
      <t>ｷﾝｷｭｳ</t>
    </rPh>
    <rPh sb="24" eb="25">
      <t>ｵｺﾅ</t>
    </rPh>
    <rPh sb="31" eb="32">
      <t>ﾀｲ</t>
    </rPh>
    <rPh sb="43" eb="45">
      <t>ｺｳｼﾝ</t>
    </rPh>
    <rPh sb="47" eb="49">
      <t>ﾖｳｹﾝ</t>
    </rPh>
    <phoneticPr fontId="27" type="noConversion"/>
  </si>
  <si>
    <t>Are "Red and Blue" fully redundant networks run at the physical level?</t>
  </si>
  <si>
    <t>物理的なレベルで冗長なネットワークが構成されているか</t>
    <rPh sb="0" eb="3">
      <t>ﾌﾞﾂﾘﾃｷ</t>
    </rPh>
    <rPh sb="8" eb="10">
      <t>ｼﾞｮｳﾁｮｳ</t>
    </rPh>
    <rPh sb="18" eb="20">
      <t>ｺｳｾｲ</t>
    </rPh>
    <phoneticPr fontId="27" type="noConversion"/>
  </si>
  <si>
    <t>ピーク利用時、それ以上の場合でもサービスにインパクトを与えないための冗長なキャパシティになっているか</t>
    <rPh sb="3" eb="5">
      <t>ﾘﾖｳ</t>
    </rPh>
    <rPh sb="5" eb="6">
      <t>ｼﾞ</t>
    </rPh>
    <rPh sb="9" eb="11">
      <t>ｲｼﾞｮｳ</t>
    </rPh>
    <rPh sb="12" eb="14">
      <t>ﾊﾞｱｲ</t>
    </rPh>
    <rPh sb="27" eb="28">
      <t>ｱﾀ</t>
    </rPh>
    <rPh sb="34" eb="36">
      <t>ｼﾞｮｳﾁｮｳ</t>
    </rPh>
    <phoneticPr fontId="27" type="noConversion"/>
  </si>
  <si>
    <t>Do contracts include a penalty or remediation clause for breach of availability and continuity SLAs? If so, is the penalty based on:</t>
  </si>
  <si>
    <r>
      <rPr>
        <sz val="10"/>
        <rFont val="ＭＳ Ｐゴシック"/>
        <family val="3"/>
        <charset val="128"/>
      </rPr>
      <t>契約には</t>
    </r>
    <r>
      <rPr>
        <sz val="10"/>
        <rFont val="Arial"/>
        <family val="2"/>
      </rPr>
      <t>SLA</t>
    </r>
    <r>
      <rPr>
        <sz val="10"/>
        <rFont val="ＭＳ Ｐゴシック"/>
        <family val="3"/>
        <charset val="128"/>
      </rPr>
      <t>に対するペナルティや改善事項が含まれているか、その場合、ペナルティのベースになるのは</t>
    </r>
    <rPh sb="0" eb="2">
      <t>ｹｲﾔｸ</t>
    </rPh>
    <rPh sb="8" eb="9">
      <t>ﾀｲ</t>
    </rPh>
    <rPh sb="17" eb="19">
      <t>ｶｲｾﾞﾝ</t>
    </rPh>
    <rPh sb="19" eb="21">
      <t>ｼﾞｺｳ</t>
    </rPh>
    <rPh sb="22" eb="23">
      <t>ﾌｸ</t>
    </rPh>
    <rPh sb="32" eb="34">
      <t>ﾊﾞｱｲ</t>
    </rPh>
    <phoneticPr fontId="27" type="noConversion"/>
  </si>
  <si>
    <t>Direct damages arising from breach of warranty or contract?</t>
  </si>
  <si>
    <t>Indirect damages arising from breach of warranty or contract?</t>
  </si>
  <si>
    <t>Indemnification for damages from breach of service obligations (or claims against customer for breach of service obligations)?</t>
  </si>
  <si>
    <t>Service credits for downtime?</t>
  </si>
  <si>
    <t>Grant customer a termination and/or refund right?</t>
  </si>
  <si>
    <t>Continued obligation to apply effort to resolve a problem?</t>
  </si>
  <si>
    <t>Calculation of business loss (e.g. actual damages)?</t>
  </si>
  <si>
    <t>Is priority access to resources from your suppliers contractually ensured in the event of an adverse situation, affecting multiple customers of your suppliers (e.g., fuel oil, recovery center space)?</t>
  </si>
  <si>
    <t>14.1.3
14.1.4</t>
  </si>
  <si>
    <t>Developing And Implementing Continuity Plans Including Information Security,
Business Continuity Planning Framework</t>
  </si>
  <si>
    <t>不利な状況でもサプライヤーから優先的にリソースにアクセスできることが担保されているか</t>
    <rPh sb="0" eb="2">
      <t>ﾌﾘ</t>
    </rPh>
    <rPh sb="3" eb="5">
      <t>ｼﾞｮｳｷｮｳ</t>
    </rPh>
    <rPh sb="15" eb="18">
      <t>ﾕｳｾﾝﾃｷ</t>
    </rPh>
    <rPh sb="34" eb="36">
      <t>ﾀﾝﾎﾟ</t>
    </rPh>
    <phoneticPr fontId="27" type="noConversion"/>
  </si>
  <si>
    <t>Are Hypervisors used to manage systems used to transmit, process or store Scoped Data? If so, are there:</t>
  </si>
  <si>
    <t>Not disclose the details</t>
  </si>
  <si>
    <t>WP.1.D.1</t>
  </si>
  <si>
    <t>ハイパーバイザーが使用されているか、その場合の用途は</t>
    <rPh sb="9" eb="11">
      <t>ｼﾖｳ</t>
    </rPh>
    <rPh sb="20" eb="22">
      <t>ﾊﾞｱｲ</t>
    </rPh>
    <rPh sb="23" eb="25">
      <t>ﾖｳﾄ</t>
    </rPh>
    <phoneticPr fontId="27" type="noConversion"/>
  </si>
  <si>
    <t>Hypervisor hardening standards applied?</t>
  </si>
  <si>
    <t>6.1.1
10.1.1
10.2
12.1.1
12.6.1</t>
  </si>
  <si>
    <t>Management Commitment To Information Security,
Documented Operating Procedures,
Third Party Service Delivery Management,
Security Requirements Analysis And Specification,
Control Of Technical Vulnerabilities"</t>
  </si>
  <si>
    <t>WP.1.I.3</t>
  </si>
  <si>
    <t>10.10.1
10.10.2
13.2.2</t>
  </si>
  <si>
    <t>Audit Logging,
Monitoring System Use,
Learning From Information Security Incidents</t>
  </si>
  <si>
    <t>10.10.1
10.10.2
10.10.3</t>
  </si>
  <si>
    <t>Audit Logging,
Monitoring System Use,
Protection Of Log Information</t>
  </si>
  <si>
    <t>10.10.1
10.10.3</t>
  </si>
  <si>
    <t>Audit Logging,
Protection Of Log Information</t>
  </si>
  <si>
    <t>監査ログは修正、削除、不正なアクセスから守られているか</t>
    <rPh sb="0" eb="2">
      <t>ｶﾝｻ</t>
    </rPh>
    <rPh sb="5" eb="7">
      <t>ｼｭｳｾｲ</t>
    </rPh>
    <rPh sb="8" eb="10">
      <t>ｻｸｼﾞｮ</t>
    </rPh>
    <rPh sb="11" eb="13">
      <t>ﾌｾｲ</t>
    </rPh>
    <rPh sb="20" eb="21">
      <t>ﾏﾓ</t>
    </rPh>
    <phoneticPr fontId="27" type="noConversion"/>
  </si>
  <si>
    <t>11.3.1</t>
  </si>
  <si>
    <t>パスワードの最少文字数は８文字</t>
    <rPh sb="6" eb="8">
      <t>ｻｲｼｮｳ</t>
    </rPh>
    <rPh sb="8" eb="11">
      <t>ﾓｼﾞｽｳ</t>
    </rPh>
    <rPh sb="13" eb="15">
      <t>ﾓｼﾞ</t>
    </rPh>
    <phoneticPr fontId="27" type="noConversion"/>
  </si>
  <si>
    <t>パスワードの複雑性</t>
    <rPh sb="6" eb="9">
      <t>ﾌｸｻﾞﾂｾｲ</t>
    </rPh>
    <phoneticPr fontId="27" type="noConversion"/>
  </si>
  <si>
    <t>９０日ごとにパスワードを変更</t>
    <rPh sb="2" eb="3">
      <t>ﾆﾁ</t>
    </rPh>
    <rPh sb="12" eb="14">
      <t>ﾍﾝｺｳ</t>
    </rPh>
    <phoneticPr fontId="27" type="noConversion"/>
  </si>
  <si>
    <r>
      <t>12</t>
    </r>
    <r>
      <rPr>
        <sz val="10"/>
        <rFont val="ＭＳ Ｐゴシック"/>
        <family val="3"/>
        <charset val="128"/>
      </rPr>
      <t>世代パスワード管理</t>
    </r>
    <rPh sb="2" eb="4">
      <t>ｾﾀﾞｲ</t>
    </rPh>
    <rPh sb="9" eb="11">
      <t>ｶﾝﾘ</t>
    </rPh>
    <phoneticPr fontId="27" type="noConversion"/>
  </si>
  <si>
    <t>初期パスワードは最初のログイン時に変更</t>
    <rPh sb="0" eb="2">
      <t>ｼｮｷ</t>
    </rPh>
    <rPh sb="8" eb="10">
      <t>ｻｲｼｮ</t>
    </rPh>
    <rPh sb="15" eb="16">
      <t>ﾄｷ</t>
    </rPh>
    <rPh sb="17" eb="19">
      <t>ﾍﾝｺｳ</t>
    </rPh>
    <phoneticPr fontId="27" type="noConversion"/>
  </si>
  <si>
    <t>認証時にPINやシークレットな質問が利用されている</t>
    <rPh sb="0" eb="2">
      <t>ﾆﾝｼｮｳ</t>
    </rPh>
    <rPh sb="2" eb="3">
      <t>ｼﾞ</t>
    </rPh>
    <rPh sb="15" eb="17">
      <t>ｼﾂﾓﾝ</t>
    </rPh>
    <rPh sb="18" eb="20">
      <t>ﾘﾖｳ</t>
    </rPh>
    <phoneticPr fontId="27" type="noConversion"/>
  </si>
  <si>
    <t>11.3.1
12.3.1</t>
  </si>
  <si>
    <t>Password Use,
Policy On The Use Of Cryptographic Controls</t>
  </si>
  <si>
    <t>伝送時パスワードは暗号化されている</t>
    <rPh sb="0" eb="2">
      <t>ﾃﾞﾝｿｳ</t>
    </rPh>
    <rPh sb="2" eb="3">
      <t>ｼﾞ</t>
    </rPh>
    <phoneticPr fontId="27" type="noConversion"/>
  </si>
  <si>
    <t>保管時はパスワードは暗号化、または、ハッシュ化されている</t>
    <rPh sb="0" eb="2">
      <t>ﾎｶﾝ</t>
    </rPh>
    <rPh sb="2" eb="3">
      <t>ｼﾞ</t>
    </rPh>
    <rPh sb="10" eb="13">
      <t>ｱﾝｺﾞｳｶ</t>
    </rPh>
    <rPh sb="22" eb="23">
      <t>ｶ</t>
    </rPh>
    <phoneticPr fontId="27" type="noConversion"/>
  </si>
  <si>
    <t>WP.1.A.7</t>
  </si>
  <si>
    <t>システム入力時にパスワードが表示される</t>
    <rPh sb="4" eb="7">
      <t>ﾆｭｳﾘｮｸｼﾞ</t>
    </rPh>
    <rPh sb="14" eb="16">
      <t>ﾋｮｳｼﾞ</t>
    </rPh>
    <phoneticPr fontId="27" type="noConversion"/>
  </si>
  <si>
    <t>ユーザーアカウントは個人に発行</t>
    <rPh sb="10" eb="12">
      <t>ｺｼﾞﾝ</t>
    </rPh>
    <rPh sb="13" eb="15">
      <t>ﾊｯｺｳ</t>
    </rPh>
    <phoneticPr fontId="27" type="noConversion"/>
  </si>
  <si>
    <t>11.3.3
11.5.3</t>
  </si>
  <si>
    <t>Clear Desk And Clear Screen Policy,
Password Management System</t>
  </si>
  <si>
    <t>システムは３から５回ログインに失敗した場合、アカウントをロックする</t>
    <rPh sb="9" eb="10">
      <t>ｶｲ</t>
    </rPh>
    <rPh sb="15" eb="17">
      <t>ｼｯﾊﾟｲ</t>
    </rPh>
    <rPh sb="19" eb="21">
      <t>ﾊﾞｱｲ</t>
    </rPh>
    <phoneticPr fontId="27" type="noConversion"/>
  </si>
  <si>
    <t>Is administrative access to the management interfaces of the hypervisor restricted?</t>
  </si>
  <si>
    <t>11.1.1
11.2.2
11.4.4</t>
  </si>
  <si>
    <t>Access Control Policy,
Privilege Management,
Remote Diagnostic And Configuration Port Protection</t>
  </si>
  <si>
    <t>ハイパーバイザーの管理インターフェースへのアクセスは限定されている</t>
    <rPh sb="9" eb="11">
      <t>ｶﾝﾘ</t>
    </rPh>
    <rPh sb="26" eb="28">
      <t>ｹﾞﾝﾃｲ</t>
    </rPh>
    <phoneticPr fontId="27" type="noConversion"/>
  </si>
  <si>
    <t>Disable unneeded hypervisor services (e.g. file-sharing) between the guest and the host operating system?</t>
  </si>
  <si>
    <r>
      <rPr>
        <sz val="10"/>
        <rFont val="ＭＳ Ｐゴシック"/>
        <family val="3"/>
        <charset val="128"/>
      </rPr>
      <t>不必要なハイパーバイザーサービスは</t>
    </r>
    <r>
      <rPr>
        <sz val="10"/>
        <rFont val="Arial"/>
        <family val="2"/>
      </rPr>
      <t>Disable</t>
    </r>
    <r>
      <rPr>
        <sz val="10"/>
        <rFont val="ＭＳ Ｐゴシック"/>
        <family val="3"/>
        <charset val="128"/>
      </rPr>
      <t>にする</t>
    </r>
    <rPh sb="0" eb="3">
      <t>ﾌﾋﾂﾖｳ</t>
    </rPh>
    <phoneticPr fontId="27" type="noConversion"/>
  </si>
  <si>
    <t>Enable Introspection capabilities to monitor the security of each guest operating system?</t>
  </si>
  <si>
    <r>
      <rPr>
        <sz val="10"/>
        <rFont val="ＭＳ Ｐゴシック"/>
        <family val="3"/>
        <charset val="128"/>
      </rPr>
      <t>ゲスト</t>
    </r>
    <r>
      <rPr>
        <sz val="10"/>
        <rFont val="Arial"/>
        <family val="2"/>
      </rPr>
      <t>OS</t>
    </r>
    <r>
      <rPr>
        <sz val="10"/>
        <rFont val="ＭＳ Ｐゴシック"/>
        <family val="3"/>
        <charset val="128"/>
      </rPr>
      <t>のセキュリティ監視のため</t>
    </r>
    <r>
      <rPr>
        <sz val="10"/>
        <rFont val="Arial"/>
        <family val="2"/>
      </rPr>
      <t>Introspction</t>
    </r>
    <r>
      <rPr>
        <sz val="10"/>
        <rFont val="ＭＳ Ｐゴシック"/>
        <family val="3"/>
        <charset val="128"/>
      </rPr>
      <t>機能を</t>
    </r>
    <r>
      <rPr>
        <sz val="10"/>
        <rFont val="Arial"/>
        <family val="2"/>
      </rPr>
      <t>Enable</t>
    </r>
    <r>
      <rPr>
        <sz val="10"/>
        <rFont val="ＭＳ Ｐゴシック"/>
        <family val="3"/>
        <charset val="128"/>
      </rPr>
      <t>にする</t>
    </r>
    <rPh sb="12" eb="14">
      <t>ｶﾝｼ</t>
    </rPh>
    <rPh sb="29" eb="31">
      <t>ｷﾉｳ</t>
    </rPh>
    <phoneticPr fontId="27" type="noConversion"/>
  </si>
  <si>
    <t>Enable Introspection capabilities to monitor the security of activity taking place between each guest operating system?</t>
  </si>
  <si>
    <r>
      <rPr>
        <sz val="10"/>
        <rFont val="ＭＳ Ｐゴシック"/>
        <family val="3"/>
        <charset val="128"/>
      </rPr>
      <t>ゲスト</t>
    </r>
    <r>
      <rPr>
        <sz val="10"/>
        <rFont val="Arial"/>
        <family val="2"/>
      </rPr>
      <t>OS</t>
    </r>
    <r>
      <rPr>
        <sz val="10"/>
        <rFont val="ＭＳ Ｐゴシック"/>
        <family val="3"/>
        <charset val="128"/>
      </rPr>
      <t>で発生したアクティビティを監視するため</t>
    </r>
    <r>
      <rPr>
        <sz val="10"/>
        <rFont val="Arial"/>
        <family val="2"/>
      </rPr>
      <t>Introspction</t>
    </r>
    <r>
      <rPr>
        <sz val="10"/>
        <rFont val="ＭＳ Ｐゴシック"/>
        <family val="3"/>
        <charset val="128"/>
      </rPr>
      <t>機能を</t>
    </r>
    <r>
      <rPr>
        <sz val="10"/>
        <rFont val="Arial"/>
        <family val="2"/>
      </rPr>
      <t>Enable</t>
    </r>
    <r>
      <rPr>
        <sz val="10"/>
        <rFont val="ＭＳ Ｐゴシック"/>
        <family val="3"/>
        <charset val="128"/>
      </rPr>
      <t>にする</t>
    </r>
    <rPh sb="6" eb="8">
      <t>ﾊｯｾｲ</t>
    </rPh>
    <phoneticPr fontId="27" type="noConversion"/>
  </si>
  <si>
    <t xml:space="preserve"> Separate network VLANs for host operating system communication with guest operating systems?</t>
  </si>
  <si>
    <t>11.4.1
11.4.5
11.4.6
11.6.2</t>
  </si>
  <si>
    <t>Policy On Use Of Network Services,
Segregation In Networks,
Network Connection Control,
Sensitive System Isolation</t>
  </si>
  <si>
    <t>WP.1.A.2, WP.1.A.3, WP.1.A.8</t>
  </si>
  <si>
    <r>
      <rPr>
        <sz val="10"/>
        <rFont val="ＭＳ Ｐゴシック"/>
        <family val="3"/>
        <charset val="128"/>
      </rPr>
      <t>ホスト</t>
    </r>
    <r>
      <rPr>
        <sz val="10"/>
        <rFont val="Arial"/>
        <family val="2"/>
      </rPr>
      <t>OS</t>
    </r>
    <r>
      <rPr>
        <sz val="10"/>
        <rFont val="ＭＳ Ｐゴシック"/>
        <family val="3"/>
        <charset val="128"/>
      </rPr>
      <t>がゲスト</t>
    </r>
    <r>
      <rPr>
        <sz val="10"/>
        <rFont val="Arial"/>
        <family val="2"/>
      </rPr>
      <t>OS</t>
    </r>
    <r>
      <rPr>
        <sz val="10"/>
        <rFont val="ＭＳ Ｐゴシック"/>
        <family val="3"/>
        <charset val="128"/>
      </rPr>
      <t>と通信するために</t>
    </r>
    <r>
      <rPr>
        <sz val="10"/>
        <rFont val="Arial"/>
        <family val="2"/>
      </rPr>
      <t>VLAN</t>
    </r>
    <r>
      <rPr>
        <sz val="10"/>
        <rFont val="ＭＳ Ｐゴシック"/>
        <family val="3"/>
        <charset val="128"/>
      </rPr>
      <t>を分ける</t>
    </r>
    <rPh sb="12" eb="14">
      <t>ﾂｳｼﾝ</t>
    </rPh>
    <rPh sb="24" eb="25">
      <t>ﾜ</t>
    </rPh>
    <phoneticPr fontId="27" type="noConversion"/>
  </si>
  <si>
    <t>Guest operating systems communicate on separate VLAN's from other Guest operating systems that they do not need to communicate with?</t>
  </si>
  <si>
    <r>
      <rPr>
        <sz val="10"/>
        <rFont val="ＭＳ Ｐゴシック"/>
        <family val="3"/>
        <charset val="128"/>
      </rPr>
      <t>通信する必要のない他のゲスト</t>
    </r>
    <r>
      <rPr>
        <sz val="10"/>
        <rFont val="Arial"/>
        <family val="2"/>
      </rPr>
      <t>OS</t>
    </r>
    <r>
      <rPr>
        <sz val="10"/>
        <rFont val="ＭＳ Ｐゴシック"/>
        <family val="3"/>
        <charset val="128"/>
      </rPr>
      <t>から区分された</t>
    </r>
    <r>
      <rPr>
        <sz val="10"/>
        <rFont val="Arial"/>
        <family val="2"/>
      </rPr>
      <t>VLAN</t>
    </r>
    <r>
      <rPr>
        <sz val="10"/>
        <rFont val="ＭＳ Ｐゴシック"/>
        <family val="3"/>
        <charset val="128"/>
      </rPr>
      <t>でゲスト</t>
    </r>
    <r>
      <rPr>
        <sz val="10"/>
        <rFont val="Arial"/>
        <family val="2"/>
      </rPr>
      <t>OS</t>
    </r>
    <r>
      <rPr>
        <sz val="10"/>
        <rFont val="ＭＳ Ｐゴシック"/>
        <family val="3"/>
        <charset val="128"/>
      </rPr>
      <t>は通信をする</t>
    </r>
    <rPh sb="0" eb="2">
      <t>ﾂｳｼﾝ</t>
    </rPh>
    <rPh sb="4" eb="6">
      <t>ﾋﾂﾖｳ</t>
    </rPh>
    <rPh sb="9" eb="10">
      <t>ﾎｶ</t>
    </rPh>
    <rPh sb="18" eb="20">
      <t>ｸﾌﾞﾝ</t>
    </rPh>
    <rPh sb="34" eb="36">
      <t>ﾂｳｼﾝ</t>
    </rPh>
    <phoneticPr fontId="27" type="noConversion"/>
  </si>
  <si>
    <t>Host operating system management interface on a separate network than those used by guest operating systems?</t>
  </si>
  <si>
    <t>11.4.1
11.4.4
11.4.5
11.4.6
11.6.2</t>
  </si>
  <si>
    <t>Policy On Use Of Network Services,
Remote Diagnostic And Configuration Port Protection,
Segregation In Networks,
Network Connection Control,
Sensitive System Isolation</t>
  </si>
  <si>
    <r>
      <rPr>
        <sz val="10"/>
        <rFont val="ＭＳ Ｐゴシック"/>
        <family val="3"/>
        <charset val="128"/>
      </rPr>
      <t>ホスト</t>
    </r>
    <r>
      <rPr>
        <sz val="10"/>
        <rFont val="Arial"/>
        <family val="2"/>
      </rPr>
      <t>OS</t>
    </r>
    <r>
      <rPr>
        <sz val="10"/>
        <rFont val="ＭＳ Ｐゴシック"/>
        <family val="3"/>
        <charset val="128"/>
      </rPr>
      <t>はゲスト</t>
    </r>
    <r>
      <rPr>
        <sz val="10"/>
        <rFont val="Arial"/>
        <family val="2"/>
      </rPr>
      <t>OS</t>
    </r>
    <r>
      <rPr>
        <sz val="10"/>
        <rFont val="ＭＳ Ｐゴシック"/>
        <family val="3"/>
        <charset val="128"/>
      </rPr>
      <t>で使用されるインタフェースではなく、区分されたネットワークのインタフェースを管理する</t>
    </r>
    <rPh sb="12" eb="14">
      <t>ｼﾖｳ</t>
    </rPh>
    <rPh sb="29" eb="31">
      <t>ｸﾌﾞﾝ</t>
    </rPh>
    <rPh sb="49" eb="51">
      <t>ｶﾝﾘ</t>
    </rPh>
    <phoneticPr fontId="27" type="noConversion"/>
  </si>
  <si>
    <t>Two factor authentication required for access to the administrative interfaces?</t>
  </si>
  <si>
    <t>11.1.1
11.4.4</t>
  </si>
  <si>
    <t>Access Control Policy,
Remote Diagnostic And Configuration Port Protection</t>
  </si>
  <si>
    <t>管理インターフェースにアクセスするには２要素認証が必要</t>
    <rPh sb="0" eb="2">
      <t>ｶﾝﾘ</t>
    </rPh>
    <rPh sb="20" eb="22">
      <t>ﾖｳｿ</t>
    </rPh>
    <rPh sb="22" eb="24">
      <t>ﾆﾝｼｮｳ</t>
    </rPh>
    <rPh sb="25" eb="27">
      <t>ﾋﾂﾖｳ</t>
    </rPh>
    <phoneticPr fontId="27" type="noConversion"/>
  </si>
  <si>
    <t>Volume or disk partitioning to prevent inadvertent resource bottlenecks from guest operating systems?</t>
  </si>
  <si>
    <t>VolumeパーティションやディスクパーティションによりゲストOSからの不用意なリソースを防ぐ</t>
    <rPh sb="36" eb="39">
      <t>ﾌﾖｳｲ</t>
    </rPh>
    <rPh sb="45" eb="46">
      <t>ﾌｾ</t>
    </rPh>
    <phoneticPr fontId="27" type="noConversion"/>
  </si>
  <si>
    <t>Approval process required before VMs can be created (e.g. to avoid VM sprawl)?</t>
  </si>
  <si>
    <t>10.1.2
10.2.1
10.3.1</t>
  </si>
  <si>
    <t>Change Management,
Service Delivery,
Capacity Management</t>
  </si>
  <si>
    <t>バーチャルマシンが作成される前に承認プロセスが必要</t>
    <rPh sb="9" eb="11">
      <t>ｻｸｾｲ</t>
    </rPh>
    <rPh sb="14" eb="15">
      <t>ﾏｴ</t>
    </rPh>
    <rPh sb="16" eb="18">
      <t>ｼｮｳﾆﾝ</t>
    </rPh>
    <rPh sb="23" eb="25">
      <t>ﾋﾂﾖｳ</t>
    </rPh>
    <phoneticPr fontId="27" type="noConversion"/>
  </si>
  <si>
    <t>Migration of VMs logged including source and target systems, time, user?</t>
  </si>
  <si>
    <t>10.1.2
10.2.1
10.10.1</t>
  </si>
  <si>
    <t xml:space="preserve">Change Management,
Service Delivery,
Audit Logging </t>
  </si>
  <si>
    <t>バーチャルマシンの移行には対象システムや時間、ユーザーを含んだログが残されている</t>
    <rPh sb="9" eb="11">
      <t>ｲｺｳ</t>
    </rPh>
    <rPh sb="13" eb="15">
      <t>ﾀｲｼｮｳ</t>
    </rPh>
    <rPh sb="20" eb="22">
      <t>ｼﾞｶﾝ</t>
    </rPh>
    <rPh sb="28" eb="29">
      <t>ﾌｸ</t>
    </rPh>
    <rPh sb="34" eb="35">
      <t>ﾉｺ</t>
    </rPh>
    <phoneticPr fontId="27" type="noConversion"/>
  </si>
  <si>
    <t>All VM's in the same host share the same risk and data classification level?</t>
  </si>
  <si>
    <t>10.1.4</t>
  </si>
  <si>
    <t>WP.1.K.1</t>
  </si>
  <si>
    <t>全てのバーチャルマシンは同じリスクで同じデータ分類を共有している</t>
    <rPh sb="0" eb="1">
      <t>ｽﾍﾞ</t>
    </rPh>
    <rPh sb="12" eb="13">
      <t>ｵﾅ</t>
    </rPh>
    <rPh sb="18" eb="19">
      <t>ｵﾅ</t>
    </rPh>
    <rPh sb="23" eb="25">
      <t>ﾌﾞﾝﾙｲ</t>
    </rPh>
    <rPh sb="26" eb="28">
      <t>ｷｮｳﾕｳ</t>
    </rPh>
    <phoneticPr fontId="27" type="noConversion"/>
  </si>
  <si>
    <t>All VM's in the same host share the same system sensitivity level grouping (e.g. Development and Production not present on the same host)?</t>
  </si>
  <si>
    <t>全てのバーチャルマシンは同じシステムの重要度を共有している</t>
    <rPh sb="0" eb="1">
      <t>ｽﾍﾞ</t>
    </rPh>
    <rPh sb="19" eb="22">
      <t>ｼﾞｭｳﾖｳﾄﾞ</t>
    </rPh>
    <phoneticPr fontId="27" type="noConversion"/>
  </si>
  <si>
    <t>This tab is used to supply any additional questions not covered by this SIG. Questions on this tab will not be analyzed by the SIG Management Tool.</t>
  </si>
  <si>
    <t>Term</t>
  </si>
  <si>
    <t>Definition</t>
  </si>
  <si>
    <t>Acceptable Use Policy</t>
  </si>
  <si>
    <t>Part of the information security framework that defines what users are and are not allowed to do with the IT systems of the organization. It should contain a subset of the information security policy and refer users to the full security policy when relevant. It should also clearly define the sanctions applied if a user violates the policy.</t>
  </si>
  <si>
    <t>Acknowledgement of Acceptable Use</t>
  </si>
  <si>
    <t>A written attestation from a user of an information system indicating the user's acceptance and willingness to comply with the relevant information systems control policies.</t>
  </si>
  <si>
    <t>Anti-Tailgating / Anti-Piggybacking Mechanism</t>
  </si>
  <si>
    <t>Two sets of doors whereby access to the second is not granted until the individual has passed through (and closed) the first, often referred to as a "man trap." A controlled turnstile is also considered an anti-tailgating/piggybacking mechanism.</t>
  </si>
  <si>
    <t>Asset Classification</t>
  </si>
  <si>
    <t>The category or type assigned to an asset, which is derived from the asset classification policy. Asset classifications frequently vary from company to company.</t>
  </si>
  <si>
    <t>Asset Control Tag</t>
  </si>
  <si>
    <t>A unique identification number assigned to all inventoried assets.</t>
  </si>
  <si>
    <t>Attribute</t>
  </si>
  <si>
    <t>A property or field of a particular object.</t>
  </si>
  <si>
    <t>Baseline</t>
  </si>
  <si>
    <t>A benchmark by which subsequent items are measured.</t>
  </si>
  <si>
    <t>Battery</t>
  </si>
  <si>
    <t>An electrochemical cell (or enclosed and protected material) that can be charged electrically to provide a static potential for power or released electrical charge when needed.</t>
  </si>
  <si>
    <t>Biometric Reader</t>
  </si>
  <si>
    <t>A device that uses measurable biological characteristics such as fingerprints or iris patterns to assist in authenticating a person to an electronic system.</t>
  </si>
  <si>
    <t>Business Continuity Plan (BCP)</t>
  </si>
  <si>
    <t>A process that defines exactly how, for which applications, and for how long a business plans to continue functioning after a disruptive event. The business continuity plan is usually an overarching plan that includes both operational and technology-related tasks.</t>
  </si>
  <si>
    <t>Business Impact Analysis (BIA)</t>
  </si>
  <si>
    <t>This term is applicable across Technology Risk Management, in both information security and business continuity planning domains. An impact analysis results in the differentiation between critical and non-critical business functions. A function may be considered critical if there is an unacceptable impact to stakeholders from damage to the function. The perception of the acceptability of disruption may be modified by the cost of establishing and maintaining appropriate business or technical recovery solutions. A function may also be considered critical if dictated by law.</t>
  </si>
  <si>
    <t>Business Process</t>
  </si>
  <si>
    <t>An end-to-end service made available to internal or external parties that usually corresponds to standard service products that the Service Provider offers to clients.</t>
  </si>
  <si>
    <t>Change Initiation Request (CIR)</t>
  </si>
  <si>
    <t>A document (physical or electronic) used to track change requests, including new features, enhancement requests, defects, and changed requirements. The change initiation request document must contain:
 - The name of the person initiating the change
 - The system affected by the change
 - A description of the change, including the file name(s) and file location(s)
 - The date the change will occur
 - An approval signature by someone other than the person initiating the change
 - An approval date</t>
  </si>
  <si>
    <t>Climate Control System</t>
  </si>
  <si>
    <t>A combination of sensors and equipment that monitors the temperature and humidity in a sensitive environment (such as a data center) and that automatically heats/cools/dehumidifies as needed to keep the atmosphere within acceptable tolerances.</t>
  </si>
  <si>
    <t>Cloud Computing - NIST Definition</t>
  </si>
  <si>
    <t>Cloud Computing is a model for enabling ubiquitous, convenient, on-demand network access to a shared pool of configurable computing resources (e.g., networks, servers, storage, applications, and services) that can be rapidly provisioned and released with minimal management effort or service provider  interaction.  This cloud model promotes availability and is composed of five essential characteristics, three service models, and four deployment models.</t>
  </si>
  <si>
    <t>Cloud Computing – NIST Definition of Deployment Models - Community Cloud</t>
  </si>
  <si>
    <t>The cloud infrastructure is shared by several organizations and supports a specific community that has shared concerns (e.g., mission, security requirements, policy, and compliance considerations). It may be managed by the organizations or a third party and may exist on premise or off premise.</t>
  </si>
  <si>
    <t>Cloud Computing – NIST Definition of Deployment Models - Hybrid Cloud</t>
  </si>
  <si>
    <t>The cloud infrastructure is a composition of two or more clouds (private, community, or public) that remain unique entities but are bound together by standardized or proprietary technology that enables data and application portability (e.g., cloud bursting for load balancing between clouds).</t>
  </si>
  <si>
    <t>Cloud Computing – NIST Definition of Deployment Models - Private Cloud</t>
  </si>
  <si>
    <t>The cloud infrastructure is operated solely for an organization. It may be managed by the organization or a third party and may exist on premise or off premise.</t>
  </si>
  <si>
    <t>Cloud Computing – NIST Definition of Deployment Models - Public Cloud</t>
  </si>
  <si>
    <t>The cloud infrastructure is made available to the general public or a large industry group and is owned by an organization selling cloud services.</t>
  </si>
  <si>
    <t>Cloud Computing - NIST Definition of Essential Characteristics - Broad Access Network</t>
  </si>
  <si>
    <t>Capabilities are available over the network and accessed through standard mechanisms that promote use by heterogeneous thin or thick client platforms (e.g., mobile phones, laptops, and PDAs).</t>
  </si>
  <si>
    <t>Cloud Computing - NIST Definition of Essential Characteristics - Measured Service</t>
  </si>
  <si>
    <t>Cloud systems automatically control and optimize resource use by leveraging a metering capability at some level of abstraction appropriate to the type of service (e.g., storage, processing, bandwidth, and active user accounts). Resource usage can be monitored, controlled, and reported, providing transparency for both the provider and consumer of the utilized service.</t>
  </si>
  <si>
    <t>Cloud Computing - NIST Definition of Essential Characteristics - On-Demand Self-Service</t>
  </si>
  <si>
    <t>A consumer can unilaterally provision computing capabilities, such as server time and network storage, as needed automatically without requiring human interaction with each service’s provider.</t>
  </si>
  <si>
    <t>Cloud Computing - NIST Definition of Essential Characteristics - Rapid Elasticity</t>
  </si>
  <si>
    <t>Capabilities can be rapidly and elastically provisioned, in some cases automatically, to quickly scale out and rapidly released to quickly scale in. To the consumer, the capabilities available for provisioning often appear to be unlimited and can be purchased in any quantity at any time.</t>
  </si>
  <si>
    <t>Cloud Computing - NIST Definition of Essential Characteristics - Resource Pooling</t>
  </si>
  <si>
    <t xml:space="preserve">The provider’s computing resources are pooled to serve multiple consumers using a multi-tenant model, with different physical and virtual resources dynamically assigned and reassigned according to consumer demand. There is a sense of location independence in that the customer generally has no control or knowledge over the exact location of the provided resources but may be able to specify location at a higher level of abstraction (e.g., country, state, or datacenter). Examples of resources include storage, processing, memory, network bandwidth, and virtual machines. </t>
  </si>
  <si>
    <t>Cloud Computing – NIST Definition of Service Models - Cloud Infrastructure as a Service (IaaS)</t>
  </si>
  <si>
    <t xml:space="preserve">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deployed applications, and possibly limited control of select networking components (e.g., host firewalls).</t>
  </si>
  <si>
    <t>Cloud Computing – NIST Definition of Service Models - Cloud Platform as a Service (PaaS)</t>
  </si>
  <si>
    <t xml:space="preserve"> The capability provided to the consumer is to deploy onto the cloud infrastructure consumer-created or acquired applications created using programming languages and tools supported by the provider. The consumer does not manage or control the underlying cloud infrastructure including network, servers, operating systems, or storage, but has control over the deployed applications and possibly application hosting environment configurations.</t>
  </si>
  <si>
    <t>Cloud Computing – NIST Definition of Service Models - Cloud Software as a Service (SaaS)</t>
  </si>
  <si>
    <t>The capability provided to the consumer is to use the provider’s applications running on a cloud infrastructure. The applications are accessible from various client devices through a thin client interface such as a web browser (e.g.,web-based email). The consumer does not manage or control the underlying cloud infrastructure including network, servers, operating systems, storage, or even individual application capabilities, with the possible exception of limited user-specific application.</t>
  </si>
  <si>
    <t>Cold Site</t>
  </si>
  <si>
    <t>A remote facility that provides the equipment necessary for data and process restoration.</t>
  </si>
  <si>
    <t>Communications Plan</t>
  </si>
  <si>
    <t xml:space="preserve">A tool for communicating information on the considerations and implications of business continuity within the organization used to improve decision making. </t>
  </si>
  <si>
    <t>Confidentiality</t>
  </si>
  <si>
    <t>The protection of sensitive information from unauthorized disclosure and sensitive facilities due to physical, technical, or electronic penetration or exploitation.</t>
  </si>
  <si>
    <t>Constituent</t>
  </si>
  <si>
    <t>An active employee or contractor.</t>
  </si>
  <si>
    <t>Contractor</t>
  </si>
  <si>
    <t>A contracted professional with expertise in a particular domain or area.</t>
  </si>
  <si>
    <t>Demilitarized Zone (DMZ)</t>
  </si>
  <si>
    <t>A controlled network space, delimited by firewalls or other policy-enforcing devices, which is neither inside an organization's network nor directly part of the Internet. A DMZ is typically used to isolate an organization's most highly secured information assets while allowing predefined access to those assets that must provide or receive data outside of the organization. The access and services provided should be restricted to the absolute minimum required.</t>
  </si>
  <si>
    <t>Disaster Recovery</t>
  </si>
  <si>
    <t>The process, policies and procedures related to preparing for recovery or continuation of technology infrastructure critical to an organization after a natural or human-induced disaster. Disaster recovery is a subset of business continuity</t>
  </si>
  <si>
    <t>Enclosed</t>
  </si>
  <si>
    <t>Closed in, surrounded, or included within.</t>
  </si>
  <si>
    <t>Exception</t>
  </si>
  <si>
    <t>A result that deviates from the norm or expectation.</t>
  </si>
  <si>
    <t>External Vulnerability Scan</t>
  </si>
  <si>
    <t>A systematic review process executed from a network address outside of the Scoped Systems and Data network that uses software tools designed to search for and map systems for weaknesses in an application, computer or network. The intent is to determine if there are points of weakness in the security control system that can be exploited from outside the network.</t>
  </si>
  <si>
    <t>Externally Facing</t>
  </si>
  <si>
    <t>The network entry point that receives inbound traffic.</t>
  </si>
  <si>
    <t>Extranet</t>
  </si>
  <si>
    <t>An intranet that is partially accessible to authorized outsiders.</t>
  </si>
  <si>
    <t>Facility</t>
  </si>
  <si>
    <t>A structure or building, or multiple structures or buildings, in which operations are conducted for the services provided. These operations include handling, processing and storage of information, data or systems, as well as personnel that support the operations.</t>
  </si>
  <si>
    <t>Fire Suppression System</t>
  </si>
  <si>
    <t>A combination of sensors and equipment designed to detect the presence of heat/smoke/fire and actuate a fire retardant or fire extinguishing system.</t>
  </si>
  <si>
    <t>Firewall</t>
  </si>
  <si>
    <t>A set of related programs, located at a network gateway server, that protects the resources of private networks from other networks. Firewalls may be application/proxy, packet-filtering, or stateful-based. Examples of firewalls are Cisco PIX, Check Point Firewall, Juniper NetScreen and Cyberguard. (Though they contain some firewall functionality, routers are not included in this definition.)</t>
  </si>
  <si>
    <t>Firewall Rule</t>
  </si>
  <si>
    <t>Information added to the firewall configuration to define the organization's security policy through conditional statements that tell the firewall how to react in a particular situation.</t>
  </si>
  <si>
    <t>Fluid Sensor</t>
  </si>
  <si>
    <t>A mechanical device that is sensitive to the presence of water or moisture that transmits a signal to a measuring or control instrument.</t>
  </si>
  <si>
    <t>Gateway</t>
  </si>
  <si>
    <t>A node on a network that facilitates the communication of information between two or more nodes.</t>
  </si>
  <si>
    <t>General Perimeter</t>
  </si>
  <si>
    <t>An area with fully enclosed walls that extend from floor to ceiling (beyond raised floors and ceilings) surrounding the secure perimeter. This may be the same floor as the secure perimeter, if shared by other tenants in the facility, or the facility itself.</t>
  </si>
  <si>
    <t>Generator</t>
  </si>
  <si>
    <t>A device that converts mechanical energy to electrical energy via an engine (usually fuel-powered) that provides electrical current as input to a power source.</t>
  </si>
  <si>
    <t>Hardware Systems</t>
  </si>
  <si>
    <t>Includes servers and network devices.</t>
  </si>
  <si>
    <t>Heat Detector</t>
  </si>
  <si>
    <t>A mechanical device that is sensitive to temperature and transmits a signal to a measuring or control instrument.</t>
  </si>
  <si>
    <t>Hot Site</t>
  </si>
  <si>
    <t>A duplicate of an organization’s original site, with full computer systems and near-complete backups of user data.</t>
  </si>
  <si>
    <t>Immediate Perimeter</t>
  </si>
  <si>
    <t>A rack or cage that houses the Scoped Systems and Data.</t>
  </si>
  <si>
    <t>Incident</t>
  </si>
  <si>
    <t>Events outside normal operations that disrupt normal operational processes. An incident can be a relatively minor event, such as running out of disk space on a server, or a major disruption, such as a breach of database security and the loss of private and confidential customer information.</t>
  </si>
  <si>
    <t>Incident Severity</t>
  </si>
  <si>
    <t>A ranking of an event’s significance that uses, at a minimum, a three-point scale: minor, moderately severe, and severe. For each level of severity, IT organizations should define acceptable resolution times, escalation procedures, and reporting procedures.</t>
  </si>
  <si>
    <t>Intermediate Distribution Frame IDF</t>
  </si>
  <si>
    <t>A free-standing or wall-mounted rack for managing and interconnecting the telecommunications cable between end user devices and a main distribution frame (MDF).</t>
  </si>
  <si>
    <t>Internal Vulnerability Scan</t>
  </si>
  <si>
    <t>A systematic review process using software tools designed to search for and map systems for weaknesses in an application, computer or network, executed from a network address within the Scoped Systems and Data network. Internal vulnerability scans are used to determine whether points of weakness in the security control system exist that could be exploited by a user with access to the internal network.</t>
  </si>
  <si>
    <t>Internet</t>
  </si>
  <si>
    <t>A global network connecting millions of computers. More than 100 countries are linked into exchanges of data, news and opinions.</t>
  </si>
  <si>
    <t>Internet Protocol (IP)</t>
  </si>
  <si>
    <t>A networking standard that allows messages to be sent back and forth over the Internet or other IP networks.</t>
  </si>
  <si>
    <t>Intranet</t>
  </si>
  <si>
    <t>An IP network that resides behind a firewall and is accessible only to people who are members of the same organization.</t>
  </si>
  <si>
    <t>Intrusion Detection Systems (IDS)</t>
  </si>
  <si>
    <t>A security inspection system for computers and networks that can allow for the inspection of systems activity and inbound/outbound network activity. The IDS key function identifies suspicious activity or patterns that may indicate a network or system attack.</t>
  </si>
  <si>
    <t>Intrusion Protection System (IPS)</t>
  </si>
  <si>
    <t>A more sophisticated Intrusion Detection System (IDS) that allows administrators to configure predefined actions to be taken if suspicious activity is detected.</t>
  </si>
  <si>
    <t>Inventory</t>
  </si>
  <si>
    <t>An itemized list of current assets.</t>
  </si>
  <si>
    <t>Local Backup</t>
  </si>
  <si>
    <t>A method for backing up data on the local system. For example, an attached tape or storage device.</t>
  </si>
  <si>
    <t>Main Distribution Frame</t>
  </si>
  <si>
    <t>A wiring rack that connects outside lines with internal lines. Main distribution frames are used to connect public or private lines entering the building to the organization’s internal networks</t>
  </si>
  <si>
    <t>Map of Dependencies</t>
  </si>
  <si>
    <t>A diagram that illustrates how a business process relates to its supporting capabilities. (“Supporting capabilities” include: people involved in the delivery of the business process, application software, middleware software, servers, storage, networking, physical facilities, and people involved in the IT and physical infrastructure management.)</t>
  </si>
  <si>
    <t>Master Change Log</t>
  </si>
  <si>
    <t>A document or database that contains a report of each change initiation request (CIR) (approved or rejected). The document or database must contain:
 - Reference to a CIR
 - Date submitted
 - Date of change
 - Name of affected system
 - Approval status (approved or rejected)</t>
  </si>
  <si>
    <t>MD5</t>
  </si>
  <si>
    <t>A one-way cryptographic hash algorithm that produces a unique 128-bit alphanumeric fingerprint of its input.</t>
  </si>
  <si>
    <t>Mobile Code</t>
  </si>
  <si>
    <t>Software code that is transferred from one computer to another and that executes automatically. Examples of mobile code include scripts (JavaScript, VBScript), Java applets, ActiveX controls, Flash animations, Shockwave movies (and Xtras), and macros embedded in Microsoft Office documents.</t>
  </si>
  <si>
    <t>Modem</t>
  </si>
  <si>
    <t>A device that allows a computer or terminal to transmit data over an analog telephone line.</t>
  </si>
  <si>
    <t>Network Address Translation (NAT)</t>
  </si>
  <si>
    <t>A process of rewriting the source and/or destination addresses of IP packets as they pass through a network device.</t>
  </si>
  <si>
    <t>Network Devices</t>
  </si>
  <si>
    <t>Units that mediate data in a computer network. Computer networking devices are also called network equipment, Intermediate Systems (IS) or InterWorking Unit (IWU).</t>
  </si>
  <si>
    <t>Network Segment</t>
  </si>
  <si>
    <t>A portion of a computer network that is separated from the remainder of the network by a device such as a repeater, hub, bridge, switch or router. Each segment may contain one or multiple computers or other hosts. Network segments are typically established for throughput and/or security reasons.</t>
  </si>
  <si>
    <t>Network time protocol (NTP)</t>
  </si>
  <si>
    <t>A protocol designed to synchronize the clocks of computers over a network.</t>
  </si>
  <si>
    <t>Node</t>
  </si>
  <si>
    <t>Any physical device with a unique network address.</t>
  </si>
  <si>
    <t>Non-Employees</t>
  </si>
  <si>
    <t>Auditors, consultants, contractors, and vendors.</t>
  </si>
  <si>
    <t>Owner</t>
  </si>
  <si>
    <t>An individual or entity that has approved management responsibility for controlling the production, development, maintenance, use and security of the assets. Ownership is not an indication of property rights to the asset.</t>
  </si>
  <si>
    <t>Ownership</t>
  </si>
  <si>
    <t>A formally assigned responsibility for a given asset.</t>
  </si>
  <si>
    <t>Personal Identification Number (PIN)</t>
  </si>
  <si>
    <t>A secret shared between a user and a system that can be used to authenticate the user to the system.</t>
  </si>
  <si>
    <t>Physical Media</t>
  </si>
  <si>
    <t>Any portable device or substance (e.g., paper) used to store data for specific and legitimate purposes. Examples of physical media include:
 - Magnetic tapes and disks
 - Cartridges, including 9-track, DAT, and VHS
 - Optical disks in CD and DVD format
 - Microfilm/fiche
 - Paper (e.g., computer-generated reports and other printouts)
 - Static memory devices, such as USB memory sticks</t>
  </si>
  <si>
    <t>Port Scan</t>
  </si>
  <si>
    <t>A systematic scan of a computer's ports that identifies open doors. Used in managing networks, port scanning also can be used maliciously to find a weakened access point from which to break into computer.</t>
  </si>
  <si>
    <t>Post-Deployment Test Document</t>
  </si>
  <si>
    <t>A document that provides evidence that the change was tested and approved in the production environment. The document must contain:
 - Reference to a CIR
 - Identified deployment resources
 - Deployment start date
 - Deployment end date
 - Expected results
 - Actual results
 - Approval signature
 - Approval date</t>
  </si>
  <si>
    <t>Power Redundancy</t>
  </si>
  <si>
    <t>Any type of power delivery mechanism that provides continuous power to connected systems in the event of a failure in the main delivery mechanism for electricity. Such mechanisms include multiple electric feeds, automatic failover generators, and uninterruptible power supplies.</t>
  </si>
  <si>
    <t>Pre-Deployment Test Document</t>
  </si>
  <si>
    <t>A document (electronic or paper) that provides evidence that the requested changes were tested prior to deployment in the production environment. A pre-deployment test document is inspected for:
 - Reference to a CIR
 - Identified testing resources
 - Testing start date
 - Testing end date
 - Expected test results
 - Actual test results</t>
  </si>
  <si>
    <t>Protocol</t>
  </si>
  <si>
    <t>A set of rules and formats that enable the proper exchange of information between different systems.</t>
  </si>
  <si>
    <t>Publicly Accessible</t>
  </si>
  <si>
    <t>In networking terms, able to accept a connection originating from the public domain, e.g., the Internet.</t>
  </si>
  <si>
    <t>Raised Floor</t>
  </si>
  <si>
    <t>Used in data center construction, a raised floor above the "true" floor allows air conditioning flow and wiring to pass freely under equipment. The space between the true and raised floors is accessed by removable floor tiles.</t>
  </si>
  <si>
    <t>Receiver Company</t>
  </si>
  <si>
    <t>The organization that has contracted with a service provider for a specific service.</t>
  </si>
  <si>
    <t>Residual Risk Rating Scoring Method</t>
  </si>
  <si>
    <t>A calculation of the risk that remains after security controls have been applied.</t>
  </si>
  <si>
    <t>Risk Prioritization Scoring Method</t>
  </si>
  <si>
    <t>A systematic approach that quantifies risk in terms of loss potential, then sequences individual risks to determine the order in which compensating controls should be implemented.</t>
  </si>
  <si>
    <t>Sanctions Check</t>
  </si>
  <si>
    <t>In most countries, organizations are prohibited by law from doing business with drugs and arms merchants and terrorist organizations.  Sanctions lists ranging from OFAC to the EU Comsolidated Lists to the Interpol Most Wanted to the Hong Kong and Singapore Monetary Authority exist.  Part of due diligence in vendor selection should include screening of the third party against sanctions lists.</t>
  </si>
  <si>
    <t>Scoped Systems and Data</t>
  </si>
  <si>
    <t>Computer hardware, software and/or Non-Public Personal Information that is stored, transmitted, or processed by the service provider in scope for the engagement.</t>
  </si>
  <si>
    <t>Scoping Meeting</t>
  </si>
  <si>
    <t>A meeting held prior to commencement of a Shared Assessments engagement, to determine the Scoped Systems and Data to be included in a company's Standardized Information Gathering Questionnaire (SIG) and Agreed Upon Procedures (AUP) assessment.</t>
  </si>
  <si>
    <t>Secure Perimeter</t>
  </si>
  <si>
    <t>A space fully enclosed by walls that surround the immediate perimeter and that extend from floor to ceiling (beyond raised floors and ceilings), which is contained, and whose points of entry are secured.</t>
  </si>
  <si>
    <t>Secure Socket Layer (SSL)</t>
  </si>
  <si>
    <t>A protocol developed by Netscape for transmitting private documents via the Internet. SSL uses a cryptographic system with two keys to encrypt data: a public key known to everyone and a private or secret key known only to the recipient of the message.</t>
  </si>
  <si>
    <t>Secure Workspace</t>
  </si>
  <si>
    <t>An environment from where people work from their desks with the purpose of accessing, editing or inputting Scoped Systems and Data on a computer, telephone or physical media, e.g., a BPO or call center environment.</t>
  </si>
  <si>
    <t>Secure Workspace Perimeter</t>
  </si>
  <si>
    <t>A space fully enclosed by walls that surround the Secure Workspace which is contained, and whose points of entry and exit are secured.</t>
  </si>
  <si>
    <t>Security Policy</t>
  </si>
  <si>
    <t>A published document or set of documents defining requirements for one or more aspects of information security.</t>
  </si>
  <si>
    <t>Server</t>
  </si>
  <si>
    <t>A computer that makes services, such as access to data files, programs, and peripheral devices, available to workstations on a network.</t>
  </si>
  <si>
    <t>Service Provider</t>
  </si>
  <si>
    <t>An organization that provides outsourced services, such as data processing, business operations, applications, systems or staffing.</t>
  </si>
  <si>
    <t>Service Set Identifier (SSID)</t>
  </si>
  <si>
    <t>A 32-character unique identifier attached to the header of packets sent over a wide area network to identify each packet as part of that network.</t>
  </si>
  <si>
    <t>Simple Mail Transfer Protocol (SMTP)</t>
  </si>
  <si>
    <t>The de facto standard for email transmissions across the Internet.</t>
  </si>
  <si>
    <t>Smoke Detector</t>
  </si>
  <si>
    <t>A mechanical device that is sensitive to the presence of smoke or particulate material in the air that transmits a signal to a measuring or control instrument.</t>
  </si>
  <si>
    <t>Status Change</t>
  </si>
  <si>
    <t>Change to employment status that is recorded by human resources, such as promotions, demotions or departmental changes.</t>
  </si>
  <si>
    <t>Stewardship</t>
  </si>
  <si>
    <t>The act of managing and maintaining a given asset.</t>
  </si>
  <si>
    <t>Strong Password</t>
  </si>
  <si>
    <t>Password length must be a minimum of seven (7) characters, must not to contain a common usage word or a word found in the English dictionary, may not contain user name, any part of a full name or access level of the user and must contain characters from at least three (3) of the following four (4) classes of characters:
 • Upper case letters (A, B, C, ….Z)
 • Lower case letters (a, b, c, ….z)
 • Numbers (0,1, 2, …9)
 • Non-alphanumeric ("special characters") such as punctuation symbols</t>
  </si>
  <si>
    <t>System Owner</t>
  </si>
  <si>
    <t>The business unit that retains financial ownership or decision rights for the business use of the asset.</t>
  </si>
  <si>
    <t>System Steward</t>
  </si>
  <si>
    <t>The primary assigned administrator responsible for maintenance and day-to-day tasks that support the business.</t>
  </si>
  <si>
    <t>Third Party</t>
  </si>
  <si>
    <t>All entities or persons that work on behalf of the organization but are not its employees, including consultants, contingent workers, clients, business partners, service providers, subcontractors, vendors, suppliers, affiliates and any other person or entity that accesses Scoped Systems and Data.</t>
  </si>
  <si>
    <t>Threat Impact Calculation Method</t>
  </si>
  <si>
    <t>A systematic method of determining the loss potential of a particular threat, based on the value of assets affected.</t>
  </si>
  <si>
    <t>Threat Probability Calculation Method</t>
  </si>
  <si>
    <t>A systematic method of determining the potential for a particular threat to occur, based on the likelihood of the occurrence collected from internal staff, past records, and official security records.
 Threats x Vulnerability x Asset Value = Total Risk
 (Threats x Vulnerability x Asset Value) x Controls Gap = Residual Risk</t>
  </si>
  <si>
    <t>Token</t>
  </si>
  <si>
    <t>A unique identifier generated on both a host and small, user-held device that allows the user to authenticate to the host.</t>
  </si>
  <si>
    <t>True Ceiling</t>
  </si>
  <si>
    <t>The permanent overhead interior surface of a room, constructed of solid building materials offering resistance to and evidence of unauthorized entry.</t>
  </si>
  <si>
    <t>True Floor</t>
  </si>
  <si>
    <t>The permanent bottom interior surface of a room, constructed of solid building materials offering resistance to and evidence of unauthorized entry.</t>
  </si>
  <si>
    <t>Unapproved</t>
  </si>
  <si>
    <t>Operating without consent.</t>
  </si>
  <si>
    <t>Unidentified</t>
  </si>
  <si>
    <t>Being or having an unknown or unnamed source.</t>
  </si>
  <si>
    <t>Uninterruptible Power Supply (UPS)</t>
  </si>
  <si>
    <t>A power supply consisting of a bank of batteries, which is continually charged. When power fails, the UPS becomes the source of electrical current for computer equipment until the batteries are discharged. A UPS is often connected to a generator that can provide electrical power indefinitely.</t>
  </si>
  <si>
    <t>Vibration Alarm Sensor</t>
  </si>
  <si>
    <t>An alarm that responds to vibrations in the surface onto which it is mounted. A normally closed switch momentarily opens when the sensor is subjected to a vibration of sufficiently large amplitude.</t>
  </si>
  <si>
    <t>Virtual Private Network (VPN)</t>
  </si>
  <si>
    <t>A communication tunnel running through a shared network, such as the Internet, which uses encryption and other security mechanisms to ensure the data cannot be intercepted and that the data senders and receivers are authenticated.</t>
  </si>
  <si>
    <t>Volumetric Alarm Sensor</t>
  </si>
  <si>
    <t>An alarm sensor designed and employed to detect an unauthorized person in a confined space when the space is normally unoccupied. Such alarms include ultrasonic, microwave, and infrared sensors.</t>
  </si>
  <si>
    <t>War Walk</t>
  </si>
  <si>
    <t>Also known as "war drive," using a laptop to "sniff" for wireless access points. War walking may be used to locate a public access point for personal use or as a controls assessment to identify access points that are inadequately secured and may indicate an elevated risk of breach.</t>
  </si>
  <si>
    <t>Warm Site</t>
  </si>
  <si>
    <t>A remote facility which replicates production data in set intervals.</t>
  </si>
  <si>
    <t>Water Sensor</t>
  </si>
  <si>
    <t>A mechanical device sensitive to the presence of water or moisture that transmits a signal to a measuring or control instrument.</t>
  </si>
  <si>
    <t>Workstation</t>
  </si>
  <si>
    <t>(1) Single-user computers typically linked together to form a local area network, that can also be used as standalone systems. (2) In networking, any computer connected to a local area network, including a workstation or personal computer.</t>
  </si>
  <si>
    <t>Retired SN:</t>
  </si>
  <si>
    <t>Date</t>
  </si>
  <si>
    <t>Version</t>
  </si>
  <si>
    <t>Comments</t>
  </si>
  <si>
    <t>3.x - 6.0</t>
  </si>
  <si>
    <t>2.0b</t>
  </si>
  <si>
    <t>Submitted to steering committee for review</t>
  </si>
  <si>
    <t>2.0 final</t>
  </si>
  <si>
    <t>Added glossary and version history, locked version</t>
  </si>
  <si>
    <t>3.0 WG</t>
  </si>
  <si>
    <t>Added high level questions, standardized formatting, mapped version 2.</t>
  </si>
  <si>
    <t>3.0 Final</t>
  </si>
  <si>
    <t>Minor changes to formatting, and question changes to BCP section</t>
  </si>
  <si>
    <t>3.1 Final</t>
  </si>
  <si>
    <t>Format and question count changes addition of SIG Lite tab.</t>
  </si>
  <si>
    <t>4.0 Draft</t>
  </si>
  <si>
    <t>Submitted to Steering Committee for approval</t>
  </si>
  <si>
    <t>4.0 Final</t>
  </si>
  <si>
    <t>Release final</t>
  </si>
  <si>
    <t>Minor wording changes</t>
  </si>
  <si>
    <t>4.01 Final</t>
  </si>
  <si>
    <t>Correct L1 &amp; L2 Question analysis with SMT</t>
  </si>
  <si>
    <t>5.0 Draft</t>
  </si>
  <si>
    <t>Added Privacy tab</t>
  </si>
  <si>
    <t>5.0 Final</t>
  </si>
  <si>
    <t>Steering Committee approval</t>
  </si>
  <si>
    <t>6.0 Draft</t>
  </si>
  <si>
    <t>Sent for Steering Committee approval</t>
  </si>
  <si>
    <t>6.0 Final</t>
  </si>
  <si>
    <t>Corrected question serial numbers and minor spelling changes</t>
  </si>
  <si>
    <t>Corrected question numbers on SIG Lite tab</t>
  </si>
  <si>
    <t>Corrected missing validation on the SIG Lite the G Tab</t>
  </si>
  <si>
    <t>Unlocked cell D4 on the F tab</t>
  </si>
  <si>
    <t>G tab formula was not counting answered questions correctly</t>
  </si>
  <si>
    <t>6.1 Final</t>
  </si>
  <si>
    <t>Changed SL.14 from child of SL.13 to parent (no relation to SL.13)</t>
  </si>
  <si>
    <t>6.2 Final</t>
  </si>
  <si>
    <t>Changed numbering on the F tab starting with F.2.13 to correct parent/child relationships.</t>
  </si>
  <si>
    <t>7.0 Final</t>
  </si>
  <si>
    <t>Sent to Steering Committee for approval</t>
  </si>
  <si>
    <t>Updated question text</t>
  </si>
  <si>
    <t>Created SIG Lite Only SIG</t>
  </si>
  <si>
    <t>Release Notes</t>
  </si>
  <si>
    <t>Added Optional Control Score column</t>
  </si>
  <si>
    <t>Removed L1 and KA tab renamed L2 tab to SIG Lite included the Full tab</t>
  </si>
  <si>
    <t>7.0 Draft</t>
  </si>
  <si>
    <t>Added Cloud tab (V), moved Addl Question tab to Z</t>
  </si>
  <si>
    <t>Column</t>
  </si>
  <si>
    <t>Description</t>
  </si>
  <si>
    <r>
      <t>A
&lt;</t>
    </r>
    <r>
      <rPr>
        <b/>
        <i/>
        <sz val="11"/>
        <rFont val="Arial"/>
        <family val="2"/>
      </rPr>
      <t>No Header</t>
    </r>
    <r>
      <rPr>
        <b/>
        <sz val="11"/>
        <rFont val="Arial"/>
        <family val="2"/>
      </rPr>
      <t>&gt;</t>
    </r>
  </si>
  <si>
    <t>This is a unique record for a question. This value is sequential starting with one on Tab A to the end of questions on last tab. Any row that is not a question will not have a number. The highest value used as a unique identifier is located on this tab in cell C22 (below).</t>
  </si>
  <si>
    <t>A4 (some tabs location is different)</t>
  </si>
  <si>
    <t>Calculates the highest serial number on the tab. Helps cell C21 in identifying the highest serial number uesed</t>
  </si>
  <si>
    <r>
      <t>D
Conditional Formatting
&lt;</t>
    </r>
    <r>
      <rPr>
        <b/>
        <i/>
        <sz val="11"/>
        <rFont val="Arial"/>
        <family val="2"/>
      </rPr>
      <t>Response</t>
    </r>
    <r>
      <rPr>
        <b/>
        <sz val="11"/>
        <rFont val="Arial"/>
        <family val="2"/>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</si>
  <si>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&gt; 1 than the background will turn violet indicating either a "No" or "N/A" response. The default background is light blue.</t>
  </si>
  <si>
    <t>If this SIG will be a master SIG to be used with the SMT, select Master below. If this SIG will be distributed leave blank.</t>
  </si>
  <si>
    <r>
      <t>E
Conditional Formatting
&lt;</t>
    </r>
    <r>
      <rPr>
        <b/>
        <i/>
        <sz val="11"/>
        <rFont val="Arial"/>
        <family val="2"/>
      </rPr>
      <t>Additional Information</t>
    </r>
    <r>
      <rPr>
        <b/>
        <sz val="11"/>
        <rFont val="Arial"/>
        <family val="2"/>
      </rPr>
      <t>&gt;</t>
    </r>
  </si>
  <si>
    <t>The conditional formatting looks in column J. If the value in column J =1, conditional formatting sets the background to a hash (no response required) to indicated the top of a table question.</t>
  </si>
  <si>
    <r>
      <t>I
&lt;</t>
    </r>
    <r>
      <rPr>
        <b/>
        <i/>
        <sz val="11"/>
        <rFont val="Arial"/>
        <family val="2"/>
      </rPr>
      <t>Q Depth</t>
    </r>
    <r>
      <rPr>
        <b/>
        <sz val="11"/>
        <rFont val="Arial"/>
        <family val="2"/>
      </rPr>
      <t>&gt;</t>
    </r>
  </si>
  <si>
    <t>Values in this column indicate the depth (number of decimal places) the question has.</t>
  </si>
  <si>
    <r>
      <t>J
&lt;</t>
    </r>
    <r>
      <rPr>
        <b/>
        <i/>
        <sz val="11"/>
        <rFont val="Arial"/>
        <family val="2"/>
      </rPr>
      <t>Table ID</t>
    </r>
    <r>
      <rPr>
        <b/>
        <sz val="11"/>
        <rFont val="Arial"/>
        <family val="2"/>
      </rPr>
      <t>&gt;</t>
    </r>
  </si>
  <si>
    <t>A value of "1" in this cell indicate the top of a table.</t>
  </si>
  <si>
    <r>
      <t>K
&lt;</t>
    </r>
    <r>
      <rPr>
        <b/>
        <i/>
        <sz val="11"/>
        <rFont val="Arial"/>
        <family val="2"/>
      </rPr>
      <t>1</t>
    </r>
    <r>
      <rPr>
        <b/>
        <sz val="11"/>
        <rFont val="Arial"/>
        <family val="2"/>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</si>
  <si>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</si>
  <si>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t>L - O
&lt;</t>
    </r>
    <r>
      <rPr>
        <b/>
        <i/>
        <sz val="11"/>
        <rFont val="Arial"/>
        <family val="2"/>
      </rPr>
      <t>2 - 5</t>
    </r>
    <r>
      <rPr>
        <b/>
        <sz val="11"/>
        <rFont val="Arial"/>
        <family val="2"/>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</si>
  <si>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</si>
  <si>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t>P
&lt;</t>
    </r>
    <r>
      <rPr>
        <b/>
        <i/>
        <sz val="11"/>
        <rFont val="Arial"/>
        <family val="2"/>
      </rPr>
      <t>HL Ans</t>
    </r>
    <r>
      <rPr>
        <b/>
        <sz val="11"/>
        <rFont val="Arial"/>
        <family val="2"/>
      </rPr>
      <t>&gt;</t>
    </r>
  </si>
  <si>
    <t>This formula is used to carry over and convert the answer from the L1 or L2 tabs to a number. If the question depth is 1 or 2, the VLOOKUP will search the L1 and L2 table to find the question number and bring back the answer and convert the answer to a number. 1 = "Yes", 2 = "No" and 3 = "N/A". for proper SMT operation, if Master (this tab, E5) is selected then high level responses are ignored.</t>
  </si>
  <si>
    <r>
      <t>Q
&lt;</t>
    </r>
    <r>
      <rPr>
        <b/>
        <i/>
        <sz val="11"/>
        <rFont val="Arial"/>
        <family val="2"/>
      </rPr>
      <t>Loc Ans</t>
    </r>
    <r>
      <rPr>
        <b/>
        <sz val="11"/>
        <rFont val="Arial"/>
        <family val="2"/>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</si>
  <si>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</si>
  <si>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t>R
&lt;</t>
    </r>
    <r>
      <rPr>
        <b/>
        <i/>
        <sz val="11"/>
        <rFont val="Arial"/>
        <family val="2"/>
      </rPr>
      <t>Comb Ans</t>
    </r>
    <r>
      <rPr>
        <b/>
        <sz val="11"/>
        <rFont val="Arial"/>
        <family val="2"/>
      </rPr>
      <t>&gt;</t>
    </r>
  </si>
  <si>
    <t>This formula is used to combine the high level answer and the local answer. If the question depth is blank a blank is assumed. Responses are evaluated in the following order 1st L1, 2nd, L2, 3rd, local response.</t>
  </si>
  <si>
    <r>
      <t>S
&lt;</t>
    </r>
    <r>
      <rPr>
        <b/>
        <i/>
        <sz val="11"/>
        <rFont val="Arial"/>
        <family val="2"/>
      </rPr>
      <t>Table Calc (Tot Q#)</t>
    </r>
    <r>
      <rPr>
        <b/>
        <sz val="11"/>
        <rFont val="Arial"/>
        <family val="2"/>
      </rPr>
      <t>&gt;</t>
    </r>
  </si>
  <si>
    <t>The value in this cell determines if the question is actually a question or if it is part of a response list for a question. The logic looks above, below and in column H to make the determination.</t>
  </si>
  <si>
    <r>
      <t>T
&lt;</t>
    </r>
    <r>
      <rPr>
        <b/>
        <i/>
        <sz val="11"/>
        <rFont val="Arial"/>
        <family val="2"/>
      </rPr>
      <t>Q Carry Dn</t>
    </r>
    <r>
      <rPr>
        <b/>
        <sz val="11"/>
        <rFont val="Arial"/>
        <family val="2"/>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</si>
  <si>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</si>
  <si>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t>U
&lt;</t>
    </r>
    <r>
      <rPr>
        <b/>
        <i/>
        <sz val="11"/>
        <rFont val="Arial"/>
        <family val="2"/>
      </rPr>
      <t>Resp Calc</t>
    </r>
    <r>
      <rPr>
        <b/>
        <sz val="11"/>
        <rFont val="Arial"/>
        <family val="2"/>
      </rPr>
      <t>&gt;</t>
    </r>
  </si>
  <si>
    <t>This formula works with the Q Carry Dn formula to carry the value of the response down. If response is No or N/A those responses values are carried down to the next parent question. For proper SMT operation, if Master is selected (this tab, E5) response carry down is disabled.</t>
  </si>
  <si>
    <r>
      <t>V
&lt;</t>
    </r>
    <r>
      <rPr>
        <b/>
        <i/>
        <sz val="11"/>
        <rFont val="Arial"/>
        <family val="2"/>
      </rPr>
      <t>T Carry Dn</t>
    </r>
    <r>
      <rPr>
        <b/>
        <sz val="11"/>
        <rFont val="Arial"/>
        <family val="2"/>
      </rPr>
      <t>&gt;</t>
    </r>
  </si>
  <si>
    <t>The value in this cell identifies if a question in a table has been answered. If any value in a response list is answered the result will be rolled up the next cell until it reaches the list identifier.</t>
  </si>
  <si>
    <r>
      <t>W
&lt;</t>
    </r>
    <r>
      <rPr>
        <b/>
        <i/>
        <sz val="11"/>
        <rFont val="Arial"/>
        <family val="2"/>
      </rPr>
      <t>Final Ans</t>
    </r>
    <r>
      <rPr>
        <b/>
        <sz val="11"/>
        <rFont val="Arial"/>
        <family val="2"/>
      </rPr>
      <t>&gt;</t>
    </r>
  </si>
  <si>
    <t>The result in this cell determines if a question has been answered and is used to count the actual questions answered not answers as part of a response list. This is a simple AND function to combine the values in columns T, S and V.</t>
  </si>
  <si>
    <t>X
&lt;Ver Delta&gt;</t>
  </si>
  <si>
    <t>Identifies if the question is new from the previous versions. Zero indicates the same question one is a new question between versions.</t>
  </si>
  <si>
    <t>Column (Cell)</t>
  </si>
  <si>
    <t>Formula</t>
  </si>
  <si>
    <t>Highest Ser #</t>
  </si>
  <si>
    <t>Hard coded, unique serial number (Rows without questions have no serial numbers)</t>
  </si>
  <si>
    <t>MAX(An:An)</t>
  </si>
  <si>
    <t>D Conditional Formatting</t>
  </si>
  <si>
    <t>E Conditional Formatting</t>
  </si>
  <si>
    <t>Manually entered question depth value (0 - 5)</t>
  </si>
  <si>
    <t>Manually entered table top identifier (if 1 than table top)</t>
  </si>
  <si>
    <t>IF(Kn-1="",1,IF(In=1,Kn-1+1,Kn-1))</t>
  </si>
  <si>
    <t xml:space="preserve">L (M - O) are similar </t>
  </si>
  <si>
    <t>IF(Ln-1="",0,IF(Kn-1&lt;&gt;Kn,0,IF($In=2,Ln-1+1,Ln-1)))</t>
  </si>
  <si>
    <t>IF(OR(Master="Master",In=0),0,IF(OR(In&gt;2,J5=1),0,IF(ISNA(VLOOKUP(Bn,L2_Array,21,FALSE)),0,VLOOKUP(Bn,L2_Array,21,FALSE))))</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</si>
  <si>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</si>
  <si>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</si>
  <si>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</si>
  <si>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</si>
  <si>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</si>
  <si>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</si>
  <si>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</si>
  <si>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</si>
  <si>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</si>
  <si>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IF(In="","",IF(OR(AND(Sn-1=1,Tn=1),Rn&gt;0,AND(Sn+1=0,Vn+1=1)),1,0))</t>
  </si>
  <si>
    <t>W</t>
  </si>
  <si>
    <t>IF(In="","",IF(OR(AND(Tn&gt;0,Sn=1),AND(Sn=1,Vn=1)),1,0))</t>
  </si>
  <si>
    <t>Named Range</t>
  </si>
  <si>
    <t>Master</t>
  </si>
  <si>
    <t>Formula Notes'!$D$5</t>
  </si>
  <si>
    <t>L2_Array</t>
  </si>
  <si>
    <t>Lv2_Questions!$A$4:$U$568</t>
  </si>
  <si>
    <t>SIG_Data</t>
  </si>
  <si>
    <t>Full!$E$3:$H$951</t>
  </si>
  <si>
    <t>Sheet Protection</t>
  </si>
  <si>
    <t>9rrvFA7x</t>
  </si>
  <si>
    <t>Ser No.</t>
  </si>
  <si>
    <t>Depth</t>
  </si>
  <si>
    <t>Table</t>
  </si>
  <si>
    <t>SL ID</t>
  </si>
  <si>
    <t>SIG Question Text</t>
  </si>
  <si>
    <t>AUP 4.0 Relevance</t>
  </si>
  <si>
    <t>ISO 27002:2005 Relevance</t>
  </si>
  <si>
    <t>COBIT 4.0 Relevance</t>
  </si>
  <si>
    <t>PCI 1.1</t>
  </si>
  <si>
    <t>PCI 1.2</t>
  </si>
  <si>
    <t>FFIEC</t>
  </si>
  <si>
    <t>COBIT 4.1 Relevance</t>
  </si>
  <si>
    <t>12.1.2</t>
  </si>
  <si>
    <t>IS.1.3.1 BCP.1.2.1 BCP.1.3.5 MGMT.1.6.1.1 OPS.1.3</t>
  </si>
  <si>
    <t>PO9.4</t>
  </si>
  <si>
    <t>PO9.1</t>
  </si>
  <si>
    <t>IT and business risk management alignment management process</t>
  </si>
  <si>
    <t>IS.1.3.1.3 D&amp;A.1.4.1.1 AUDIT.1.7.1.1</t>
  </si>
  <si>
    <t>PO9.1, PO9.2, PO9.4, DS4.1, DS4.3</t>
  </si>
  <si>
    <t>IS.1.3.1.1 MGMT.1.5.2.1</t>
  </si>
  <si>
    <t>MGMT.1.5.2.1</t>
  </si>
  <si>
    <t>IS.1.3.1.4</t>
  </si>
  <si>
    <t>IS.1.3.2</t>
  </si>
  <si>
    <t>PO6.1</t>
  </si>
  <si>
    <t>IT policy and control environment</t>
  </si>
  <si>
    <t>IS.1.4.1</t>
  </si>
  <si>
    <t>PO6.1, PO6.2, PO6.3, PO6.5, DS5.2, DS5.3, ME2.1</t>
  </si>
  <si>
    <t>IS.1.3.3.5</t>
  </si>
  <si>
    <t>12.1.1, 12.6</t>
  </si>
  <si>
    <t>IS.1.4.1.12 BCP.1.4.3.1</t>
  </si>
  <si>
    <t>IS.1.4.2.2</t>
  </si>
  <si>
    <t>PO4.10</t>
  </si>
  <si>
    <t>Supervision</t>
  </si>
  <si>
    <t>12.1.1, 12.3.5</t>
  </si>
  <si>
    <t>IS.1.4.1.1.1</t>
  </si>
  <si>
    <t>PO4.10, PO6.2</t>
  </si>
  <si>
    <t>8, 12.1.1, 12.5.5</t>
  </si>
  <si>
    <t>IS.1.4.1.1</t>
  </si>
  <si>
    <t>6, 12.1.1</t>
  </si>
  <si>
    <t>IS.1.4.1.3.3</t>
  </si>
  <si>
    <t>IS.1.4.1.8</t>
  </si>
  <si>
    <t>2, 4, 12.1.1</t>
  </si>
  <si>
    <t>IS.1.4.1.1 IS.1.4.1.2.3 IS.1.4.1.3.3 IS.1.4.1.4.3</t>
  </si>
  <si>
    <t>3.1, 12.1.1</t>
  </si>
  <si>
    <t>IS.1.4.1.10</t>
  </si>
  <si>
    <t>2, 12, 1, 1</t>
  </si>
  <si>
    <t>IS.1.4.1.4</t>
  </si>
  <si>
    <t>IS.1.4.1.12</t>
  </si>
  <si>
    <t>3.4.1, 4.1, 12.1.1.</t>
  </si>
  <si>
    <t>IS.1.4.1.6</t>
  </si>
  <si>
    <t>4, 12, 1, 1</t>
  </si>
  <si>
    <t>IS.1.4.1.2</t>
  </si>
  <si>
    <t>12.3.8, 12.1.1</t>
  </si>
  <si>
    <t>1, 2, 12.1.1</t>
  </si>
  <si>
    <t>2.2,12.1.1</t>
  </si>
  <si>
    <t>IS.1.4.1.3.2 IS.1.4.1.4.2</t>
  </si>
  <si>
    <t>12.4, 12.7, 12.1.1</t>
  </si>
  <si>
    <t>IS.1.4.1.9</t>
  </si>
  <si>
    <t>9, 12.1.1</t>
  </si>
  <si>
    <t>IS.1.4.1.5</t>
  </si>
  <si>
    <t>12.3.8, 12.3.9, 12.10.1, 12.1.1</t>
  </si>
  <si>
    <t>IS.1.4.1.2.4</t>
  </si>
  <si>
    <t>12.1.1, 12.5.3</t>
  </si>
  <si>
    <t>9.10, 12.1.1</t>
  </si>
  <si>
    <t>11, 12.1.1</t>
  </si>
  <si>
    <t>PO3.1</t>
  </si>
  <si>
    <t>Technological direction planning</t>
  </si>
  <si>
    <t>IS.1.4.2.7</t>
  </si>
  <si>
    <t>PO3.1, PO5.3, PO5.4, PO6.3, PO9.4, DS5.2, DS5.3, ME2.2, ME2.5, ME2.7, ME4.7</t>
  </si>
  <si>
    <t>MGMT.1.2.1.15.1</t>
  </si>
  <si>
    <t>PO3.3</t>
  </si>
  <si>
    <t>Monitoring of future trends and regulations</t>
  </si>
  <si>
    <t>IS.1.7.4 MGMT.1.6.1.6</t>
  </si>
  <si>
    <t>PO3.3, PO3.5, PO4.3, PO4.4, PO4.5, PO4.8, PO6.3, PO6.4, PO6.5, DS5.1</t>
  </si>
  <si>
    <t>IS.1.4.2.3</t>
  </si>
  <si>
    <t>PO4.4</t>
  </si>
  <si>
    <t>Organisational placement of the IT function</t>
  </si>
  <si>
    <t>PO4.4, PO4.5, PO4.6, PO4.8, PO4.10, PO6.5, DS5.1, DS5.2, DS5.3</t>
  </si>
  <si>
    <t>IS.2.M.1.2</t>
  </si>
  <si>
    <t>12.5.2</t>
  </si>
  <si>
    <t>PO4.4, PO4.6, PO4.8, PO4.9, PO4.10</t>
  </si>
  <si>
    <t>PO4.15</t>
  </si>
  <si>
    <t>Relationships</t>
  </si>
  <si>
    <t>IS.1.6.3</t>
  </si>
  <si>
    <t>PO4.15, DS4.1, DS4.2</t>
  </si>
  <si>
    <t>PO4.8</t>
  </si>
  <si>
    <t>Responsibility for risk, security and compliance</t>
  </si>
  <si>
    <t>12.6.2</t>
  </si>
  <si>
    <t>PO4.8, PO6.2, ME2.1, ME2.2, ME2.3, ME2.4, ME2.5, ME2.6, ME2.7</t>
  </si>
  <si>
    <t>PO4.13</t>
  </si>
  <si>
    <t>Key IT personnel</t>
  </si>
  <si>
    <t>IS.1.6.7</t>
  </si>
  <si>
    <t>PO6.4, DS5.5, ME2.2, ME2.5, ME4.7</t>
  </si>
  <si>
    <t>PO4.14</t>
  </si>
  <si>
    <t>Contracted staff policies and procedures</t>
  </si>
  <si>
    <t>IS.1.5.1 IS.1.5.4 O.1.2.1 O.1.3.5 MGMT.1.6.1.5 O.1.2.1.2 E-BANK.1.4.2.13 RPS.1.2.1.5</t>
  </si>
  <si>
    <t>PO4.14, DS2.1, DS2.3, DS5.4, DS5.9, DS5.11, DS12.3</t>
  </si>
  <si>
    <t>RPS.1.8.4 RPS.1.11.1.3</t>
  </si>
  <si>
    <t xml:space="preserve">12.8.1 </t>
  </si>
  <si>
    <t>IS.1.4.1.11 O.2.D.4 AUDIT.1.13.1 RPS.1.11.2.3</t>
  </si>
  <si>
    <t>PO6.2</t>
  </si>
  <si>
    <t>Enterprise IT risk and internal control framework</t>
  </si>
  <si>
    <t>PO6.2, DS5.4</t>
  </si>
  <si>
    <t>PO4.6</t>
  </si>
  <si>
    <t>IS.1.5.3 IS.2.F.3</t>
  </si>
  <si>
    <t>PO4.6, PO4.14, PO8.3, AI5.1, AI5.2, DS5.2, DS5.3, DS5.4</t>
  </si>
  <si>
    <t>IS.2.M.17</t>
  </si>
  <si>
    <t>IS.1.6.10 IS.1.6.11.2 IS.1.6.11.3</t>
  </si>
  <si>
    <t>IS.1.5.2 O.1.3.4 O.2.C.2 IS.2.J.1 D&amp;A.1.6.1.11 WPS.1.2.2.1 WPS.1.2.2.3 E-BANK.1.3.2.6  RPS.1.1.5.6 RPS.1.3.2.2 RPS.1.8.4</t>
  </si>
  <si>
    <t>PO4.14, PO6.4, PO8.3, AI5.2, DS2.2, DS2.3, DS2.4, DS5.1, ME2.6</t>
  </si>
  <si>
    <t>RPS.2.O.4.8</t>
  </si>
  <si>
    <t>IS.2.J.5 RPS.2.N.5.2.10</t>
  </si>
  <si>
    <t>E-BANK.1.3.2.1 RPS.2.O.4.1</t>
  </si>
  <si>
    <t>RPS.2.N.5.2.4</t>
  </si>
  <si>
    <t>O.1.3.4.1 D&amp;A.1.6.1.11.1 AUDIT.2.F.2.7 RPS.2.O.4.2</t>
  </si>
  <si>
    <t>IS.2.M.10.2 E-BANK.1.3.3.1</t>
  </si>
  <si>
    <t>E-BANK.1.3.2.17 RPS.2.N.5.2.18 RPS.2.O.4.6</t>
  </si>
  <si>
    <t>E-BANK.1.3.2.10 RPS.2.N.5.2.11</t>
  </si>
  <si>
    <t>RPS.2.O.4.20</t>
  </si>
  <si>
    <t>RPS.2.N.5.2.3 RPS.2.O.1.7 RPS.2.O.4.10</t>
  </si>
  <si>
    <t>D&amp;A.1.6.1.11.2</t>
  </si>
  <si>
    <t>RPS.1.11.2.5 RPS.2.N.5.2.8 RPS.2.O.4.12</t>
  </si>
  <si>
    <t>RPS.2.O.4.18</t>
  </si>
  <si>
    <t>E-BANK.1.3.2.15 RPS.2.O.4.7</t>
  </si>
  <si>
    <t>E-BANK.1.3.2.13 RPS.2.O.4.14</t>
  </si>
  <si>
    <t>RPS.2.O.4.4 RPS.2.O.4.15</t>
  </si>
  <si>
    <t>RPS.2.N.5.2.18</t>
  </si>
  <si>
    <t>E-BANK.1.3.2.11</t>
  </si>
  <si>
    <t>PO2.1</t>
  </si>
  <si>
    <t>Enterprise information architecture model</t>
  </si>
  <si>
    <t>D&amp;A.1.11.1.1 OPS.1.4.1 OPS.2.12.A RPS.1.2.2.5</t>
  </si>
  <si>
    <t>PO2.2, DS9.2, DS9.3</t>
  </si>
  <si>
    <t>OPS.2.12.E.11</t>
  </si>
  <si>
    <t>OPS.2.12.A.1.2</t>
  </si>
  <si>
    <t>OPS.2.12.A.1.7</t>
  </si>
  <si>
    <t>OPS.2.12.A.3.3</t>
  </si>
  <si>
    <t>OPS.2.12.A.1.6</t>
  </si>
  <si>
    <t>OPS.2.12.A.1.8</t>
  </si>
  <si>
    <t>OPS.2.12.A.1.7 OPS.2.12.A.2.2</t>
  </si>
  <si>
    <t>D&amp;A.1.6.1.10.6 OPS.2.12.A.3.6</t>
  </si>
  <si>
    <t>PO4.9</t>
  </si>
  <si>
    <t>Data and system ownership</t>
  </si>
  <si>
    <t>PO4.9, DS9.2</t>
  </si>
  <si>
    <t>PO2.3</t>
  </si>
  <si>
    <t>Data classification scheme</t>
  </si>
  <si>
    <t>PO2, AI2, DS9</t>
  </si>
  <si>
    <t>DS9.1</t>
  </si>
  <si>
    <t>Configuration repository and baseline</t>
  </si>
  <si>
    <t>IS.2.L.1.1</t>
  </si>
  <si>
    <t>PO6.2, DS11.6</t>
  </si>
  <si>
    <t>PO2.3, DS11.2, DS11.3, DS11.4</t>
  </si>
  <si>
    <t>IS.2.K.1</t>
  </si>
  <si>
    <t>PO6, AI2, DS5</t>
  </si>
  <si>
    <t>IS.2.M.10.5</t>
  </si>
  <si>
    <t>DS11.3, DS11.4</t>
  </si>
  <si>
    <t>DS11.3</t>
  </si>
  <si>
    <t>Media library management system</t>
  </si>
  <si>
    <t>IS.2.L.1.4</t>
  </si>
  <si>
    <t>IS.1.4.1.10 IS.2.C.14 IS.2.D.5 IS.2.E.2 IS.2.L.2.1 IS.2.L.2.1</t>
  </si>
  <si>
    <t>DS11.4</t>
  </si>
  <si>
    <t>Disposal</t>
  </si>
  <si>
    <t>IS.2.E.2 IS.2.L.2.1 IS.2.L.2.1</t>
  </si>
  <si>
    <t>BCP.1.4.3.10 MGMT.1.3.8</t>
  </si>
  <si>
    <t>PO3.1, PO9.1, PO9.2, DS4.1, DS4.3, DS4.8, DS8.3</t>
  </si>
  <si>
    <t>IS.2.M.15.1 MGMT.1.6.1.2 WPS.2.2.1.3.1</t>
  </si>
  <si>
    <t>PO4.6, PO4.8, PO6.3, PO7.1, PO7.2, PO7.3, DS5.4</t>
  </si>
  <si>
    <t>IS.2.F.1</t>
  </si>
  <si>
    <t>PO4.6, PO7.1, PO7.6, DS2.3</t>
  </si>
  <si>
    <t>RPS.1.1.3.1.2</t>
  </si>
  <si>
    <t>IS.2.A.8.1 IS.2.F.4 IS.2.F.2</t>
  </si>
  <si>
    <t>PO4.6, PO7.1, PO7.3, DS2.3</t>
  </si>
  <si>
    <t>12.3.5</t>
  </si>
  <si>
    <t>IS.1.7.2 E-BANK.1.4.2.11 E-BANK.1.4.2.12</t>
  </si>
  <si>
    <t>PO4.6, PO6.2, PO6.4, PO7.2, PO7.4, PO7.7, AI1.1, AI7.1, DS5.1, DS5.2, DS5.3, DS7.1, DS7.2</t>
  </si>
  <si>
    <t>RPS.1.4.2 RPS.2.N.10.1</t>
  </si>
  <si>
    <t>E-BANK.1.4.2.12</t>
  </si>
  <si>
    <t>IS.1.2.8.1</t>
  </si>
  <si>
    <t>IS.1.7.6</t>
  </si>
  <si>
    <t>PO4.8, PO7.8, DS5.6</t>
  </si>
  <si>
    <t>PO7.8</t>
  </si>
  <si>
    <t>Job change and termination</t>
  </si>
  <si>
    <t>OPS.1.5.3.5</t>
  </si>
  <si>
    <t>IS.1.4.1.1.2</t>
  </si>
  <si>
    <t>IS.2.A.5.1 WPS.2.9.2.6</t>
  </si>
  <si>
    <t>PO7.8, DS5.4</t>
  </si>
  <si>
    <t>IS.2.A.5.2 WPS.2.9.2.6</t>
  </si>
  <si>
    <t>PO6.2, PO7.8</t>
  </si>
  <si>
    <t>IS.2.E.1 OPS.1.5.1.6 OPS.1.5.1.8 WPS.2.2.1.3.5 AUDIT.2.D.1.10 E-BANK.1.4.2.8 E-BANK.1.5.4 RPS.1.2.2.2</t>
  </si>
  <si>
    <t>DS12.1</t>
  </si>
  <si>
    <t>Site selection and layout</t>
  </si>
  <si>
    <t>DS12.1, DS12.2</t>
  </si>
  <si>
    <t>DS12.2</t>
  </si>
  <si>
    <t>Physical security measures</t>
  </si>
  <si>
    <t>OPS.2.12.E.5 IS.2.E.3.2 WPS.2.9.1.1</t>
  </si>
  <si>
    <t>DS12.2, DS12.3</t>
  </si>
  <si>
    <t>OPS.2.12.E.6</t>
  </si>
  <si>
    <t>OPS.2.12.E.10</t>
  </si>
  <si>
    <t>OPS.2.12.E.4</t>
  </si>
  <si>
    <t>IS.2.E.3.2</t>
  </si>
  <si>
    <t>DS5.7</t>
  </si>
  <si>
    <t>Protection of security technology</t>
  </si>
  <si>
    <t>DS5.7, DS12.4</t>
  </si>
  <si>
    <t>OPS.2.12.D.6</t>
  </si>
  <si>
    <t>OPS.1.7.1.3</t>
  </si>
  <si>
    <t>OPS.1.7.1.6 OPS.2.12.D.5</t>
  </si>
  <si>
    <t>DS12.4</t>
  </si>
  <si>
    <t>Protection against environmental factors</t>
  </si>
  <si>
    <t>OPS.1.7.1.1</t>
  </si>
  <si>
    <t>DS12.4, DS12.5</t>
  </si>
  <si>
    <t>IS.2.E.3.1</t>
  </si>
  <si>
    <t>PO2.2, PO2.3, PO6.2, DS5.2, DS5.3, DS5.4</t>
  </si>
  <si>
    <t>IS.2.E.3.3</t>
  </si>
  <si>
    <t>OPS.2.12.E.9 WPS.2.9.1.2</t>
  </si>
  <si>
    <t>OPS.2.12.E.9</t>
  </si>
  <si>
    <t>AI7.10</t>
  </si>
  <si>
    <t>System distribution</t>
  </si>
  <si>
    <t>DS5.7, DS12.1, DS12.3</t>
  </si>
  <si>
    <t>AI1.1</t>
  </si>
  <si>
    <t>Definition and maintenance of business functional and technical requirements</t>
  </si>
  <si>
    <t>AI1.1, AI4.4, DS13.1</t>
  </si>
  <si>
    <t>OPS.1.7.1.2</t>
  </si>
  <si>
    <t>OPS.1.8.2.1</t>
  </si>
  <si>
    <t>PO6.2, DS5.7</t>
  </si>
  <si>
    <t>PO6.2, DS12.2</t>
  </si>
  <si>
    <t>OPS.1.7.1.8 OPS.2.12.D.7</t>
  </si>
  <si>
    <t>AI3.3</t>
  </si>
  <si>
    <t>Infrastructure maintenance</t>
  </si>
  <si>
    <t>AI3.3, DS12.5, DS13.5</t>
  </si>
  <si>
    <t>MGMT.1.6.1.4 OPS.1.5 WPS.2.2.1.3.2 AUDIT.2.D.1.11</t>
  </si>
  <si>
    <t>OPS.1.4.4 AUDIT.2.D.1.3</t>
  </si>
  <si>
    <t>AI6.1</t>
  </si>
  <si>
    <t>Change standards and procedures</t>
  </si>
  <si>
    <t>IS.1.7.8 OPS.1.5.1.3</t>
  </si>
  <si>
    <t>AI6.1, AI6.2, AI6.3, AI6.4, AI6.5</t>
  </si>
  <si>
    <t>6.4.1</t>
  </si>
  <si>
    <t>D&amp;A.1.7.1.3 D&amp;A.1.7.1.5 D&amp;A.1.10.1.1.3 D&amp;A.1.10.1.1.5</t>
  </si>
  <si>
    <t>6.4.2</t>
  </si>
  <si>
    <t>D&amp;A.1.5.1.7 D&amp;A.1.7.1.1 D&amp;A.1.10.1.1.1</t>
  </si>
  <si>
    <t>6.4.3</t>
  </si>
  <si>
    <t>D&amp;A.1.7.1.2 D&amp;A.1.10.1.1.2</t>
  </si>
  <si>
    <t>D&amp;A.1.7.1.4</t>
  </si>
  <si>
    <t>D&amp;A.1.7.1.6 D&amp;A.1.10.1.1.6</t>
  </si>
  <si>
    <t>6.4.4</t>
  </si>
  <si>
    <t>D&amp;A.1.10.1.1.4 D&amp;A.1.11.1.6</t>
  </si>
  <si>
    <t>AI2.6</t>
  </si>
  <si>
    <t>Major upgrades to existing systems</t>
  </si>
  <si>
    <t>AI2.6, AI6.2, AI6.3, AI7.2</t>
  </si>
  <si>
    <t>IS.2.B.1.2 IS.2.B.2.1 IS.2.B.10.9</t>
  </si>
  <si>
    <t>PO4.11</t>
  </si>
  <si>
    <t>Segregation of duties</t>
  </si>
  <si>
    <t>PO4.11, DS5.4</t>
  </si>
  <si>
    <t>AI2.4, AI7.4, AI7.6, DS11.3, DS11.6</t>
  </si>
  <si>
    <t>D&amp;A.1.9.1.6.4</t>
  </si>
  <si>
    <t>DS1.1</t>
  </si>
  <si>
    <t>Service level management framework</t>
  </si>
  <si>
    <t>IS.1.4.1.11 IS.1.5.1 O.1.3.1.1 O.1.3.3</t>
  </si>
  <si>
    <t>DS1.1, DS1.2, DS1.3, DS2.4</t>
  </si>
  <si>
    <t>DS1.5</t>
  </si>
  <si>
    <t>Monitoring and reporting of service level achievements</t>
  </si>
  <si>
    <t>IS.1.4.1.11 IS.1.5.4 O.1.3.1.2 O.2.D.1</t>
  </si>
  <si>
    <t>DS1.5, DS2.4, ME2.6</t>
  </si>
  <si>
    <t>IS.1.5.1 IS.1.5.4 O.1.2.1 O.1.3.5 IS.2.J.2</t>
  </si>
  <si>
    <t>IS.1.5.3</t>
  </si>
  <si>
    <t>DS1.5, DS2.2, DS2.3</t>
  </si>
  <si>
    <t>DS3.1</t>
  </si>
  <si>
    <t>Performance and capacity planning</t>
  </si>
  <si>
    <t>E-BANK.1.4.3.1 RPS.1.1.5.3</t>
  </si>
  <si>
    <t>DS3.1, DS3.2, DS3.3</t>
  </si>
  <si>
    <t>PO3.4</t>
  </si>
  <si>
    <t>Technology standards</t>
  </si>
  <si>
    <t>D&amp;A.1.6.1.9</t>
  </si>
  <si>
    <t>PO3.4, AI1.1, AI1.4, AI2.4, AI2.8, AI4.4, AI7.7</t>
  </si>
  <si>
    <t>D&amp;A.1.6.1.9.2 OPS.1.5.1.1 RPS.1.1.5.3</t>
  </si>
  <si>
    <t>D&amp;A.1.6.1.10.4</t>
  </si>
  <si>
    <t>D&amp;A.1.6.1.9.1</t>
  </si>
  <si>
    <t>BCP.1.4.3.2</t>
  </si>
  <si>
    <t>DS5.9</t>
  </si>
  <si>
    <t>Malicious software prevention, detection and correction</t>
  </si>
  <si>
    <t>IS.1.4.1.3.4 IS.1.4.1.4.4 IS.1.4.1.7</t>
  </si>
  <si>
    <t>DS4.9</t>
  </si>
  <si>
    <t>Offsite backup storage</t>
  </si>
  <si>
    <t>12.9.1b</t>
  </si>
  <si>
    <t>BCP.1.4.1.2</t>
  </si>
  <si>
    <t>DS4.9, DS11.2, DS11.5, DS11.6</t>
  </si>
  <si>
    <t>IS.2.I.1</t>
  </si>
  <si>
    <t>BCP.1.4.1.3 BCP.1.4.3.4</t>
  </si>
  <si>
    <t>12.9.2</t>
  </si>
  <si>
    <t>BCP.1.4.2.5</t>
  </si>
  <si>
    <t>DS5.11</t>
  </si>
  <si>
    <t>Exchange of sensitive data</t>
  </si>
  <si>
    <t>DS11.6</t>
  </si>
  <si>
    <t>PO2.3, PO3.4, AI5.2, DS2.3</t>
  </si>
  <si>
    <t>IS.1.2.3 OPS.1.4.2 OPS.1.4.3 E-BANK.1.4.2.4</t>
  </si>
  <si>
    <t>IS.2.B.1 OPS.1.5.1.5 AUDIT.2.D.1.14</t>
  </si>
  <si>
    <t>PO4.1, DS5.9, DS5.11</t>
  </si>
  <si>
    <t>DS5.5</t>
  </si>
  <si>
    <t>Security testing, surveillance and monitoring</t>
  </si>
  <si>
    <t>IS.2.B.10.10 WPS.1.2.1.1</t>
  </si>
  <si>
    <t>DS5.5, DS5.7, ME2.5</t>
  </si>
  <si>
    <t>DS5.10</t>
  </si>
  <si>
    <t>Network security</t>
  </si>
  <si>
    <t>IS.1.4.1.2.2 IS.2.B.9.1 IS.2.B.9.3</t>
  </si>
  <si>
    <t>DS5.9, DS5.11</t>
  </si>
  <si>
    <t>IS.2.B.2.2 IS.2.B.10.4 IS.2.M.4.3</t>
  </si>
  <si>
    <t>IS.2.B.10.3</t>
  </si>
  <si>
    <t>DS5.3</t>
  </si>
  <si>
    <t>Identity management</t>
  </si>
  <si>
    <t>IS.2.B.7 IS.2.B.10.2</t>
  </si>
  <si>
    <t>IS.2.B.9.4 IS.2.M.5</t>
  </si>
  <si>
    <t>IS.2.A.7 IS.2.B.12 IS.2.B.17.5</t>
  </si>
  <si>
    <t>AI2.3</t>
  </si>
  <si>
    <t>Application control and auditability</t>
  </si>
  <si>
    <t>AI2.3, DS5.7</t>
  </si>
  <si>
    <t>DS5.5, DS5.7</t>
  </si>
  <si>
    <t>IS.2.M.1.1 IS.2.M.7</t>
  </si>
  <si>
    <t>IS.2.B.9.5 D&amp;A.1.11.1.2</t>
  </si>
  <si>
    <t>AI3.3, AI6.2, AI6.3, DS5.5, DS5.7, DS9.2</t>
  </si>
  <si>
    <t>IS.2.B.9.6</t>
  </si>
  <si>
    <t>DS5.7, DS5.9, DS5.11</t>
  </si>
  <si>
    <t>IS.2.B.2.3</t>
  </si>
  <si>
    <t>AUDIT.2.D.1.17</t>
  </si>
  <si>
    <t>DS5.7, DS5.9, DS5.11, DS9.2</t>
  </si>
  <si>
    <t>IS.1.4.1.2.2</t>
  </si>
  <si>
    <t>IS.2.B.4</t>
  </si>
  <si>
    <t>PO6.2, DS5.2, DS5.3, DS5.7</t>
  </si>
  <si>
    <t>AUDIT.2.D.1.14, E-BANK.1.4.1.3</t>
  </si>
  <si>
    <t>IS.2.B.5</t>
  </si>
  <si>
    <t>3.1, 1.3.5</t>
  </si>
  <si>
    <t>IS.1.4.1.2.2 IS.1.4.1.7 IS.1.7.7 IS.2.M.9.1 E-BANK.1.4.2.7</t>
  </si>
  <si>
    <t>DS 5.5, ME1.2, ME2.2, ME2.5, ME4.7</t>
  </si>
  <si>
    <t>E-BANK.1.4.3.6</t>
  </si>
  <si>
    <t>IS.2.B.17.4</t>
  </si>
  <si>
    <t>PO2.3, PO6.2, DS11.1</t>
  </si>
  <si>
    <t>IS.2.A.13</t>
  </si>
  <si>
    <t>IS.1.4.1.10 IS.2.E.2 IS.2.L.2.1 IS.2.L.2.1</t>
  </si>
  <si>
    <t>IS.2.J.8 RPS.2.C.2.8</t>
  </si>
  <si>
    <t>OPS.1.9.3 OPS.2.12.H.2</t>
  </si>
  <si>
    <t>IS.2.B.15 IS.2.J.8 E-BANK.1.5.2.2 RPS.1.3.2.1 RPS.2.C.4</t>
  </si>
  <si>
    <t>IS.2.B.19 E-BANK.1.4.2.6</t>
  </si>
  <si>
    <t>IS.2.L.1.3</t>
  </si>
  <si>
    <t>RPS.2.E.1.4 RPS.2.L.4</t>
  </si>
  <si>
    <t>IS.2.B.12</t>
  </si>
  <si>
    <t>IS.1.4.1.3.1 IS.2.C.1 OPS.1.5.1.5 E-BANK.1.4.2.5</t>
  </si>
  <si>
    <t>AI4.4</t>
  </si>
  <si>
    <t>Knowledge transfer to operations and support staff</t>
  </si>
  <si>
    <t>IS.2.C.4</t>
  </si>
  <si>
    <t>AI6.3</t>
  </si>
  <si>
    <t>Emergency changes</t>
  </si>
  <si>
    <t>IS.2.C.5</t>
  </si>
  <si>
    <t>AI6.3, DS5.7</t>
  </si>
  <si>
    <t>IS.2.C.2</t>
  </si>
  <si>
    <t>IS.1.4.1.3.5 OPS.2.12.B AUDIT.2.D.1.7 E-BANK.1.4.3.5</t>
  </si>
  <si>
    <t>IS.2.A.7 IS.2.C.9 IS.2.M.9.2</t>
  </si>
  <si>
    <t>IS.2.C.9 OPS.2.12.B</t>
  </si>
  <si>
    <t>IS.2.M.6</t>
  </si>
  <si>
    <t>IS.2.A.4.4</t>
  </si>
  <si>
    <t>IS.2.A.4.3 AUDIT.2.D.1.5 E-BANK.1.4.5.4 RPS.2.C.3</t>
  </si>
  <si>
    <t>DS5.4</t>
  </si>
  <si>
    <t>IS.2.A.5.1</t>
  </si>
  <si>
    <t>DS5.4, DS5.7</t>
  </si>
  <si>
    <t>IS.2.A.5 IS.2.A.5.2 AUDIT.2.D.1.5 E-BANK.1.4.5.11 RPS.2.C.3</t>
  </si>
  <si>
    <t>E-BANK.1.4.6.1</t>
  </si>
  <si>
    <t>E-BANK.1.4.5.3</t>
  </si>
  <si>
    <t>IS.2.C.3</t>
  </si>
  <si>
    <t>RPS.2.C.3</t>
  </si>
  <si>
    <t>OPS.2.12.C</t>
  </si>
  <si>
    <t>User account management</t>
  </si>
  <si>
    <t>IS.1.4.1.2.2 E-BANK.1.4.6.1</t>
  </si>
  <si>
    <t>AC4, AC6, DS5.11</t>
  </si>
  <si>
    <t>AC9</t>
  </si>
  <si>
    <t>Data processing integrity</t>
  </si>
  <si>
    <t>AC3, AC4, AC5, AC6</t>
  </si>
  <si>
    <t>IS.1.6.8 IS.2.A.1.2 IS.2.B.6 D&amp;A.1.3.1.3 MGMT.1.2.1.4 OPS.1.5.3.3 OPS.2.12.H.3 FEDLINE.1.5.2.1 RPS.1.3.1.3</t>
  </si>
  <si>
    <t>IS.1.6.8 D&amp;A.1.3.1.3</t>
  </si>
  <si>
    <t>IS.1.4.1.10, OPS.1.5.2.4</t>
  </si>
  <si>
    <t>IS.2.M.8</t>
  </si>
  <si>
    <t>IS.1.6.8</t>
  </si>
  <si>
    <t>IS.2.D.1</t>
  </si>
  <si>
    <t>PO4.14, PO6.2, DS9.2, DS9.3</t>
  </si>
  <si>
    <t>IS.2.B.10.6</t>
  </si>
  <si>
    <t>IS.1.4.1.1 IS.2.A.1 IS.2.G.4 OPS.1.5.1.2 E-BANK.1.4.2.9</t>
  </si>
  <si>
    <t>IS.1.4.1.3.2 IS.1.4.1.3.3 IS.2.A.1.1 IS.2.A.2.2 IS.2.B.8</t>
  </si>
  <si>
    <t>IS.2.A.2.1 IS.2.A.2.3 IS.2.A.4.7&amp;" "&amp;</t>
  </si>
  <si>
    <t>E-BANK.1.4.5.13</t>
  </si>
  <si>
    <t>8.5.8</t>
  </si>
  <si>
    <t>8.5.16</t>
  </si>
  <si>
    <t>IS.2.C.6 AUDIT.2.D.1.13 AUDIT.2.D.1.15</t>
  </si>
  <si>
    <t>WPS.2.9.4.2</t>
  </si>
  <si>
    <t>IS.2.A.5</t>
  </si>
  <si>
    <t>IS.2.A.5.2</t>
  </si>
  <si>
    <t>IS.2.A.1.3</t>
  </si>
  <si>
    <t>IS.2.A.4</t>
  </si>
  <si>
    <t>IS.2.A.2</t>
  </si>
  <si>
    <t>IS.2.A.8 IS.2.B.16 IS.2.C.11 IS.2.G.6</t>
  </si>
  <si>
    <t>IS.2.A.8</t>
  </si>
  <si>
    <t>IS.2.A.4.5 E-BANK.1.4.4.1</t>
  </si>
  <si>
    <t>8.1, 8.2</t>
  </si>
  <si>
    <t>IS.2.A.1.4 IS.2.C.7</t>
  </si>
  <si>
    <t>8.5.15</t>
  </si>
  <si>
    <t>IS.2.D.6</t>
  </si>
  <si>
    <t>IS.2.D.6 WPS.2.9.4.1 RPS.2.C.3</t>
  </si>
  <si>
    <t>AI2.4</t>
  </si>
  <si>
    <t>Application security and availability</t>
  </si>
  <si>
    <t>IS.2.L.3 E-BANK.1.5.1</t>
  </si>
  <si>
    <t>WPS.2.9.2.5</t>
  </si>
  <si>
    <t>IS.2.A.14</t>
  </si>
  <si>
    <t>8.5.9</t>
  </si>
  <si>
    <t>IS.2.A.4.3 E-BANK.1.4.5.5 RPS.2.C.3</t>
  </si>
  <si>
    <t>E-BANK.1.4.5.9</t>
  </si>
  <si>
    <t>IS.2.A.4.1</t>
  </si>
  <si>
    <t>8.5.10, 8.5.11</t>
  </si>
  <si>
    <t>IS.2.A.4.4 RPS.1.2.2.2 RPS.2.C.2.4</t>
  </si>
  <si>
    <t>IS.2.A.6</t>
  </si>
  <si>
    <t>8.5.7</t>
  </si>
  <si>
    <t>IS.2.A.2.6 E-BANK.1.4.5.7</t>
  </si>
  <si>
    <t>IS.2.A.1</t>
  </si>
  <si>
    <t>RPS.2.B.7</t>
  </si>
  <si>
    <t>AI1.2, AI2.4, DS5.7, DS5.10, DS5.11</t>
  </si>
  <si>
    <t>BCP.1.4.3.7 IS.2.B.3</t>
  </si>
  <si>
    <t>IS.2.B.15</t>
  </si>
  <si>
    <t>IS.2.A.13 IS.2.B.17.3</t>
  </si>
  <si>
    <t>AI1.2</t>
  </si>
  <si>
    <t>Risk analysis report</t>
  </si>
  <si>
    <t>AI1.2, AI2.4, AI3.2</t>
  </si>
  <si>
    <t>IS.2.A.9 D&amp;A.1.5.1.9</t>
  </si>
  <si>
    <t>IS.2.G.5</t>
  </si>
  <si>
    <t>IS.1.4.1.8 MGMT.1.6.1.3</t>
  </si>
  <si>
    <t>IS.2.H.2 IS.2.H.8 IS.2.H.9.1 D&amp;A.1.5.1.4</t>
  </si>
  <si>
    <t>IS.2.G.1</t>
  </si>
  <si>
    <t>IS.2.H.7</t>
  </si>
  <si>
    <t>IS.1.7.8 D&amp;A.1.5.1.10 D&amp;A.1.6.1.12</t>
  </si>
  <si>
    <t>IS.2.G.7 IS.2.L.4</t>
  </si>
  <si>
    <t>PO8.3</t>
  </si>
  <si>
    <t>Development and acquisition standards</t>
  </si>
  <si>
    <t>PO8.3, AI2.7, AI5.2, DS2.4, PO8</t>
  </si>
  <si>
    <t>AI3.3, DS2.4, DS9.1, DS9.2, DS11.6</t>
  </si>
  <si>
    <t>D&amp;A.1.10.1.4.1 WPS.2.9.5.3</t>
  </si>
  <si>
    <t>IS.2.H.8.1</t>
  </si>
  <si>
    <t>PO6.4</t>
  </si>
  <si>
    <t>Policy rollout</t>
  </si>
  <si>
    <t>IS.2.H.8.3</t>
  </si>
  <si>
    <t>D&amp;A.1.9.1.5</t>
  </si>
  <si>
    <t>D&amp;A.1.9.1.4</t>
  </si>
  <si>
    <t>IS.2.H.6</t>
  </si>
  <si>
    <t>DS5.7, DS9.1</t>
  </si>
  <si>
    <t>D&amp;A.1.10.1.2</t>
  </si>
  <si>
    <t>D&amp;A.1.5.1.11</t>
  </si>
  <si>
    <t>D&amp;A.1.5.1.12</t>
  </si>
  <si>
    <t>D&amp;A.1.10.1.5</t>
  </si>
  <si>
    <t>D&amp;A.1.12.4.1</t>
  </si>
  <si>
    <t>D&amp;A.1.7.1.7 D&amp;A.1.10.1.4 D&amp;A.1.10.1.4.2</t>
  </si>
  <si>
    <t>D&amp;A.1.7.1.8 D&amp;A.1.10.1.3</t>
  </si>
  <si>
    <t>PO4.11, AI3.4, AI7.4</t>
  </si>
  <si>
    <t>D&amp;A.1.11</t>
  </si>
  <si>
    <t>D&amp;A.1.11.1.5</t>
  </si>
  <si>
    <t>IS.1.6.9 D&amp;A.1.11.1.3</t>
  </si>
  <si>
    <t>D&amp;A.1.11.1.8</t>
  </si>
  <si>
    <t>E-BANK.1.4.8.3 E-BANK.1.1.1.8.4</t>
  </si>
  <si>
    <t>IS.2.G.2</t>
  </si>
  <si>
    <t>11.2, 11.3</t>
  </si>
  <si>
    <t>IS.2.M.10.3 E-BANK.1.2.5.2 E-BANK.1.1.1.8.3</t>
  </si>
  <si>
    <t>AI2.3, AI2.4, DS5.7</t>
  </si>
  <si>
    <t>WPS.2.5</t>
  </si>
  <si>
    <t>OPS.1.6.1 RPS.2.C.2.8</t>
  </si>
  <si>
    <t>DS5.8</t>
  </si>
  <si>
    <t>Cryptographic key management</t>
  </si>
  <si>
    <t>DS5</t>
  </si>
  <si>
    <t>IS.1.6.8 MGMT.1.2.1.3 RPS.1.3.1.3</t>
  </si>
  <si>
    <t>IS.2.K.3.4</t>
  </si>
  <si>
    <t>3.6.1</t>
  </si>
  <si>
    <t>IS.2.M.13 OPS.1.5.1.9 OPS.1.10</t>
  </si>
  <si>
    <t>PO9.3</t>
  </si>
  <si>
    <t>Event identification</t>
  </si>
  <si>
    <t>PO9.3, DS5.6, DS8.2</t>
  </si>
  <si>
    <t>12.9.1</t>
  </si>
  <si>
    <t>IS.1.6.5 E-BANK.1.4.7.3</t>
  </si>
  <si>
    <t>IS.1.7.9 OPS.1.10.1.2 OPS.2.12.F.3 E-BANK.1.4.7.1</t>
  </si>
  <si>
    <t>12.9.3</t>
  </si>
  <si>
    <t>IS.2.M.13.3</t>
  </si>
  <si>
    <t>IS.2.M.14 IS.2.M.20</t>
  </si>
  <si>
    <t>IS.1.6.6</t>
  </si>
  <si>
    <t>AI2.3, DS5.6, DS5.7, DS8.2, DS8.3, DS8.4</t>
  </si>
  <si>
    <t>E-BANK.1.4.7.4</t>
  </si>
  <si>
    <t>IS.1.6.11.1</t>
  </si>
  <si>
    <t>IS.2.F.6</t>
  </si>
  <si>
    <t>IS.1.6.11.2 IS.1.6.11.3 IS.2.M.21.3</t>
  </si>
  <si>
    <t>PO9.3, DS5.5, DS5.6, DS5.7, DS8.2, DS8.3</t>
  </si>
  <si>
    <t>OPS.1.10.2.1</t>
  </si>
  <si>
    <t>PO6.1, DS5.6, DS8.2</t>
  </si>
  <si>
    <t>IS.2.M.9.2.5</t>
  </si>
  <si>
    <t>OPS.1.10.2.2 E-BANK.1.4.3.7</t>
  </si>
  <si>
    <t>OPS.1.10.2.3</t>
  </si>
  <si>
    <t>IS.2.M.19</t>
  </si>
  <si>
    <t>IS.2.M.18</t>
  </si>
  <si>
    <t>PO5.4</t>
  </si>
  <si>
    <t>Cost management</t>
  </si>
  <si>
    <t>IS.2.M.14.6</t>
  </si>
  <si>
    <t>PO5.4, AI4.4, DS8.4, DS8.5, DS10.1, DS10.2</t>
  </si>
  <si>
    <t>E-BANK.1.4.7.3</t>
  </si>
  <si>
    <t>OPS.2.12.F</t>
  </si>
  <si>
    <t>AUDIT.2.F.2.3</t>
  </si>
  <si>
    <t>BCP.1.10.3</t>
  </si>
  <si>
    <t>RPS.1.3.3.1</t>
  </si>
  <si>
    <t>BCP.1.4.7.2</t>
  </si>
  <si>
    <t>BCP.1.4.1.1.2 BCP.2.2.1.2</t>
  </si>
  <si>
    <t>DS4.1</t>
  </si>
  <si>
    <t>IT continuity framework</t>
  </si>
  <si>
    <t>DS4.1, DS8.1, DS8.3</t>
  </si>
  <si>
    <t>BCP.1.5.1.4.4 OPS.1.10.1.1</t>
  </si>
  <si>
    <t>BCP.1.2.4</t>
  </si>
  <si>
    <t>BCP.1.4.3.8 BCP.1.4.4 BCP.1.4.6.2</t>
  </si>
  <si>
    <t>BCP.1.5.1.4.2</t>
  </si>
  <si>
    <t>BCP.1.4.3.3</t>
  </si>
  <si>
    <t>BCP.1.4.1.3.4 BCP.1.5.1.4.6 BCP.1.10.7 BCP.1.5.1.3.1</t>
  </si>
  <si>
    <t>BCP.1.6.5</t>
  </si>
  <si>
    <t>DS4.2</t>
  </si>
  <si>
    <t>IT continuity plans</t>
  </si>
  <si>
    <t>AUDIT.2.D.1.16</t>
  </si>
  <si>
    <t>DS4.2, DS4.8</t>
  </si>
  <si>
    <t>BCP.1.5.1.4.7 BCP.1.5.1.3.2</t>
  </si>
  <si>
    <t>BCP.1.4.1.6 WPS.1.2.3.2 WPS.2.10.1.5</t>
  </si>
  <si>
    <t>BCP.1.4.3.9 BCP.1.5.1.3.2 AUDIT.2.F.1.7</t>
  </si>
  <si>
    <t>BCP.1.3.4 BCP.1.5.1.2 BCP.1.9</t>
  </si>
  <si>
    <t>O.2.B.2.7</t>
  </si>
  <si>
    <t>BCP.1.5.1.3.2</t>
  </si>
  <si>
    <t>BCP.1.9.1 BCP.1.9.2 BCP.1.9.3</t>
  </si>
  <si>
    <t>BCP.1.10 O.2.B.2.7 E-BANK.1.3.3.5</t>
  </si>
  <si>
    <t>BCP.1.6.6 E-BANK.1.3.3.4</t>
  </si>
  <si>
    <t>BCP.1.2.5</t>
  </si>
  <si>
    <t>BCP.1.10.3 BCP.1.10.2 BCP.2.2.1 BCP.2.2.1.7 WPS.2.10.1.2 RPS.2.E.1.6 RPS.2.L.1</t>
  </si>
  <si>
    <t>PO3.1, DS4.4, DS4.5, DS4.6, DS4.7, DS4.10</t>
  </si>
  <si>
    <t>BCP.2.2.2 BCP.2.2.2.1 BCP.2.2.1.4</t>
  </si>
  <si>
    <t>BCP.2.1.2.1</t>
  </si>
  <si>
    <t>BCP.2.1.3 BCP.2.1.3.1 BCP.2.1.3.2 BCP.2.1.3.3</t>
  </si>
  <si>
    <t>RPS.2.N.13.2.2</t>
  </si>
  <si>
    <t>BCP.1.10.10</t>
  </si>
  <si>
    <t>BCP.2.1.1.7</t>
  </si>
  <si>
    <t>BCP.1.8.1</t>
  </si>
  <si>
    <t>BCP.1.8.3.5</t>
  </si>
  <si>
    <t>BCP.1.8.11</t>
  </si>
  <si>
    <t>BCP.1.8.7</t>
  </si>
  <si>
    <t>BCP.1.8.4</t>
  </si>
  <si>
    <t>BCP.1.3</t>
  </si>
  <si>
    <t>BCP.1.3.2 BCP.1.5.1.1</t>
  </si>
  <si>
    <t>MGMT.1.2.1.15.2 RPS.1.4.3</t>
  </si>
  <si>
    <t>RPS.1.2.1.4</t>
  </si>
  <si>
    <t>IS.1.2.7</t>
  </si>
  <si>
    <t>PO4.8, DS11.2</t>
  </si>
  <si>
    <t>IS.1.1.1 IS.2.M.10</t>
  </si>
  <si>
    <t>OPS.1.2.1</t>
  </si>
  <si>
    <t>MGMT.1.6.1.8</t>
  </si>
  <si>
    <t>AI2.3, DS5.5, ME2.5</t>
  </si>
  <si>
    <t xml:space="preserve">Copyright </t>
  </si>
  <si>
    <t>©Shared Assessments 2011</t>
  </si>
  <si>
    <t>Complete and accurate documents created under the Shared Assessments Program may be downloaded from the official Shared Assessments Program website at www.sharedassessments.org.</t>
  </si>
  <si>
    <t>While retaining copyrights, the Shared Assessments Program makes specific documents available to the public for the purpose of conducting self-assessments and third-party security assessments. Licenses for other uses are available from the Shared Assessments. Individuals and organizations should review the terms of use prior to downloading, copying, using or modifying Shared Assessment Program documents.</t>
  </si>
  <si>
    <t>This notice must be included on any copy of the Shared Assessments Program documents, excluding assessors’ AUP reports.</t>
  </si>
  <si>
    <t>The Shared Assessments Program is administered by The Santa Fe Group (www.santa-fe-group.com). Questions about this document and the program should be directed to:</t>
  </si>
  <si>
    <t>For general inqueries contact:</t>
  </si>
  <si>
    <t>www.sharedassessments.org</t>
  </si>
  <si>
    <t>Terms of Use</t>
  </si>
  <si>
    <t>Agreed Upon Procedures and Standardized Information Gathering Questionnaire</t>
  </si>
  <si>
    <t>The Shared Assessments Program ("Program") maintains, promotes and facilitates the use of the Agreed Upon Procedures ("AUP") and Standardized Information Gathering Questionnaire ("SIG") documents.</t>
  </si>
  <si>
    <t>To support this purpose, the Program makes the AUP, SIG and other documents ("Program Documents") available to the public for the purpose of conducting self assessments and third party security, business continuity and privacy control assessments. The AUP and SIG may be downloaded at http://sharedassessments.org/download/. Once downloaded, the documents may be copied and used for conducting security, business continuity and privacy control assessments subject to the terms and conditions set forth herein. It is recommended that the most current version(s) of the AUP and SIG in either XML or Excel format should be used to ensure maximum efficiency when sharing results with other Program participants.</t>
  </si>
  <si>
    <t xml:space="preserve">The Program also makes the Program Documents available to other industry organizations for the purpose of proposing additions and amendments that will make the documents more useful in other industries. </t>
  </si>
  <si>
    <t>The Shared Assessments Program attaches the following conditions to individuals and organizations downloading, copying and/or using the Program Documents:</t>
  </si>
  <si>
    <r>
      <t>·</t>
    </r>
    <r>
      <rPr>
        <sz val="7"/>
        <rFont val="Times New Roman"/>
        <family val="1"/>
      </rPr>
      <t xml:space="preserve">         </t>
    </r>
    <r>
      <rPr>
        <sz val="10"/>
        <rFont val="Arial"/>
        <family val="2"/>
      </rPr>
      <t>No modifications may be made to the Program Documents without the express written permission of the Shared Assessments Program Steering Committee and The Santa Fe Group.</t>
    </r>
  </si>
  <si>
    <r>
      <t>·</t>
    </r>
    <r>
      <rPr>
        <sz val="7"/>
        <rFont val="Times New Roman"/>
        <family val="1"/>
      </rPr>
      <t xml:space="preserve">         </t>
    </r>
    <r>
      <rPr>
        <sz val="10"/>
        <rFont val="Arial"/>
        <family val="2"/>
      </rPr>
      <t xml:space="preserve">Organizations must notify The Santa Fe Group at sharedassessments@santa-fe-group.com of their reasons for the modifications and make the modifications available to for review and approval as additions and/or modifications to the current version of the documents.  </t>
    </r>
  </si>
  <si>
    <r>
      <t>·</t>
    </r>
    <r>
      <rPr>
        <sz val="7"/>
        <rFont val="Times New Roman"/>
        <family val="1"/>
      </rPr>
      <t xml:space="preserve">         </t>
    </r>
    <r>
      <rPr>
        <sz val="10"/>
        <rFont val="Arial"/>
        <family val="2"/>
      </rPr>
      <t>Copyright and all other intellectual property or proprietary rights in any modifications to the Program Documents shall belong exclusively to the Program and The Santa Fe Group.</t>
    </r>
  </si>
  <si>
    <r>
      <t>·</t>
    </r>
    <r>
      <rPr>
        <sz val="7"/>
        <rFont val="Times New Roman"/>
        <family val="1"/>
      </rPr>
      <t xml:space="preserve">         </t>
    </r>
    <r>
      <rPr>
        <sz val="10"/>
        <rFont val="Arial"/>
        <family val="2"/>
      </rPr>
      <t>Persons downloading the Program Documents who wish to incorporate the AUP and/or SIG into a software product offered for license or sale must first obtain a separate license from the Shared Assessments Program.</t>
    </r>
  </si>
  <si>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</si>
  <si>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 OR IMPLIED WARRANTIES, INCLUDING, BUT NOT LIMITED TO, THE IMPLIED WARRANTIES OF MERCHANTABILITY AND FITNESS FOR A PARTICULAR PURPOSE, ARE DISCLAIMED. IN NO EVENT SHALL THE SANTA FE GROUP, OR THE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PROGRAM DOCUMENTS, EVEN IF ADVISED OF THE POSSIBILITY OF SUCH DAMAGE.</t>
  </si>
  <si>
    <t>The Program will make every effort to ensure that the AUP and SIG available for download from the Shared Assessments Program website are the most current version of the documents that have been reviewed and approved by the Shared Assessments Steering Committee and Working Group(s). Please note that support for the AUP and SIG will be limited to the most current version and two prior versions.</t>
  </si>
  <si>
    <t>By downloading and/or using the documents, you acknowledge and agree to these disclaimers, limitations, terms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</si>
</sst>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5">
    <font>
      <sz val="10"/>
      <name val="Arial"/>
      <family val="2"/>
    </font>
    <font>
      <sz val="10"/>
      <name val="Arial"/>
      <family val="2"/>
    </font>
    <font>
      <u/>
      <sz val="10"/>
      <color indexed="12"/>
      <name val="Arial"/>
      <family val="2"/>
    </font>
    <font>
      <b/>
      <sz val="10"/>
      <name val="Arial"/>
      <family val="2"/>
    </font>
    <font>
      <sz val="10"/>
      <name val="Arial"/>
      <family val="2"/>
    </font>
    <font>
      <b/>
      <sz val="11"/>
      <name val="Arial"/>
      <family val="2"/>
    </font>
    <font>
      <sz val="11"/>
      <name val="Arial"/>
      <family val="2"/>
    </font>
    <font>
      <b/>
      <sz val="11"/>
      <name val="Garamond"/>
      <family val="1"/>
    </font>
    <font>
      <sz val="18"/>
      <name val="Arial"/>
      <family val="2"/>
    </font>
    <font>
      <b/>
      <sz val="18"/>
      <name val="Arial"/>
      <family val="2"/>
    </font>
    <font>
      <u/>
      <sz val="11"/>
      <color indexed="12"/>
      <name val="Arial"/>
      <family val="2"/>
    </font>
    <font>
      <b/>
      <i/>
      <sz val="11"/>
      <name val="Arial"/>
      <family val="2"/>
    </font>
    <font>
      <sz val="8"/>
      <color indexed="81"/>
      <name val="Tahoma"/>
      <family val="2"/>
    </font>
    <font>
      <b/>
      <sz val="8"/>
      <color indexed="81"/>
      <name val="Tahoma"/>
      <family val="2"/>
    </font>
    <font>
      <sz val="11"/>
      <color indexed="10"/>
      <name val="Garamond"/>
      <family val="1"/>
    </font>
    <font>
      <b/>
      <sz val="14"/>
      <name val="Arial"/>
      <family val="2"/>
    </font>
    <font>
      <sz val="11"/>
      <name val="Calibri"/>
      <family val="2"/>
    </font>
    <font>
      <i/>
      <sz val="11"/>
      <name val="Arial"/>
      <family val="2"/>
    </font>
    <font>
      <b/>
      <sz val="11"/>
      <color indexed="8"/>
      <name val="Arial"/>
      <family val="2"/>
    </font>
    <font>
      <sz val="11"/>
      <color indexed="8"/>
      <name val="Arial"/>
      <family val="2"/>
    </font>
    <font>
      <b/>
      <sz val="10"/>
      <color indexed="9"/>
      <name val="Arial"/>
      <family val="2"/>
    </font>
    <font>
      <sz val="11"/>
      <color indexed="17"/>
      <name val="Arial"/>
      <family val="2"/>
    </font>
    <font>
      <b/>
      <sz val="18"/>
      <name val="Times New Roman"/>
      <family val="1"/>
    </font>
    <font>
      <sz val="12"/>
      <name val="Times New Roman"/>
      <family val="1"/>
    </font>
    <font>
      <sz val="10"/>
      <name val="Symbol"/>
      <family val="1"/>
    </font>
    <font>
      <sz val="12"/>
      <name val="Arial"/>
      <family val="2"/>
    </font>
    <font>
      <sz val="7"/>
      <name val="Times New Roman"/>
      <family val="1"/>
    </font>
    <font>
      <sz val="8"/>
      <name val="Verdana"/>
      <family val="2"/>
    </font>
    <font>
      <sz val="10"/>
      <color indexed="10"/>
      <name val="Arial"/>
      <family val="2"/>
    </font>
    <font>
      <sz val="11"/>
      <color indexed="10"/>
      <name val="Arial"/>
      <family val="2"/>
    </font>
    <font>
      <sz val="10"/>
      <name val="Arial"/>
      <family val="2"/>
    </font>
    <font>
      <sz val="6"/>
      <name val="ＭＳ Ｐゴシック"/>
      <family val="3"/>
      <charset val="128"/>
    </font>
    <font>
      <sz val="10"/>
      <name val="ＭＳ Ｐゴシック"/>
      <family val="3"/>
      <charset val="128"/>
    </font>
    <font>
      <sz val="11"/>
      <name val="ＭＳ Ｐゴシック"/>
      <family val="3"/>
      <charset val="128"/>
    </font>
    <font>
      <b/>
      <sz val="11"/>
      <name val="ＭＳ Ｐゴシック"/>
      <family val="3"/>
      <charset val="128"/>
    </font>
  </fonts>
  <fills count="8">
    <fill>
      <patternFill patternType="none"/>
    </fill>
    <fill>
      <patternFill patternType="gray125"/>
    </fill>
    <fill>
      <patternFill patternType="mediumGray">
        <fgColor indexed="22"/>
      </patternFill>
    </fill>
    <fill>
      <patternFill patternType="lightGrid">
        <fgColor indexed="23"/>
      </patternFill>
    </fill>
    <fill>
      <patternFill patternType="solid">
        <fgColor indexed="41"/>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30" fillId="0" borderId="0"/>
    <xf numFmtId="0" fontId="4" fillId="0" borderId="0">
      <alignment vertical="center"/>
    </xf>
    <xf numFmtId="0" fontId="30" fillId="0" borderId="0">
      <alignment vertical="center"/>
    </xf>
    <xf numFmtId="0" fontId="30" fillId="0" borderId="0"/>
    <xf numFmtId="9" fontId="1" fillId="0" borderId="0" applyFont="0" applyFill="0" applyBorder="0" applyAlignment="0" applyProtection="0"/>
    <xf numFmtId="9" fontId="30" fillId="0" borderId="0" applyFont="0" applyFill="0" applyBorder="0" applyAlignment="0" applyProtection="0"/>
  </cellStyleXfs>
  <cellXfs count="249">
    <xf numFmtId="0" fontId="0" fillId="0" borderId="0" xfId="0"/>
    <xf numFmtId="0" fontId="5" fillId="2" borderId="1" xfId="0" applyFont="1" applyFill="1" applyBorder="1" applyAlignment="1">
      <alignment horizontal="center" wrapText="1"/>
    </xf>
    <xf numFmtId="0" fontId="4" fillId="0" borderId="0" xfId="0" applyFont="1"/>
    <xf numFmtId="0" fontId="6" fillId="0" borderId="1" xfId="0" applyFont="1" applyBorder="1" applyAlignment="1">
      <alignment vertical="top" wrapText="1"/>
    </xf>
    <xf numFmtId="0" fontId="5" fillId="0" borderId="1" xfId="0" applyFont="1" applyBorder="1" applyAlignment="1" applyProtection="1">
      <alignment wrapText="1"/>
      <protection locked="0"/>
    </xf>
    <xf numFmtId="0" fontId="10" fillId="0" borderId="2" xfId="1" applyFont="1" applyBorder="1" applyAlignment="1" applyProtection="1"/>
    <xf numFmtId="0" fontId="6" fillId="0" borderId="0" xfId="0" applyFont="1"/>
    <xf numFmtId="0" fontId="6" fillId="0" borderId="1" xfId="0" applyFont="1" applyBorder="1" applyAlignment="1" applyProtection="1">
      <alignment wrapText="1"/>
      <protection locked="0"/>
    </xf>
    <xf numFmtId="0" fontId="6" fillId="3" borderId="1" xfId="0" applyFont="1" applyFill="1" applyBorder="1" applyAlignment="1" applyProtection="1">
      <alignment wrapText="1"/>
      <protection locked="0"/>
    </xf>
    <xf numFmtId="0" fontId="8" fillId="0" borderId="3" xfId="0" applyFont="1" applyBorder="1"/>
    <xf numFmtId="9" fontId="3" fillId="0" borderId="4" xfId="7" applyFont="1" applyBorder="1" applyAlignment="1" applyProtection="1">
      <alignment horizontal="right"/>
    </xf>
    <xf numFmtId="0" fontId="3" fillId="0" borderId="5" xfId="0" applyFont="1" applyBorder="1" applyAlignment="1">
      <alignment wrapText="1"/>
    </xf>
    <xf numFmtId="0" fontId="6" fillId="0" borderId="0" xfId="0" applyFont="1" applyAlignment="1">
      <alignment horizontal="left"/>
    </xf>
    <xf numFmtId="0" fontId="3" fillId="0" borderId="6" xfId="0" applyFont="1" applyBorder="1" applyAlignment="1">
      <alignment horizontal="right"/>
    </xf>
    <xf numFmtId="0" fontId="5" fillId="0" borderId="7" xfId="0" applyFont="1" applyBorder="1" applyAlignment="1">
      <alignment horizontal="right"/>
    </xf>
    <xf numFmtId="0" fontId="6" fillId="0" borderId="8" xfId="0" applyFont="1" applyBorder="1"/>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wrapText="1"/>
    </xf>
    <xf numFmtId="0" fontId="0" fillId="0" borderId="0" xfId="0" applyAlignment="1">
      <alignment textRotation="90"/>
    </xf>
    <xf numFmtId="0" fontId="5" fillId="4" borderId="1" xfId="0" applyFont="1" applyFill="1" applyBorder="1" applyAlignment="1" applyProtection="1">
      <alignment wrapText="1"/>
      <protection locked="0"/>
    </xf>
    <xf numFmtId="0" fontId="5" fillId="0" borderId="8" xfId="0" applyFont="1" applyBorder="1"/>
    <xf numFmtId="0" fontId="5" fillId="2" borderId="1" xfId="0" applyFont="1" applyFill="1" applyBorder="1" applyAlignment="1">
      <alignment horizontal="center" vertical="top"/>
    </xf>
    <xf numFmtId="0" fontId="3" fillId="0" borderId="4" xfId="0" applyFont="1" applyBorder="1" applyAlignment="1">
      <alignment wrapText="1"/>
    </xf>
    <xf numFmtId="0" fontId="5" fillId="0" borderId="11" xfId="0" applyFont="1" applyBorder="1"/>
    <xf numFmtId="0" fontId="5" fillId="0" borderId="11" xfId="0" applyFont="1" applyBorder="1" applyAlignment="1">
      <alignment horizontal="centerContinuous"/>
    </xf>
    <xf numFmtId="0" fontId="5" fillId="0" borderId="11" xfId="0" applyFont="1" applyBorder="1" applyAlignment="1" applyProtection="1">
      <alignment horizontal="centerContinuous"/>
      <protection locked="0"/>
    </xf>
    <xf numFmtId="0" fontId="6" fillId="5" borderId="9" xfId="1" applyFont="1" applyFill="1" applyBorder="1" applyAlignment="1" applyProtection="1">
      <protection locked="0"/>
    </xf>
    <xf numFmtId="0" fontId="6" fillId="5" borderId="9" xfId="0" applyFont="1" applyFill="1" applyBorder="1" applyProtection="1">
      <protection locked="0"/>
    </xf>
    <xf numFmtId="0" fontId="5" fillId="5" borderId="9" xfId="0" applyFont="1" applyFill="1" applyBorder="1" applyProtection="1">
      <protection locked="0"/>
    </xf>
    <xf numFmtId="0" fontId="6" fillId="5" borderId="2" xfId="0" applyFont="1" applyFill="1" applyBorder="1" applyProtection="1">
      <protection locked="0"/>
    </xf>
    <xf numFmtId="0" fontId="6" fillId="5" borderId="1" xfId="0" applyFont="1" applyFill="1" applyBorder="1" applyAlignment="1" applyProtection="1">
      <alignment wrapText="1"/>
      <protection locked="0"/>
    </xf>
    <xf numFmtId="0" fontId="10" fillId="0" borderId="1" xfId="1" applyFont="1" applyBorder="1" applyAlignment="1" applyProtection="1"/>
    <xf numFmtId="0" fontId="10" fillId="0" borderId="1" xfId="1" applyFont="1" applyFill="1" applyBorder="1" applyAlignment="1" applyProtection="1"/>
    <xf numFmtId="0" fontId="0" fillId="0" borderId="2" xfId="0" applyBorder="1"/>
    <xf numFmtId="0" fontId="8" fillId="0" borderId="12" xfId="0" applyFont="1" applyBorder="1"/>
    <xf numFmtId="0" fontId="3" fillId="0" borderId="4" xfId="0" applyFont="1" applyBorder="1"/>
    <xf numFmtId="0" fontId="6" fillId="0" borderId="13" xfId="0" applyFont="1" applyBorder="1"/>
    <xf numFmtId="0" fontId="9" fillId="2" borderId="1" xfId="0" applyFont="1" applyFill="1" applyBorder="1"/>
    <xf numFmtId="0" fontId="8" fillId="0" borderId="0" xfId="0" applyFont="1"/>
    <xf numFmtId="0" fontId="5" fillId="0" borderId="9" xfId="0" applyFont="1" applyBorder="1" applyAlignment="1">
      <alignment wrapText="1"/>
    </xf>
    <xf numFmtId="0" fontId="5" fillId="0" borderId="9" xfId="0" applyFont="1" applyBorder="1"/>
    <xf numFmtId="0" fontId="6" fillId="0" borderId="9" xfId="0" applyFont="1" applyBorder="1"/>
    <xf numFmtId="0" fontId="5" fillId="2" borderId="1" xfId="0" applyFont="1" applyFill="1" applyBorder="1"/>
    <xf numFmtId="0" fontId="5" fillId="0" borderId="1" xfId="0" applyFont="1" applyBorder="1"/>
    <xf numFmtId="0" fontId="5" fillId="2" borderId="7" xfId="0" applyFont="1" applyFill="1" applyBorder="1"/>
    <xf numFmtId="0" fontId="5" fillId="4" borderId="1" xfId="0" applyFont="1" applyFill="1" applyBorder="1" applyAlignment="1">
      <alignment wrapText="1"/>
    </xf>
    <xf numFmtId="0" fontId="5" fillId="3" borderId="1" xfId="0" applyFont="1" applyFill="1" applyBorder="1" applyAlignment="1">
      <alignment wrapText="1"/>
    </xf>
    <xf numFmtId="0" fontId="9" fillId="0" borderId="3" xfId="0" applyFont="1" applyBorder="1" applyAlignment="1">
      <alignment wrapText="1"/>
    </xf>
    <xf numFmtId="0" fontId="8" fillId="0" borderId="0" xfId="0" applyFont="1" applyAlignment="1">
      <alignment wrapText="1"/>
    </xf>
    <xf numFmtId="0" fontId="5" fillId="2" borderId="7" xfId="0" applyFont="1" applyFill="1" applyBorder="1" applyAlignment="1">
      <alignment horizontal="centerContinuous"/>
    </xf>
    <xf numFmtId="0" fontId="5" fillId="2" borderId="11" xfId="0" applyFont="1" applyFill="1" applyBorder="1" applyAlignment="1">
      <alignment horizontal="centerContinuous"/>
    </xf>
    <xf numFmtId="0" fontId="6" fillId="0" borderId="7" xfId="0" applyFont="1" applyBorder="1"/>
    <xf numFmtId="0" fontId="5" fillId="2" borderId="7" xfId="0" applyFont="1" applyFill="1" applyBorder="1" applyAlignment="1">
      <alignment horizontal="centerContinuous"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indent="1"/>
    </xf>
    <xf numFmtId="0" fontId="6" fillId="0" borderId="8" xfId="0" applyFont="1" applyBorder="1" applyAlignment="1">
      <alignment horizontal="left" vertical="top" wrapText="1" indent="1"/>
    </xf>
    <xf numFmtId="0" fontId="6" fillId="0" borderId="7" xfId="0" applyFont="1" applyBorder="1" applyAlignment="1">
      <alignment horizontal="left" vertical="top" wrapText="1" indent="2"/>
    </xf>
    <xf numFmtId="0" fontId="6" fillId="0" borderId="8" xfId="0" applyFont="1" applyBorder="1" applyAlignment="1">
      <alignment horizontal="left" vertical="top" wrapText="1" indent="2"/>
    </xf>
    <xf numFmtId="0" fontId="5" fillId="2" borderId="4" xfId="0" applyFont="1" applyFill="1" applyBorder="1" applyAlignment="1">
      <alignment horizontal="centerContinuous"/>
    </xf>
    <xf numFmtId="0" fontId="6" fillId="0" borderId="7" xfId="0" applyFont="1" applyBorder="1" applyAlignment="1">
      <alignment vertical="top" wrapText="1"/>
    </xf>
    <xf numFmtId="0" fontId="6" fillId="0" borderId="1" xfId="0" applyFont="1" applyBorder="1" applyAlignment="1">
      <alignment horizontal="left" vertical="top" wrapText="1" indent="2"/>
    </xf>
    <xf numFmtId="0" fontId="15" fillId="0" borderId="3" xfId="0" applyFont="1" applyBorder="1" applyAlignment="1">
      <alignment horizontal="center" vertical="center"/>
    </xf>
    <xf numFmtId="0" fontId="5" fillId="0" borderId="11" xfId="0" applyFont="1" applyBorder="1" applyAlignment="1">
      <alignment horizontal="center"/>
    </xf>
    <xf numFmtId="0" fontId="5" fillId="0" borderId="1" xfId="0" applyFont="1" applyBorder="1" applyAlignment="1">
      <alignment wrapText="1"/>
    </xf>
    <xf numFmtId="0" fontId="9" fillId="2" borderId="14" xfId="0" applyFont="1" applyFill="1" applyBorder="1"/>
    <xf numFmtId="0" fontId="5" fillId="2" borderId="12" xfId="0" applyFont="1" applyFill="1" applyBorder="1" applyAlignment="1">
      <alignment wrapText="1"/>
    </xf>
    <xf numFmtId="0" fontId="5" fillId="2" borderId="6" xfId="0" applyFont="1" applyFill="1" applyBorder="1"/>
    <xf numFmtId="0" fontId="5" fillId="2" borderId="5" xfId="0" applyFont="1" applyFill="1" applyBorder="1" applyAlignment="1">
      <alignment wrapText="1"/>
    </xf>
    <xf numFmtId="0" fontId="5" fillId="2" borderId="1" xfId="0" applyFont="1" applyFill="1" applyBorder="1" applyAlignment="1">
      <alignment wrapText="1"/>
    </xf>
    <xf numFmtId="0" fontId="6" fillId="0" borderId="11" xfId="0" applyFont="1" applyBorder="1" applyAlignment="1">
      <alignment wrapText="1"/>
    </xf>
    <xf numFmtId="0" fontId="6" fillId="0" borderId="1" xfId="0" quotePrefix="1" applyFont="1" applyBorder="1" applyAlignment="1">
      <alignment wrapText="1"/>
    </xf>
    <xf numFmtId="0" fontId="6" fillId="0" borderId="0" xfId="0" applyFont="1" applyAlignment="1">
      <alignment wrapText="1"/>
    </xf>
    <xf numFmtId="0" fontId="5" fillId="2" borderId="3" xfId="0" applyFont="1" applyFill="1" applyBorder="1"/>
    <xf numFmtId="0" fontId="5" fillId="2" borderId="12" xfId="0" applyFont="1" applyFill="1" applyBorder="1"/>
    <xf numFmtId="0" fontId="5" fillId="2" borderId="4" xfId="0" applyFont="1" applyFill="1" applyBorder="1"/>
    <xf numFmtId="0" fontId="5" fillId="2" borderId="5" xfId="0" applyFont="1" applyFill="1" applyBorder="1"/>
    <xf numFmtId="14" fontId="6" fillId="0" borderId="1" xfId="0" applyNumberFormat="1" applyFont="1" applyBorder="1" applyAlignment="1">
      <alignment wrapText="1"/>
    </xf>
    <xf numFmtId="0" fontId="5" fillId="2" borderId="8" xfId="0" applyFont="1" applyFill="1" applyBorder="1" applyAlignment="1">
      <alignment horizontal="centerContinuous"/>
    </xf>
    <xf numFmtId="0" fontId="19" fillId="0" borderId="1" xfId="0" applyFont="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9" fillId="0" borderId="14" xfId="0" applyFont="1" applyBorder="1"/>
    <xf numFmtId="0" fontId="9" fillId="0" borderId="3" xfId="0" applyFont="1" applyBorder="1"/>
    <xf numFmtId="0" fontId="3" fillId="0" borderId="3" xfId="0" applyFont="1" applyBorder="1"/>
    <xf numFmtId="0" fontId="3" fillId="0" borderId="12" xfId="0" applyFont="1" applyBorder="1"/>
    <xf numFmtId="0" fontId="3" fillId="0" borderId="5" xfId="0" applyFont="1" applyBorder="1"/>
    <xf numFmtId="0" fontId="5" fillId="2" borderId="8" xfId="0" applyFont="1" applyFill="1" applyBorder="1" applyAlignment="1">
      <alignment horizontal="center" vertical="top"/>
    </xf>
    <xf numFmtId="0" fontId="16" fillId="0" borderId="1" xfId="0" applyFont="1" applyBorder="1"/>
    <xf numFmtId="0" fontId="16" fillId="0" borderId="8" xfId="0" applyFont="1" applyBorder="1"/>
    <xf numFmtId="0" fontId="6" fillId="0" borderId="1" xfId="0" applyFont="1" applyBorder="1" applyAlignment="1">
      <alignment horizontal="left" wrapText="1" indent="1"/>
    </xf>
    <xf numFmtId="0" fontId="6" fillId="0" borderId="1" xfId="0" applyFont="1" applyBorder="1" applyAlignment="1">
      <alignment horizontal="left" wrapText="1" indent="2"/>
    </xf>
    <xf numFmtId="0" fontId="6" fillId="0" borderId="1" xfId="0" applyFont="1" applyBorder="1" applyAlignment="1">
      <alignment horizontal="left" wrapText="1" indent="3"/>
    </xf>
    <xf numFmtId="0" fontId="6" fillId="0" borderId="0" xfId="0" applyFont="1" applyAlignment="1">
      <alignment horizontal="center"/>
    </xf>
    <xf numFmtId="0" fontId="7" fillId="0" borderId="7" xfId="0" applyFont="1" applyBorder="1"/>
    <xf numFmtId="0" fontId="6" fillId="0" borderId="10" xfId="0" applyFont="1" applyBorder="1"/>
    <xf numFmtId="0" fontId="3" fillId="0" borderId="0" xfId="0" applyFont="1"/>
    <xf numFmtId="0" fontId="9" fillId="0" borderId="12" xfId="0" applyFont="1" applyBorder="1"/>
    <xf numFmtId="0" fontId="5" fillId="2" borderId="15" xfId="0" applyFont="1" applyFill="1" applyBorder="1" applyAlignment="1">
      <alignment horizontal="center" vertical="top"/>
    </xf>
    <xf numFmtId="0" fontId="5" fillId="2" borderId="14" xfId="0" applyFont="1" applyFill="1" applyBorder="1" applyAlignment="1">
      <alignment horizontal="center" vertical="top"/>
    </xf>
    <xf numFmtId="0" fontId="6" fillId="0" borderId="11" xfId="0" applyFont="1" applyBorder="1"/>
    <xf numFmtId="0" fontId="6" fillId="0" borderId="4" xfId="0" applyFont="1" applyBorder="1" applyAlignment="1">
      <alignment wrapText="1"/>
    </xf>
    <xf numFmtId="0" fontId="0" fillId="0" borderId="3" xfId="0" applyBorder="1"/>
    <xf numFmtId="0" fontId="5" fillId="0" borderId="8" xfId="0" applyFont="1" applyBorder="1" applyAlignment="1">
      <alignment horizontal="center"/>
    </xf>
    <xf numFmtId="0" fontId="0" fillId="0" borderId="0" xfId="0" applyProtection="1">
      <protection locked="0"/>
    </xf>
    <xf numFmtId="0" fontId="0" fillId="0" borderId="11" xfId="0" applyBorder="1" applyProtection="1">
      <protection locked="0"/>
    </xf>
    <xf numFmtId="0" fontId="0" fillId="0" borderId="8" xfId="0" applyBorder="1" applyProtection="1">
      <protection locked="0"/>
    </xf>
    <xf numFmtId="0" fontId="19" fillId="0" borderId="15" xfId="0" applyFont="1" applyBorder="1" applyAlignment="1">
      <alignment vertical="top" wrapText="1"/>
    </xf>
    <xf numFmtId="0" fontId="6" fillId="0" borderId="15" xfId="0" applyFont="1" applyBorder="1" applyAlignment="1">
      <alignment vertical="top" wrapText="1"/>
    </xf>
    <xf numFmtId="0" fontId="5" fillId="0" borderId="1" xfId="0" applyFont="1" applyBorder="1" applyProtection="1">
      <protection locked="0"/>
    </xf>
    <xf numFmtId="0" fontId="20" fillId="0" borderId="0" xfId="0" applyFont="1" applyAlignment="1">
      <alignment textRotation="90" wrapText="1"/>
    </xf>
    <xf numFmtId="0" fontId="6" fillId="0" borderId="1" xfId="0" applyFont="1" applyBorder="1" applyAlignment="1">
      <alignment horizontal="left" wrapText="1"/>
    </xf>
    <xf numFmtId="0" fontId="5" fillId="0" borderId="15" xfId="0" applyFont="1" applyBorder="1" applyAlignment="1">
      <alignment vertical="top" wrapText="1"/>
    </xf>
    <xf numFmtId="0" fontId="6" fillId="0" borderId="7" xfId="0" quotePrefix="1" applyFont="1" applyBorder="1" applyAlignment="1">
      <alignment horizontal="left" vertical="top" wrapText="1" indent="1"/>
    </xf>
    <xf numFmtId="0" fontId="6" fillId="0" borderId="1" xfId="0" applyFont="1" applyBorder="1" applyAlignment="1">
      <alignment vertical="top"/>
    </xf>
    <xf numFmtId="0" fontId="5" fillId="4" borderId="1" xfId="0" applyFont="1" applyFill="1" applyBorder="1" applyAlignment="1" applyProtection="1">
      <alignment vertical="top" wrapText="1"/>
      <protection locked="0"/>
    </xf>
    <xf numFmtId="0" fontId="6" fillId="5" borderId="1" xfId="0" applyFont="1" applyFill="1" applyBorder="1" applyAlignment="1" applyProtection="1">
      <alignment vertical="top" wrapText="1"/>
      <protection locked="0"/>
    </xf>
    <xf numFmtId="0" fontId="6" fillId="0" borderId="1" xfId="0" applyFont="1" applyBorder="1" applyAlignment="1">
      <alignment horizontal="center" vertical="top" wrapText="1"/>
    </xf>
    <xf numFmtId="0" fontId="6" fillId="0" borderId="0" xfId="0" applyFont="1" applyAlignment="1">
      <alignment vertical="top"/>
    </xf>
    <xf numFmtId="0" fontId="0" fillId="0" borderId="0" xfId="0" applyAlignment="1" applyProtection="1">
      <alignment vertical="top"/>
      <protection locked="0"/>
    </xf>
    <xf numFmtId="0" fontId="6" fillId="0" borderId="1" xfId="0" applyFont="1" applyBorder="1" applyAlignment="1">
      <alignment horizontal="left" vertical="top" wrapText="1"/>
    </xf>
    <xf numFmtId="0" fontId="5" fillId="0" borderId="1" xfId="0" applyFont="1" applyBorder="1" applyAlignment="1" applyProtection="1">
      <alignment vertical="top" wrapText="1"/>
      <protection locked="0"/>
    </xf>
    <xf numFmtId="0" fontId="6" fillId="0" borderId="1" xfId="0" applyFont="1" applyBorder="1" applyAlignment="1" applyProtection="1">
      <alignment vertical="top" wrapText="1"/>
      <protection locked="0"/>
    </xf>
    <xf numFmtId="0" fontId="6" fillId="0" borderId="1" xfId="0" applyFont="1" applyBorder="1" applyAlignment="1">
      <alignment horizontal="left" vertical="top" wrapText="1" indent="1"/>
    </xf>
    <xf numFmtId="0" fontId="6" fillId="6" borderId="1" xfId="0" applyFont="1" applyFill="1" applyBorder="1" applyAlignment="1">
      <alignment horizontal="left" vertical="top" wrapText="1" indent="2"/>
    </xf>
    <xf numFmtId="0" fontId="6" fillId="0" borderId="1" xfId="0" applyFont="1" applyBorder="1" applyAlignment="1">
      <alignment horizontal="left" vertical="top" wrapText="1" indent="3"/>
    </xf>
    <xf numFmtId="0" fontId="6" fillId="0" borderId="1" xfId="0" quotePrefix="1" applyFont="1" applyBorder="1" applyAlignment="1">
      <alignment horizontal="left" vertical="top" wrapText="1" indent="2"/>
    </xf>
    <xf numFmtId="164" fontId="6" fillId="0" borderId="1" xfId="0" applyNumberFormat="1" applyFont="1" applyBorder="1" applyAlignment="1">
      <alignment horizontal="left"/>
    </xf>
    <xf numFmtId="0" fontId="0" fillId="0" borderId="15" xfId="0" applyBorder="1"/>
    <xf numFmtId="0" fontId="0" fillId="0" borderId="9" xfId="0" applyBorder="1"/>
    <xf numFmtId="0" fontId="0" fillId="0" borderId="9" xfId="0" applyBorder="1" applyAlignment="1">
      <alignment wrapText="1"/>
    </xf>
    <xf numFmtId="0" fontId="22" fillId="0" borderId="15" xfId="0" applyFont="1" applyBorder="1"/>
    <xf numFmtId="0" fontId="3" fillId="0" borderId="9" xfId="0" applyFont="1" applyBorder="1" applyAlignment="1">
      <alignment wrapText="1"/>
    </xf>
    <xf numFmtId="0" fontId="23" fillId="0" borderId="9" xfId="0" applyFont="1" applyBorder="1" applyAlignment="1">
      <alignment wrapText="1"/>
    </xf>
    <xf numFmtId="0" fontId="24" fillId="0" borderId="9" xfId="0" applyFont="1" applyBorder="1" applyAlignment="1">
      <alignment horizontal="left" wrapText="1" indent="4"/>
    </xf>
    <xf numFmtId="0" fontId="25" fillId="0" borderId="9" xfId="0" applyFont="1" applyBorder="1" applyAlignment="1">
      <alignment wrapText="1"/>
    </xf>
    <xf numFmtId="49" fontId="6" fillId="5" borderId="9" xfId="0" quotePrefix="1" applyNumberFormat="1" applyFont="1" applyFill="1" applyBorder="1" applyAlignment="1" applyProtection="1">
      <alignment horizontal="left" indent="1"/>
      <protection locked="0"/>
    </xf>
    <xf numFmtId="0" fontId="6" fillId="5" borderId="9" xfId="1" quotePrefix="1" applyFont="1" applyFill="1" applyBorder="1" applyAlignment="1" applyProtection="1">
      <alignment horizontal="left" indent="1"/>
      <protection locked="0"/>
    </xf>
    <xf numFmtId="0" fontId="9" fillId="2" borderId="15" xfId="0" applyFont="1" applyFill="1" applyBorder="1"/>
    <xf numFmtId="0" fontId="6" fillId="0" borderId="11" xfId="0" applyFont="1" applyBorder="1" applyProtection="1">
      <protection locked="0"/>
    </xf>
    <xf numFmtId="0" fontId="14" fillId="0" borderId="11" xfId="0" applyFont="1" applyBorder="1" applyAlignment="1" applyProtection="1">
      <alignment wrapText="1"/>
      <protection locked="0"/>
    </xf>
    <xf numFmtId="0" fontId="17" fillId="2" borderId="6" xfId="0" applyFont="1" applyFill="1" applyBorder="1" applyAlignment="1">
      <alignment horizontal="center" wrapText="1"/>
    </xf>
    <xf numFmtId="0" fontId="9" fillId="2" borderId="14" xfId="0" applyFont="1" applyFill="1" applyBorder="1" applyAlignment="1">
      <alignment vertical="top"/>
    </xf>
    <xf numFmtId="0" fontId="5" fillId="2" borderId="3" xfId="0" applyFont="1" applyFill="1" applyBorder="1" applyAlignment="1">
      <alignment vertical="top"/>
    </xf>
    <xf numFmtId="0" fontId="5" fillId="2" borderId="12" xfId="0" applyFont="1" applyFill="1" applyBorder="1" applyAlignment="1">
      <alignment vertical="top"/>
    </xf>
    <xf numFmtId="0" fontId="5" fillId="2" borderId="6" xfId="0" applyFont="1" applyFill="1" applyBorder="1" applyAlignment="1">
      <alignment vertical="top"/>
    </xf>
    <xf numFmtId="0" fontId="5" fillId="2" borderId="4" xfId="0" applyFont="1" applyFill="1" applyBorder="1" applyAlignment="1">
      <alignment vertical="top"/>
    </xf>
    <xf numFmtId="0" fontId="5" fillId="2" borderId="5" xfId="0" applyFont="1" applyFill="1" applyBorder="1" applyAlignment="1">
      <alignment vertical="top"/>
    </xf>
    <xf numFmtId="49" fontId="6" fillId="0" borderId="1" xfId="0" applyNumberFormat="1" applyFont="1" applyBorder="1" applyAlignment="1">
      <alignment horizontal="left" wrapText="1" indent="2"/>
    </xf>
    <xf numFmtId="0" fontId="16" fillId="0" borderId="1" xfId="0" applyFont="1" applyBorder="1" applyAlignment="1">
      <alignment horizontal="center" wrapText="1"/>
    </xf>
    <xf numFmtId="0" fontId="6" fillId="0" borderId="1" xfId="0" applyFont="1" applyBorder="1" applyAlignment="1">
      <alignment horizontal="center"/>
    </xf>
    <xf numFmtId="0" fontId="29" fillId="0" borderId="1" xfId="0" applyFont="1" applyBorder="1" applyAlignment="1">
      <alignment wrapText="1"/>
    </xf>
    <xf numFmtId="0" fontId="28" fillId="0" borderId="0" xfId="0" applyFont="1" applyProtection="1">
      <protection locked="0"/>
    </xf>
    <xf numFmtId="0" fontId="0" fillId="0" borderId="10" xfId="0" applyBorder="1"/>
    <xf numFmtId="0" fontId="2" fillId="0" borderId="0" xfId="1" applyAlignment="1" applyProtection="1">
      <alignment wrapText="1"/>
    </xf>
    <xf numFmtId="0" fontId="9" fillId="2" borderId="14" xfId="0" applyFont="1" applyFill="1" applyBorder="1" applyAlignment="1">
      <alignment horizontal="left"/>
    </xf>
    <xf numFmtId="0" fontId="9" fillId="2" borderId="12" xfId="0" applyFont="1" applyFill="1" applyBorder="1" applyAlignment="1">
      <alignment horizontal="left" wrapText="1"/>
    </xf>
    <xf numFmtId="0" fontId="5" fillId="2" borderId="6" xfId="0" applyFont="1" applyFill="1" applyBorder="1" applyAlignment="1">
      <alignment vertical="top" wrapText="1"/>
    </xf>
    <xf numFmtId="0" fontId="5" fillId="2" borderId="5" xfId="0" applyFont="1" applyFill="1" applyBorder="1" applyAlignment="1">
      <alignment vertical="top" wrapText="1"/>
    </xf>
    <xf numFmtId="0" fontId="3" fillId="2" borderId="5" xfId="0" applyFont="1" applyFill="1" applyBorder="1" applyAlignment="1">
      <alignment wrapText="1"/>
    </xf>
    <xf numFmtId="0" fontId="5" fillId="2" borderId="6" xfId="0" applyFont="1" applyFill="1" applyBorder="1" applyAlignment="1">
      <alignment wrapText="1"/>
    </xf>
    <xf numFmtId="0" fontId="5" fillId="0" borderId="10" xfId="0" applyFont="1" applyBorder="1" applyAlignment="1">
      <alignment wrapText="1"/>
    </xf>
    <xf numFmtId="9" fontId="5" fillId="0" borderId="0" xfId="0" applyNumberFormat="1" applyFont="1" applyAlignment="1">
      <alignment horizontal="right" wrapText="1"/>
    </xf>
    <xf numFmtId="9" fontId="5" fillId="0" borderId="13" xfId="7" applyFont="1" applyBorder="1" applyAlignment="1" applyProtection="1">
      <alignment wrapText="1"/>
    </xf>
    <xf numFmtId="0" fontId="5" fillId="0" borderId="6" xfId="0" applyFont="1" applyBorder="1"/>
    <xf numFmtId="0" fontId="5" fillId="0" borderId="5" xfId="0" applyFont="1" applyBorder="1"/>
    <xf numFmtId="0" fontId="6" fillId="5" borderId="1" xfId="0" applyFont="1" applyFill="1" applyBorder="1" applyProtection="1">
      <protection locked="0"/>
    </xf>
    <xf numFmtId="0" fontId="6" fillId="0" borderId="0" xfId="0" quotePrefix="1" applyFont="1" applyAlignment="1">
      <alignment vertical="top" wrapText="1"/>
    </xf>
    <xf numFmtId="0" fontId="6" fillId="2" borderId="8" xfId="0" applyFont="1" applyFill="1" applyBorder="1" applyProtection="1">
      <protection locked="0"/>
    </xf>
    <xf numFmtId="0" fontId="6" fillId="2" borderId="5" xfId="0" applyFont="1" applyFill="1" applyBorder="1" applyProtection="1">
      <protection locked="0"/>
    </xf>
    <xf numFmtId="0" fontId="6" fillId="5" borderId="7" xfId="0" applyFont="1" applyFill="1" applyBorder="1" applyProtection="1">
      <protection locked="0"/>
    </xf>
    <xf numFmtId="0" fontId="6" fillId="5" borderId="8" xfId="0" applyFont="1" applyFill="1" applyBorder="1" applyProtection="1">
      <protection locked="0"/>
    </xf>
    <xf numFmtId="0" fontId="0" fillId="0" borderId="0" xfId="0" quotePrefix="1"/>
    <xf numFmtId="0" fontId="18" fillId="0" borderId="1" xfId="0" applyFont="1" applyBorder="1" applyAlignment="1">
      <alignment vertical="top" wrapText="1"/>
    </xf>
    <xf numFmtId="0" fontId="18" fillId="0" borderId="15" xfId="0" applyFont="1" applyBorder="1" applyAlignment="1">
      <alignment vertical="top" wrapText="1"/>
    </xf>
    <xf numFmtId="0" fontId="6" fillId="0" borderId="9" xfId="0" applyFont="1" applyBorder="1" applyAlignment="1">
      <alignment wrapText="1"/>
    </xf>
    <xf numFmtId="0" fontId="6" fillId="2" borderId="1" xfId="0" applyFont="1" applyFill="1" applyBorder="1"/>
    <xf numFmtId="9" fontId="6" fillId="0" borderId="1" xfId="0" applyNumberFormat="1" applyFont="1" applyBorder="1"/>
    <xf numFmtId="0" fontId="6" fillId="0" borderId="15" xfId="0" applyFont="1" applyBorder="1" applyAlignment="1">
      <alignment wrapText="1"/>
    </xf>
    <xf numFmtId="0" fontId="10" fillId="0" borderId="9" xfId="1" applyFont="1" applyBorder="1" applyAlignment="1" applyProtection="1">
      <alignment wrapText="1"/>
    </xf>
    <xf numFmtId="0" fontId="6" fillId="0" borderId="2" xfId="0" applyFont="1" applyBorder="1" applyAlignment="1">
      <alignment wrapText="1"/>
    </xf>
    <xf numFmtId="0" fontId="5" fillId="2" borderId="8" xfId="0" applyFont="1" applyFill="1" applyBorder="1" applyAlignment="1">
      <alignment wrapText="1"/>
    </xf>
    <xf numFmtId="0" fontId="16" fillId="0" borderId="8" xfId="0" applyFont="1" applyBorder="1" applyAlignment="1">
      <alignment wrapText="1"/>
    </xf>
    <xf numFmtId="0" fontId="6" fillId="0" borderId="8" xfId="0" applyFont="1" applyBorder="1" applyAlignment="1">
      <alignment wrapText="1"/>
    </xf>
    <xf numFmtId="0" fontId="29" fillId="0" borderId="8" xfId="0" applyFont="1" applyBorder="1" applyAlignment="1">
      <alignment wrapText="1"/>
    </xf>
    <xf numFmtId="0" fontId="5" fillId="2" borderId="8" xfId="0" applyFont="1" applyFill="1" applyBorder="1" applyAlignment="1">
      <alignment horizontal="centerContinuous" wrapText="1"/>
    </xf>
    <xf numFmtId="0" fontId="5" fillId="2" borderId="11" xfId="0" applyFont="1" applyFill="1" applyBorder="1"/>
    <xf numFmtId="0" fontId="5" fillId="2" borderId="8" xfId="0" applyFont="1" applyFill="1" applyBorder="1"/>
    <xf numFmtId="0" fontId="6" fillId="0" borderId="11" xfId="0" applyFont="1" applyBorder="1" applyAlignment="1">
      <alignment horizontal="left" wrapText="1"/>
    </xf>
    <xf numFmtId="0" fontId="5" fillId="2" borderId="11" xfId="0" applyFont="1" applyFill="1" applyBorder="1" applyAlignment="1">
      <alignment horizontal="left" wrapText="1"/>
    </xf>
    <xf numFmtId="0" fontId="5" fillId="2" borderId="11" xfId="0" applyFont="1" applyFill="1" applyBorder="1" applyAlignment="1">
      <alignment wrapText="1"/>
    </xf>
    <xf numFmtId="0" fontId="6" fillId="0" borderId="0" xfId="0" applyFont="1" applyAlignment="1">
      <alignment horizontal="left" wrapText="1"/>
    </xf>
    <xf numFmtId="49" fontId="5" fillId="2" borderId="7" xfId="0" applyNumberFormat="1" applyFont="1" applyFill="1" applyBorder="1"/>
    <xf numFmtId="49" fontId="5" fillId="2" borderId="11" xfId="0" applyNumberFormat="1" applyFont="1" applyFill="1" applyBorder="1"/>
    <xf numFmtId="9" fontId="5" fillId="0" borderId="4" xfId="0" applyNumberFormat="1" applyFont="1" applyBorder="1"/>
    <xf numFmtId="0" fontId="6" fillId="4" borderId="1" xfId="0" applyFont="1" applyFill="1" applyBorder="1" applyAlignment="1" applyProtection="1">
      <alignment wrapText="1"/>
      <protection locked="0"/>
    </xf>
    <xf numFmtId="0" fontId="9" fillId="2" borderId="3" xfId="0" applyFont="1" applyFill="1" applyBorder="1"/>
    <xf numFmtId="0" fontId="5" fillId="2" borderId="4" xfId="0" applyFont="1" applyFill="1" applyBorder="1" applyAlignment="1">
      <alignment wrapText="1"/>
    </xf>
    <xf numFmtId="0" fontId="15" fillId="0" borderId="12" xfId="0" applyFont="1" applyBorder="1" applyAlignment="1">
      <alignment horizontal="center"/>
    </xf>
    <xf numFmtId="0" fontId="15" fillId="0" borderId="0" xfId="0" applyFont="1" applyAlignment="1">
      <alignment horizontal="center"/>
    </xf>
    <xf numFmtId="0" fontId="5" fillId="2" borderId="1" xfId="0" applyFont="1" applyFill="1" applyBorder="1" applyAlignment="1">
      <alignment horizontal="centerContinuous" wrapText="1"/>
    </xf>
    <xf numFmtId="0" fontId="0" fillId="0" borderId="1" xfId="0" applyBorder="1"/>
    <xf numFmtId="14" fontId="6" fillId="0" borderId="0" xfId="0" applyNumberFormat="1" applyFont="1" applyAlignment="1">
      <alignment wrapText="1"/>
    </xf>
    <xf numFmtId="0" fontId="6" fillId="0" borderId="9" xfId="1" applyFont="1" applyFill="1" applyBorder="1" applyAlignment="1" applyProtection="1">
      <protection locked="0"/>
    </xf>
    <xf numFmtId="49" fontId="6" fillId="0" borderId="9" xfId="0" applyNumberFormat="1" applyFont="1" applyBorder="1" applyProtection="1">
      <protection locked="0"/>
    </xf>
    <xf numFmtId="0" fontId="6" fillId="0" borderId="9" xfId="0" applyFont="1" applyBorder="1" applyProtection="1">
      <protection locked="0"/>
    </xf>
    <xf numFmtId="0" fontId="5" fillId="7" borderId="9" xfId="0" applyFont="1" applyFill="1" applyBorder="1" applyProtection="1">
      <protection locked="0"/>
    </xf>
    <xf numFmtId="0" fontId="32" fillId="0" borderId="0" xfId="0" applyFont="1" applyAlignment="1" applyProtection="1">
      <alignment vertical="top"/>
      <protection locked="0"/>
    </xf>
    <xf numFmtId="0" fontId="32" fillId="0" borderId="0" xfId="0" applyFont="1" applyProtection="1">
      <protection locked="0"/>
    </xf>
    <xf numFmtId="164" fontId="5" fillId="0" borderId="1" xfId="0" quotePrefix="1" applyNumberFormat="1" applyFont="1" applyBorder="1" applyAlignment="1" applyProtection="1">
      <alignment wrapText="1"/>
      <protection locked="0"/>
    </xf>
    <xf numFmtId="0" fontId="33" fillId="5" borderId="1" xfId="0" applyFont="1" applyFill="1" applyBorder="1" applyAlignment="1" applyProtection="1">
      <alignment vertical="top" wrapText="1"/>
      <protection locked="0"/>
    </xf>
    <xf numFmtId="0" fontId="34" fillId="4" borderId="1" xfId="0" applyFont="1" applyFill="1" applyBorder="1" applyAlignment="1" applyProtection="1">
      <alignment vertical="top" wrapText="1"/>
      <protection locked="0"/>
    </xf>
    <xf numFmtId="0" fontId="33" fillId="5" borderId="1" xfId="0" applyFont="1" applyFill="1" applyBorder="1" applyAlignment="1" applyProtection="1">
      <alignment wrapText="1"/>
      <protection locked="0"/>
    </xf>
    <xf numFmtId="0" fontId="5" fillId="0" borderId="0" xfId="0" applyFont="1" applyAlignment="1">
      <alignment wrapText="1"/>
    </xf>
    <xf numFmtId="0" fontId="34" fillId="4" borderId="1" xfId="0" applyFont="1" applyFill="1" applyBorder="1" applyAlignment="1" applyProtection="1">
      <alignment wrapText="1"/>
      <protection locked="0"/>
    </xf>
    <xf numFmtId="0" fontId="1" fillId="0" borderId="3" xfId="0" applyFont="1" applyBorder="1"/>
    <xf numFmtId="0" fontId="1" fillId="0" borderId="0" xfId="0" applyFont="1"/>
    <xf numFmtId="0" fontId="1" fillId="0" borderId="4" xfId="0" applyFont="1" applyBorder="1"/>
    <xf numFmtId="0" fontId="1" fillId="0" borderId="0" xfId="0" applyFont="1" applyAlignment="1">
      <alignment textRotation="90"/>
    </xf>
    <xf numFmtId="0" fontId="1" fillId="0" borderId="0" xfId="0" applyFont="1" applyAlignment="1">
      <alignment horizontal="center"/>
    </xf>
    <xf numFmtId="0" fontId="1" fillId="0" borderId="0" xfId="0" applyFont="1" applyAlignment="1">
      <alignment vertical="top"/>
    </xf>
    <xf numFmtId="0" fontId="10" fillId="0" borderId="9" xfId="1" applyFont="1" applyBorder="1" applyAlignment="1" applyProtection="1"/>
    <xf numFmtId="0" fontId="1" fillId="0" borderId="0" xfId="0" applyFont="1" applyAlignment="1">
      <alignment wrapText="1"/>
    </xf>
    <xf numFmtId="1" fontId="1" fillId="0" borderId="0" xfId="0" applyNumberFormat="1" applyFont="1" applyAlignment="1">
      <alignment wrapText="1"/>
    </xf>
    <xf numFmtId="9" fontId="1" fillId="0" borderId="0" xfId="0" applyNumberFormat="1" applyFont="1"/>
    <xf numFmtId="0" fontId="1" fillId="0" borderId="4" xfId="0" applyFont="1" applyBorder="1" applyAlignment="1">
      <alignment horizontal="left"/>
    </xf>
    <xf numFmtId="0" fontId="1" fillId="0" borderId="0" xfId="0" applyFont="1" applyAlignment="1">
      <alignment horizontal="left" textRotation="90"/>
    </xf>
    <xf numFmtId="0" fontId="1" fillId="0" borderId="0" xfId="0" applyFont="1" applyAlignment="1">
      <alignment horizontal="left"/>
    </xf>
    <xf numFmtId="0" fontId="1" fillId="0" borderId="0" xfId="7" applyNumberFormat="1" applyFont="1" applyBorder="1" applyProtection="1"/>
    <xf numFmtId="0" fontId="1" fillId="0" borderId="10" xfId="0" applyFont="1" applyBorder="1" applyAlignment="1">
      <alignment vertical="top"/>
    </xf>
    <xf numFmtId="0" fontId="3" fillId="0" borderId="8" xfId="0" applyFont="1" applyBorder="1" applyAlignment="1">
      <alignment horizontal="right"/>
    </xf>
    <xf numFmtId="0" fontId="1" fillId="0" borderId="7" xfId="0" applyFont="1" applyBorder="1" applyProtection="1">
      <protection locked="0"/>
    </xf>
    <xf numFmtId="0" fontId="1" fillId="0" borderId="11" xfId="0" applyFont="1" applyBorder="1" applyProtection="1">
      <protection locked="0"/>
    </xf>
    <xf numFmtId="0" fontId="1" fillId="0" borderId="11" xfId="0" applyFont="1" applyBorder="1" applyAlignment="1" applyProtection="1">
      <alignment wrapText="1"/>
      <protection locked="0"/>
    </xf>
    <xf numFmtId="0" fontId="1" fillId="0" borderId="8" xfId="0" applyFont="1" applyBorder="1" applyAlignment="1" applyProtection="1">
      <alignment wrapText="1"/>
      <protection locked="0"/>
    </xf>
    <xf numFmtId="0" fontId="1" fillId="0" borderId="10" xfId="0" applyFont="1" applyBorder="1"/>
    <xf numFmtId="0" fontId="1" fillId="0" borderId="3" xfId="0" applyFont="1" applyBorder="1" applyAlignment="1">
      <alignment wrapText="1"/>
    </xf>
    <xf numFmtId="0" fontId="1" fillId="0" borderId="4" xfId="0" applyFont="1" applyBorder="1" applyAlignment="1">
      <alignment wrapText="1"/>
    </xf>
    <xf numFmtId="0" fontId="1" fillId="0" borderId="1" xfId="0" applyFont="1" applyBorder="1"/>
    <xf numFmtId="0" fontId="1" fillId="0" borderId="9" xfId="0" applyFont="1" applyBorder="1" applyAlignment="1">
      <alignment wrapText="1"/>
    </xf>
    <xf numFmtId="0" fontId="5" fillId="0" borderId="11" xfId="0" applyFont="1" applyBorder="1" applyAlignment="1">
      <alignment wrapText="1"/>
    </xf>
    <xf numFmtId="0" fontId="0" fillId="0" borderId="11" xfId="0" applyBorder="1" applyAlignment="1">
      <alignment wrapText="1"/>
    </xf>
    <xf numFmtId="0" fontId="0" fillId="0" borderId="4" xfId="0" applyBorder="1" applyAlignment="1">
      <alignment wrapText="1"/>
    </xf>
    <xf numFmtId="0" fontId="5" fillId="0" borderId="3" xfId="0" applyFont="1" applyBorder="1" applyAlignment="1">
      <alignment wrapText="1"/>
    </xf>
    <xf numFmtId="0" fontId="5" fillId="0" borderId="0" xfId="0" applyFont="1" applyAlignment="1">
      <alignment wrapText="1"/>
    </xf>
    <xf numFmtId="0" fontId="5" fillId="0" borderId="11" xfId="0" applyFont="1" applyBorder="1" applyAlignment="1">
      <alignment vertical="top" wrapText="1"/>
    </xf>
    <xf numFmtId="0" fontId="6" fillId="0" borderId="11" xfId="0" applyFont="1" applyBorder="1" applyAlignment="1">
      <alignment vertical="top" wrapText="1"/>
    </xf>
  </cellXfs>
  <cellStyles count="9">
    <cellStyle name="Hyperlink" xfId="1" builtinId="8"/>
    <cellStyle name="Normal" xfId="0" builtinId="0"/>
    <cellStyle name="Normal 2" xfId="2" xr:uid="{00000000-0005-0000-0000-000000000000}"/>
    <cellStyle name="Normal 2 2" xfId="3" xr:uid="{00000000-0005-0000-0000-000001000000}"/>
    <cellStyle name="Normal 3" xfId="4" xr:uid="{00000000-0005-0000-0000-000002000000}"/>
    <cellStyle name="Normal 3 2" xfId="5" xr:uid="{00000000-0005-0000-0000-000003000000}"/>
    <cellStyle name="Normal 4" xfId="6" xr:uid="{00000000-0005-0000-0000-000004000000}"/>
    <cellStyle name="Percent" xfId="7" builtinId="5"/>
    <cellStyle name="Percent 2" xfId="8" xr:uid="{00000000-0005-0000-0000-000005000000}"/>
  </cellStyles>
  <dxfs count="287">
    <dxf>
      <fill>
        <patternFill>
          <bgColor rgb="FFFF0000"/>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patternType="mediumGray">
          <fgColor indexed="11"/>
        </patternFill>
      </fill>
    </dxf>
    <dxf>
      <fill>
        <patternFill patternType="mediumGray">
          <fgColor indexed="43"/>
        </patternFill>
      </fill>
    </dxf>
    <dxf>
      <fill>
        <patternFill>
          <bgColor rgb="FF00B0F0"/>
        </patternFill>
      </fill>
    </dxf>
    <dxf>
      <font>
        <condense val="0"/>
        <extend val="0"/>
        <color indexed="9"/>
      </font>
      <fill>
        <patternFill patternType="solid">
          <fgColor indexed="43"/>
          <bgColor indexed="10"/>
        </patternFill>
      </fill>
    </dxf>
    <dxf>
      <fill>
        <patternFill patternType="lightGrid">
          <fgColor theme="0" tint="-0.499984740745262"/>
        </patternFill>
      </fill>
      <border>
        <left/>
        <right style="thin">
          <color indexed="64"/>
        </right>
        <top style="thin">
          <color indexed="64"/>
        </top>
        <bottom style="thin">
          <color indexed="64"/>
        </bottom>
      </border>
    </dxf>
    <dxf>
      <font>
        <strike val="0"/>
      </font>
      <fill>
        <patternFill patternType="none">
          <bgColor indexed="65"/>
        </patternFill>
      </fill>
    </dxf>
    <dxf>
      <fill>
        <patternFill patternType="lightGrid">
          <fgColor indexed="23"/>
        </patternFill>
      </fill>
      <border>
        <left/>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patternType="mediumGray">
          <fgColor indexed="11"/>
        </patternFill>
      </fill>
    </dxf>
    <dxf>
      <fill>
        <patternFill patternType="mediumGray">
          <fgColor indexed="43"/>
        </patternFill>
      </fill>
    </dxf>
    <dxf>
      <fill>
        <patternFill>
          <bgColor rgb="FF00B0F0"/>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theme="4" tint="0.39994506668294322"/>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patternType="lightGrid">
          <fgColor indexed="23"/>
        </patternFill>
      </fill>
      <border>
        <left style="thin">
          <color indexed="64"/>
        </left>
        <right/>
        <top style="thin">
          <color indexed="64"/>
        </top>
        <bottom style="thin">
          <color indexed="64"/>
        </bottom>
      </border>
    </dxf>
    <dxf>
      <fill>
        <patternFill>
          <bgColor indexed="46"/>
        </patternFill>
      </fill>
    </dxf>
    <dxf>
      <fill>
        <patternFill>
          <bgColor indexed="50"/>
        </patternFill>
      </fill>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ont>
        <b/>
        <i val="0"/>
        <condense val="0"/>
        <extend val="0"/>
      </font>
    </dxf>
    <dxf>
      <fill>
        <patternFill patternType="mediumGray">
          <fgColor indexed="11"/>
        </patternFill>
      </fill>
    </dxf>
    <dxf>
      <fill>
        <patternFill patternType="mediumGray">
          <fgColor indexed="43"/>
        </patternFill>
      </fill>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mediumGray">
          <fgColor indexed="11"/>
        </patternFill>
      </fill>
    </dxf>
    <dxf>
      <fill>
        <patternFill patternType="mediumGray">
          <fgColor indexed="43"/>
        </patternFill>
      </fill>
    </dxf>
    <dxf>
      <font>
        <b/>
        <i val="0"/>
        <condense val="0"/>
        <extend val="0"/>
      </font>
    </dxf>
    <dxf>
      <fill>
        <patternFill>
          <bgColor indexed="24"/>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rgb="FF00B0F0"/>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border>
        <left/>
        <right/>
        <top/>
        <bottom/>
      </border>
    </dxf>
    <dxf>
      <fill>
        <patternFill>
          <bgColor indexed="46"/>
        </patternFill>
      </fill>
    </dxf>
    <dxf>
      <fill>
        <patternFill>
          <bgColor indexed="50"/>
        </patternFill>
      </fill>
    </dxf>
    <dxf>
      <fill>
        <patternFill patternType="lightGrid">
          <fgColor indexed="23"/>
        </patternFill>
      </fill>
      <border>
        <left/>
        <right/>
        <top/>
        <bottom/>
      </border>
    </dxf>
    <dxf>
      <fill>
        <patternFill patternType="mediumGray">
          <fgColor indexed="11"/>
        </patternFill>
      </fill>
    </dxf>
    <dxf>
      <fill>
        <patternFill patternType="mediumGray">
          <fgColor indexed="43"/>
        </patternFill>
      </fill>
    </dxf>
    <dxf>
      <font>
        <b/>
        <i val="0"/>
      </font>
    </dxf>
    <dxf>
      <fill>
        <patternFill>
          <bgColor indexed="24"/>
        </patternFill>
      </fill>
    </dxf>
    <dxf>
      <fill>
        <patternFill patternType="lightGrid">
          <fgColor indexed="23"/>
        </patternFill>
      </fill>
    </dxf>
    <dxf>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ont>
        <condense val="0"/>
        <extend val="0"/>
        <color indexed="9"/>
      </font>
      <fill>
        <patternFill patternType="solid">
          <fgColor indexed="43"/>
          <bgColor indexed="10"/>
        </patternFill>
      </fill>
    </dxf>
    <dxf>
      <fill>
        <patternFill patternType="solid">
          <fgColor indexed="22"/>
          <bgColor indexed="46"/>
        </patternFill>
      </fill>
    </dxf>
    <dxf>
      <fill>
        <patternFill patternType="solid">
          <fgColor indexed="22"/>
          <bgColor indexed="46"/>
        </patternFill>
      </fill>
    </dxf>
    <dxf>
      <fill>
        <patternFill>
          <bgColor indexed="50"/>
        </patternFill>
      </fill>
    </dxf>
    <dxf>
      <fill>
        <patternFill>
          <bgColor indexed="50"/>
        </patternFill>
      </fill>
    </dxf>
    <dxf>
      <font>
        <b/>
        <i val="0"/>
      </font>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11"/>
        </patternFill>
      </fill>
    </dxf>
    <dxf>
      <fill>
        <patternFill patternType="mediumGray">
          <fgColor indexed="43"/>
        </patternFill>
      </fill>
    </dxf>
    <dxf>
      <fill>
        <patternFill patternType="mediumGray">
          <fgColor indexed="43"/>
        </patternFill>
      </fill>
    </dxf>
    <dxf>
      <fill>
        <patternFill patternType="mediumGray">
          <fgColor indexed="11"/>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43"/>
        </patternFill>
      </fill>
    </dxf>
    <dxf>
      <fill>
        <patternFill patternType="mediumGray">
          <fgColor indexed="11"/>
        </patternFill>
      </fill>
    </dxf>
    <dxf>
      <fill>
        <patternFill patternType="mediumGray">
          <fgColor indexed="11"/>
        </patternFill>
      </fill>
    </dxf>
    <dxf>
      <fill>
        <patternFill patternType="mediumGray">
          <fgColor indexed="43"/>
        </patternFill>
      </fill>
    </dxf>
    <dxf>
      <fill>
        <patternFill>
          <bgColor indexed="24"/>
        </patternFill>
      </fill>
    </dxf>
    <dxf>
      <fill>
        <patternFill>
          <bgColor rgb="FFCCFFFF"/>
        </patternFill>
      </fill>
    </dxf>
    <dxf>
      <fill>
        <patternFill patternType="mediumGray">
          <fgColor theme="0" tint="-0.24994659260841701"/>
        </patternFill>
      </fill>
    </dxf>
    <dxf>
      <font>
        <color theme="0"/>
      </font>
      <fill>
        <patternFill>
          <bgColor rgb="FFDD0806"/>
        </patternFill>
      </fill>
    </dxf>
    <dxf>
      <fill>
        <patternFill patternType="mediumGray">
          <fgColor rgb="FFC0C0C0"/>
        </patternFill>
      </fill>
    </dxf>
    <dxf>
      <fill>
        <patternFill>
          <bgColor rgb="FFCCFFFF"/>
        </patternFill>
      </fill>
    </dxf>
    <dxf>
      <fill>
        <patternFill patternType="mediumGray">
          <fgColor theme="0" tint="-0.24994659260841701"/>
        </patternFill>
      </fill>
    </dxf>
    <dxf>
      <fill>
        <patternFill>
          <bgColor indexed="24"/>
        </patternFill>
      </fill>
    </dxf>
    <dxf>
      <fill>
        <patternFill>
          <bgColor indexed="41"/>
        </patternFill>
      </fill>
    </dxf>
    <dxf>
      <fill>
        <patternFill patternType="mediumGray">
          <fgColor indexed="22"/>
        </patternFill>
      </fill>
    </dxf>
    <dxf>
      <font>
        <color theme="0"/>
      </font>
      <fill>
        <patternFill>
          <bgColor rgb="FFDD0806"/>
        </patternFill>
      </fill>
    </dxf>
    <dxf>
      <fill>
        <patternFill patternType="mediumGray">
          <fgColor indexed="11"/>
        </patternFill>
      </fill>
    </dxf>
    <dxf>
      <fill>
        <patternFill patternType="mediumGray">
          <fgColor indexed="43"/>
        </patternFill>
      </fill>
    </dxf>
    <dxf>
      <fill>
        <patternFill>
          <bgColor indexed="24"/>
        </patternFill>
      </fill>
    </dxf>
    <dxf>
      <font>
        <color theme="0"/>
      </font>
      <fill>
        <patternFill>
          <bgColor rgb="FFDD0806"/>
        </patternFill>
      </fill>
      <border>
        <left style="thin">
          <color indexed="64"/>
        </left>
        <right style="thin">
          <color indexed="64"/>
        </right>
        <top style="thin">
          <color indexed="64"/>
        </top>
        <bottom style="thin">
          <color indexed="64"/>
        </bottom>
      </border>
    </dxf>
    <dxf>
      <fill>
        <patternFill>
          <bgColor indexed="50"/>
        </patternFill>
      </fill>
    </dxf>
    <dxf>
      <fill>
        <patternFill patternType="solid">
          <fgColor indexed="22"/>
          <bgColor indexed="46"/>
        </patternFill>
      </fill>
    </dxf>
    <dxf>
      <fill>
        <patternFill patternType="mediumGray">
          <fgColor indexed="11"/>
        </patternFill>
      </fill>
    </dxf>
    <dxf>
      <fill>
        <patternFill patternType="mediumGray">
          <f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1</xdr:col>
      <xdr:colOff>2305050</xdr:colOff>
      <xdr:row>6</xdr:row>
      <xdr:rowOff>142875</xdr:rowOff>
    </xdr:to>
    <xdr:pic>
      <xdr:nvPicPr>
        <xdr:cNvPr id="16745" name="Picture 1" descr="SA-logo-Sans-BITS.jpg">
          <a:extLst>
            <a:ext uri="{FF2B5EF4-FFF2-40B4-BE49-F238E27FC236}">
              <a16:creationId xmlns:a16="http://schemas.microsoft.com/office/drawing/2014/main" id="{00000000-0008-0000-0000-000069410000}"/>
            </a:ext>
          </a:extLst>
        </xdr:cNvPr>
        <xdr:cNvPicPr>
          <a:picLocks noChangeAspect="1"/>
        </xdr:cNvPicPr>
      </xdr:nvPicPr>
      <xdr:blipFill>
        <a:blip xmlns:r="http://schemas.openxmlformats.org/officeDocument/2006/relationships" r:embed="rId1" cstate="print"/>
        <a:srcRect/>
        <a:stretch>
          <a:fillRect/>
        </a:stretch>
      </xdr:blipFill>
      <xdr:spPr bwMode="auto">
        <a:xfrm>
          <a:off x="76200" y="66675"/>
          <a:ext cx="2295525" cy="11430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watanabe\AppData\Local\Temp\Temp1_Gilead%20IT%20Security%20&amp;%20Privacy%20SIGv7%20-%20Full%2020170626%20v1.0.zip\IT%20Security%20%20Privacy%20SIGv7%20-%20V.Cloud%20(201706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te"/>
      <sheetName val="V. Cloud"/>
      <sheetName val="Glossary"/>
      <sheetName val="Version History"/>
      <sheetName val="Formula Notes"/>
      <sheetName val="Full"/>
    </sheetNames>
    <sheetDataSet>
      <sheetData sheetId="0">
        <row r="4">
          <cell r="A4">
            <v>0</v>
          </cell>
          <cell r="B4" t="str">
            <v>Ques Num</v>
          </cell>
          <cell r="C4" t="str">
            <v xml:space="preserve"> Question/Request</v>
          </cell>
          <cell r="D4" t="str">
            <v>Response</v>
          </cell>
          <cell r="E4" t="str">
            <v>Additional Information</v>
          </cell>
          <cell r="F4" t="str">
            <v>AUP Reference</v>
          </cell>
          <cell r="G4" t="str">
            <v>ISO Ref Num</v>
          </cell>
          <cell r="H4" t="str">
            <v>ISO Ref Text</v>
          </cell>
          <cell r="I4">
            <v>0</v>
          </cell>
          <cell r="J4">
            <v>0</v>
          </cell>
          <cell r="K4">
            <v>0</v>
          </cell>
          <cell r="L4">
            <v>0</v>
          </cell>
          <cell r="M4">
            <v>0</v>
          </cell>
          <cell r="N4">
            <v>0</v>
          </cell>
          <cell r="O4">
            <v>0</v>
          </cell>
          <cell r="P4">
            <v>0</v>
          </cell>
          <cell r="Q4">
            <v>0</v>
          </cell>
          <cell r="R4">
            <v>0</v>
          </cell>
          <cell r="S4">
            <v>0</v>
          </cell>
          <cell r="T4">
            <v>0</v>
          </cell>
          <cell r="U4">
            <v>0</v>
          </cell>
        </row>
        <row r="5">
          <cell r="A5">
            <v>0</v>
          </cell>
          <cell r="B5">
            <v>0</v>
          </cell>
          <cell r="C5" t="e">
            <v>#REF!</v>
          </cell>
          <cell r="D5">
            <v>0</v>
          </cell>
          <cell r="E5">
            <v>0</v>
          </cell>
          <cell r="F5">
            <v>0</v>
          </cell>
          <cell r="G5">
            <v>0</v>
          </cell>
          <cell r="H5">
            <v>0</v>
          </cell>
          <cell r="I5">
            <v>0</v>
          </cell>
          <cell r="J5">
            <v>0</v>
          </cell>
          <cell r="K5">
            <v>0</v>
          </cell>
          <cell r="L5">
            <v>0</v>
          </cell>
          <cell r="M5">
            <v>0</v>
          </cell>
          <cell r="N5">
            <v>0</v>
          </cell>
          <cell r="O5">
            <v>0</v>
          </cell>
          <cell r="P5" t="str">
            <v/>
          </cell>
          <cell r="Q5" t="str">
            <v/>
          </cell>
          <cell r="R5" t="str">
            <v/>
          </cell>
          <cell r="S5">
            <v>0</v>
          </cell>
          <cell r="T5">
            <v>0</v>
          </cell>
          <cell r="U5" t="str">
            <v/>
          </cell>
        </row>
        <row r="6">
          <cell r="A6">
            <v>3198</v>
          </cell>
          <cell r="B6" t="str">
            <v>SL.1</v>
          </cell>
          <cell r="C6" t="str">
            <v>Is there a risk assessment program that has been approved by management, communicated to appropriate constituents and an owner to maintain and review the program?</v>
          </cell>
          <cell r="D6">
            <v>0</v>
          </cell>
          <cell r="E6">
            <v>0</v>
          </cell>
          <cell r="F6" t="str">
            <v>A.1 IT &amp; Infrastructure Risk Governance and Context</v>
          </cell>
          <cell r="G6">
            <v>4.0999999999999996</v>
          </cell>
          <cell r="H6" t="str">
            <v>Assessing Security Risks</v>
          </cell>
          <cell r="I6">
            <v>1</v>
          </cell>
          <cell r="J6" t="str">
            <v>A</v>
          </cell>
          <cell r="K6">
            <v>1</v>
          </cell>
          <cell r="L6">
            <v>0</v>
          </cell>
          <cell r="M6">
            <v>0</v>
          </cell>
          <cell r="N6">
            <v>0</v>
          </cell>
          <cell r="O6">
            <v>0</v>
          </cell>
          <cell r="P6">
            <v>0</v>
          </cell>
          <cell r="Q6">
            <v>0</v>
          </cell>
          <cell r="R6">
            <v>0</v>
          </cell>
          <cell r="S6">
            <v>0</v>
          </cell>
          <cell r="T6">
            <v>0</v>
          </cell>
          <cell r="U6">
            <v>0</v>
          </cell>
        </row>
        <row r="7">
          <cell r="A7">
            <v>0</v>
          </cell>
          <cell r="B7" t="str">
            <v/>
          </cell>
          <cell r="C7" t="e">
            <v>#REF!</v>
          </cell>
          <cell r="D7">
            <v>0</v>
          </cell>
          <cell r="E7">
            <v>0</v>
          </cell>
          <cell r="F7">
            <v>0</v>
          </cell>
          <cell r="G7">
            <v>0</v>
          </cell>
          <cell r="H7">
            <v>0</v>
          </cell>
          <cell r="I7">
            <v>0</v>
          </cell>
          <cell r="J7">
            <v>0</v>
          </cell>
          <cell r="K7">
            <v>1</v>
          </cell>
          <cell r="L7">
            <v>0</v>
          </cell>
          <cell r="M7">
            <v>0</v>
          </cell>
          <cell r="N7">
            <v>0</v>
          </cell>
          <cell r="O7">
            <v>0</v>
          </cell>
          <cell r="P7">
            <v>0</v>
          </cell>
          <cell r="Q7" t="str">
            <v/>
          </cell>
          <cell r="R7" t="str">
            <v/>
          </cell>
          <cell r="S7">
            <v>0</v>
          </cell>
          <cell r="T7">
            <v>0</v>
          </cell>
          <cell r="U7" t="str">
            <v/>
          </cell>
        </row>
        <row r="8">
          <cell r="A8">
            <v>3199</v>
          </cell>
          <cell r="B8" t="str">
            <v>SL.2</v>
          </cell>
          <cell r="C8" t="str">
            <v>Is there an information security policy that has been approved by management, communicated to appropriate constituents and an owner to maintain and review the policy?</v>
          </cell>
          <cell r="D8">
            <v>0</v>
          </cell>
          <cell r="E8">
            <v>0</v>
          </cell>
          <cell r="F8">
            <v>0</v>
          </cell>
          <cell r="G8" t="str">
            <v>5.1.1</v>
          </cell>
          <cell r="H8" t="str">
            <v>Information Security Policy Document</v>
          </cell>
          <cell r="I8">
            <v>1</v>
          </cell>
          <cell r="J8" t="str">
            <v>B</v>
          </cell>
          <cell r="K8">
            <v>2</v>
          </cell>
          <cell r="L8">
            <v>0</v>
          </cell>
          <cell r="M8">
            <v>0</v>
          </cell>
          <cell r="N8">
            <v>0</v>
          </cell>
          <cell r="O8">
            <v>0</v>
          </cell>
          <cell r="P8">
            <v>0</v>
          </cell>
          <cell r="Q8">
            <v>0</v>
          </cell>
          <cell r="R8">
            <v>0</v>
          </cell>
          <cell r="S8">
            <v>0</v>
          </cell>
          <cell r="T8">
            <v>0</v>
          </cell>
          <cell r="U8">
            <v>0</v>
          </cell>
        </row>
        <row r="9">
          <cell r="A9">
            <v>2471</v>
          </cell>
          <cell r="B9" t="str">
            <v>SL.3</v>
          </cell>
          <cell r="C9" t="str">
            <v>Have the policies been reviewed in the last 12 months?</v>
          </cell>
          <cell r="D9">
            <v>0</v>
          </cell>
          <cell r="E9">
            <v>0</v>
          </cell>
          <cell r="F9" t="str">
            <v>B.2 Information Security Policy Maintenance</v>
          </cell>
          <cell r="G9" t="str">
            <v>5.1.2</v>
          </cell>
          <cell r="H9" t="str">
            <v>Review of Information Security Policy</v>
          </cell>
          <cell r="I9">
            <v>1</v>
          </cell>
          <cell r="J9" t="str">
            <v>B</v>
          </cell>
          <cell r="K9">
            <v>3</v>
          </cell>
          <cell r="L9">
            <v>0</v>
          </cell>
          <cell r="M9">
            <v>0</v>
          </cell>
          <cell r="N9">
            <v>0</v>
          </cell>
          <cell r="O9">
            <v>0</v>
          </cell>
          <cell r="P9">
            <v>0</v>
          </cell>
          <cell r="Q9">
            <v>0</v>
          </cell>
          <cell r="R9">
            <v>0</v>
          </cell>
          <cell r="S9">
            <v>0</v>
          </cell>
          <cell r="T9">
            <v>0</v>
          </cell>
          <cell r="U9">
            <v>0</v>
          </cell>
        </row>
        <row r="10">
          <cell r="A10">
            <v>0</v>
          </cell>
          <cell r="B10" t="str">
            <v/>
          </cell>
          <cell r="C10" t="e">
            <v>#REF!</v>
          </cell>
          <cell r="D10">
            <v>0</v>
          </cell>
          <cell r="E10">
            <v>0</v>
          </cell>
          <cell r="F10">
            <v>0</v>
          </cell>
          <cell r="G10">
            <v>0</v>
          </cell>
          <cell r="H10">
            <v>0</v>
          </cell>
          <cell r="I10">
            <v>0</v>
          </cell>
          <cell r="J10">
            <v>0</v>
          </cell>
          <cell r="K10">
            <v>3</v>
          </cell>
          <cell r="L10">
            <v>0</v>
          </cell>
          <cell r="M10">
            <v>0</v>
          </cell>
          <cell r="N10">
            <v>0</v>
          </cell>
          <cell r="O10">
            <v>0</v>
          </cell>
          <cell r="P10">
            <v>0</v>
          </cell>
          <cell r="Q10" t="str">
            <v/>
          </cell>
          <cell r="R10" t="str">
            <v/>
          </cell>
          <cell r="S10">
            <v>0</v>
          </cell>
          <cell r="T10">
            <v>0</v>
          </cell>
          <cell r="U10" t="str">
            <v/>
          </cell>
        </row>
        <row r="11">
          <cell r="A11">
            <v>58</v>
          </cell>
          <cell r="B11" t="str">
            <v>SL.4</v>
          </cell>
          <cell r="C11" t="str">
            <v>Is there an information security function responsible for security initiatives within the organization?</v>
          </cell>
          <cell r="D11">
            <v>0</v>
          </cell>
          <cell r="E11">
            <v>0</v>
          </cell>
          <cell r="F11">
            <v>0</v>
          </cell>
          <cell r="G11" t="str">
            <v>6.1.1</v>
          </cell>
          <cell r="H11" t="str">
            <v>Management commitment to information security</v>
          </cell>
          <cell r="I11">
            <v>1</v>
          </cell>
          <cell r="J11" t="str">
            <v>C</v>
          </cell>
          <cell r="K11">
            <v>4</v>
          </cell>
          <cell r="L11">
            <v>0</v>
          </cell>
          <cell r="M11">
            <v>0</v>
          </cell>
          <cell r="N11">
            <v>0</v>
          </cell>
          <cell r="O11">
            <v>0</v>
          </cell>
          <cell r="P11">
            <v>0</v>
          </cell>
          <cell r="Q11">
            <v>0</v>
          </cell>
          <cell r="R11">
            <v>0</v>
          </cell>
          <cell r="S11">
            <v>0</v>
          </cell>
          <cell r="T11">
            <v>0</v>
          </cell>
          <cell r="U11">
            <v>0</v>
          </cell>
        </row>
        <row r="12">
          <cell r="A12">
            <v>71</v>
          </cell>
          <cell r="B12" t="str">
            <v>SL.5</v>
          </cell>
          <cell r="C12" t="str">
            <v>Do external parties have access to Scoped Systems and Data or processing facilities?</v>
          </cell>
          <cell r="D12">
            <v>0</v>
          </cell>
          <cell r="E12">
            <v>0</v>
          </cell>
          <cell r="F12">
            <v>0</v>
          </cell>
          <cell r="G12">
            <v>6.2</v>
          </cell>
          <cell r="H12" t="str">
            <v>External parties</v>
          </cell>
          <cell r="I12">
            <v>1</v>
          </cell>
          <cell r="J12" t="str">
            <v>C</v>
          </cell>
          <cell r="K12">
            <v>5</v>
          </cell>
          <cell r="L12">
            <v>0</v>
          </cell>
          <cell r="M12">
            <v>0</v>
          </cell>
          <cell r="N12">
            <v>0</v>
          </cell>
          <cell r="O12">
            <v>0</v>
          </cell>
          <cell r="P12">
            <v>0</v>
          </cell>
          <cell r="Q12">
            <v>0</v>
          </cell>
          <cell r="R12">
            <v>0</v>
          </cell>
          <cell r="S12">
            <v>0</v>
          </cell>
          <cell r="T12">
            <v>0</v>
          </cell>
          <cell r="U12">
            <v>0</v>
          </cell>
        </row>
        <row r="13">
          <cell r="A13">
            <v>0</v>
          </cell>
          <cell r="B13" t="str">
            <v/>
          </cell>
          <cell r="C13" t="e">
            <v>#REF!</v>
          </cell>
          <cell r="D13">
            <v>0</v>
          </cell>
          <cell r="E13">
            <v>0</v>
          </cell>
          <cell r="F13">
            <v>0</v>
          </cell>
          <cell r="G13">
            <v>0</v>
          </cell>
          <cell r="H13">
            <v>0</v>
          </cell>
          <cell r="I13">
            <v>0</v>
          </cell>
          <cell r="J13">
            <v>0</v>
          </cell>
          <cell r="K13">
            <v>5</v>
          </cell>
          <cell r="L13">
            <v>0</v>
          </cell>
          <cell r="M13">
            <v>0</v>
          </cell>
          <cell r="N13">
            <v>0</v>
          </cell>
          <cell r="O13">
            <v>0</v>
          </cell>
          <cell r="P13">
            <v>0</v>
          </cell>
          <cell r="Q13" t="str">
            <v/>
          </cell>
          <cell r="R13" t="str">
            <v/>
          </cell>
          <cell r="S13">
            <v>0</v>
          </cell>
          <cell r="T13">
            <v>0</v>
          </cell>
          <cell r="U13" t="str">
            <v/>
          </cell>
        </row>
        <row r="14">
          <cell r="A14">
            <v>3200</v>
          </cell>
          <cell r="B14" t="str">
            <v>SL.6</v>
          </cell>
          <cell r="C14" t="str">
            <v>Is there an asset management policy or program that has been approved by management, communicated to appropriate constituents and an owner to maintain and review the policy?</v>
          </cell>
          <cell r="D14">
            <v>0</v>
          </cell>
          <cell r="E14">
            <v>0</v>
          </cell>
          <cell r="F14">
            <v>0</v>
          </cell>
          <cell r="G14">
            <v>7.1</v>
          </cell>
          <cell r="H14" t="str">
            <v>Responsibility For Assets</v>
          </cell>
          <cell r="I14">
            <v>1</v>
          </cell>
          <cell r="J14" t="str">
            <v>D</v>
          </cell>
          <cell r="K14">
            <v>6</v>
          </cell>
          <cell r="L14">
            <v>0</v>
          </cell>
          <cell r="M14">
            <v>0</v>
          </cell>
          <cell r="N14">
            <v>0</v>
          </cell>
          <cell r="O14">
            <v>0</v>
          </cell>
          <cell r="P14">
            <v>0</v>
          </cell>
          <cell r="Q14">
            <v>0</v>
          </cell>
          <cell r="R14">
            <v>0</v>
          </cell>
          <cell r="S14">
            <v>0</v>
          </cell>
          <cell r="T14">
            <v>0</v>
          </cell>
          <cell r="U14">
            <v>0</v>
          </cell>
        </row>
        <row r="15">
          <cell r="A15">
            <v>2532</v>
          </cell>
          <cell r="B15" t="str">
            <v>SL.7</v>
          </cell>
          <cell r="C15" t="str">
            <v>Are information assets classified?</v>
          </cell>
          <cell r="D15">
            <v>0</v>
          </cell>
          <cell r="E15">
            <v>0</v>
          </cell>
          <cell r="F15">
            <v>0</v>
          </cell>
          <cell r="G15" t="str">
            <v>7.2.1</v>
          </cell>
          <cell r="H15" t="str">
            <v>Classification Guidelines</v>
          </cell>
          <cell r="I15">
            <v>1</v>
          </cell>
          <cell r="J15" t="str">
            <v>D</v>
          </cell>
          <cell r="K15">
            <v>7</v>
          </cell>
          <cell r="L15">
            <v>0</v>
          </cell>
          <cell r="M15">
            <v>0</v>
          </cell>
          <cell r="N15">
            <v>0</v>
          </cell>
          <cell r="O15">
            <v>0</v>
          </cell>
          <cell r="P15">
            <v>0</v>
          </cell>
          <cell r="Q15">
            <v>0</v>
          </cell>
          <cell r="R15">
            <v>0</v>
          </cell>
          <cell r="S15">
            <v>0</v>
          </cell>
          <cell r="T15">
            <v>0</v>
          </cell>
          <cell r="U15">
            <v>0</v>
          </cell>
        </row>
        <row r="16">
          <cell r="A16">
            <v>2365</v>
          </cell>
          <cell r="B16" t="str">
            <v>SL.8</v>
          </cell>
          <cell r="C16" t="str">
            <v>Is there insurance coverage for business interruptions or general services interruption?</v>
          </cell>
          <cell r="D16">
            <v>0</v>
          </cell>
          <cell r="E16">
            <v>0</v>
          </cell>
          <cell r="F16">
            <v>0</v>
          </cell>
          <cell r="G16" t="str">
            <v>14.1.1.d</v>
          </cell>
          <cell r="H16" t="str">
            <v>Including Information Security In The Business Continuity Management Process</v>
          </cell>
          <cell r="I16">
            <v>1</v>
          </cell>
          <cell r="J16" t="str">
            <v>D</v>
          </cell>
          <cell r="K16">
            <v>8</v>
          </cell>
          <cell r="L16">
            <v>0</v>
          </cell>
          <cell r="M16">
            <v>0</v>
          </cell>
          <cell r="N16">
            <v>0</v>
          </cell>
          <cell r="O16">
            <v>0</v>
          </cell>
          <cell r="P16">
            <v>0</v>
          </cell>
          <cell r="Q16">
            <v>0</v>
          </cell>
          <cell r="R16">
            <v>0</v>
          </cell>
          <cell r="S16">
            <v>0</v>
          </cell>
          <cell r="T16">
            <v>0</v>
          </cell>
          <cell r="U16">
            <v>0</v>
          </cell>
        </row>
        <row r="17">
          <cell r="A17">
            <v>0</v>
          </cell>
          <cell r="B17" t="str">
            <v/>
          </cell>
          <cell r="C17" t="e">
            <v>#REF!</v>
          </cell>
          <cell r="D17">
            <v>0</v>
          </cell>
          <cell r="E17">
            <v>0</v>
          </cell>
          <cell r="F17">
            <v>0</v>
          </cell>
          <cell r="G17">
            <v>0</v>
          </cell>
          <cell r="H17">
            <v>0</v>
          </cell>
          <cell r="I17">
            <v>0</v>
          </cell>
          <cell r="J17">
            <v>0</v>
          </cell>
          <cell r="K17">
            <v>8</v>
          </cell>
          <cell r="L17">
            <v>0</v>
          </cell>
          <cell r="M17">
            <v>0</v>
          </cell>
          <cell r="N17">
            <v>0</v>
          </cell>
          <cell r="O17">
            <v>0</v>
          </cell>
          <cell r="P17">
            <v>0</v>
          </cell>
          <cell r="Q17" t="str">
            <v/>
          </cell>
          <cell r="R17" t="str">
            <v/>
          </cell>
          <cell r="S17">
            <v>0</v>
          </cell>
          <cell r="T17">
            <v>0</v>
          </cell>
          <cell r="U17" t="str">
            <v/>
          </cell>
        </row>
        <row r="18">
          <cell r="A18">
            <v>2536</v>
          </cell>
          <cell r="B18" t="str">
            <v>SL.9</v>
          </cell>
          <cell r="C18" t="str">
            <v>Are security roles and responsibilities of constituents defined and documented in accordance with the organization’s information security policy?</v>
          </cell>
          <cell r="D18">
            <v>0</v>
          </cell>
          <cell r="E18">
            <v>0</v>
          </cell>
          <cell r="F18" t="str">
            <v>B.1 Information Security Policy Content</v>
          </cell>
          <cell r="G18" t="str">
            <v>8.1.1</v>
          </cell>
          <cell r="H18" t="str">
            <v>Roles and responsibilities</v>
          </cell>
          <cell r="I18">
            <v>1</v>
          </cell>
          <cell r="J18" t="str">
            <v>E</v>
          </cell>
          <cell r="K18">
            <v>9</v>
          </cell>
          <cell r="L18">
            <v>0</v>
          </cell>
          <cell r="M18">
            <v>0</v>
          </cell>
          <cell r="N18">
            <v>0</v>
          </cell>
          <cell r="O18">
            <v>0</v>
          </cell>
          <cell r="P18">
            <v>0</v>
          </cell>
          <cell r="Q18">
            <v>0</v>
          </cell>
          <cell r="R18">
            <v>0</v>
          </cell>
          <cell r="S18">
            <v>0</v>
          </cell>
          <cell r="T18">
            <v>0</v>
          </cell>
          <cell r="U18">
            <v>0</v>
          </cell>
        </row>
        <row r="19">
          <cell r="A19">
            <v>2538</v>
          </cell>
          <cell r="B19" t="str">
            <v>SL.10</v>
          </cell>
          <cell r="C19" t="str">
            <v>Is a background screening performed prior to allowing constituent access to Scoped Systems and Data?</v>
          </cell>
          <cell r="D19">
            <v>0</v>
          </cell>
          <cell r="E19">
            <v>0</v>
          </cell>
          <cell r="F19" t="str">
            <v>E.2 Background Investigation Policy Content</v>
          </cell>
          <cell r="G19" t="str">
            <v>8.1.2</v>
          </cell>
          <cell r="H19" t="str">
            <v>Screening</v>
          </cell>
          <cell r="I19">
            <v>1</v>
          </cell>
          <cell r="J19" t="str">
            <v>E</v>
          </cell>
          <cell r="K19">
            <v>10</v>
          </cell>
          <cell r="L19">
            <v>0</v>
          </cell>
          <cell r="M19">
            <v>0</v>
          </cell>
          <cell r="N19">
            <v>0</v>
          </cell>
          <cell r="O19">
            <v>0</v>
          </cell>
          <cell r="P19">
            <v>0</v>
          </cell>
          <cell r="Q19">
            <v>0</v>
          </cell>
          <cell r="R19">
            <v>0</v>
          </cell>
          <cell r="S19">
            <v>0</v>
          </cell>
          <cell r="T19">
            <v>0</v>
          </cell>
          <cell r="U19">
            <v>0</v>
          </cell>
        </row>
        <row r="20">
          <cell r="A20">
            <v>183</v>
          </cell>
          <cell r="B20" t="str">
            <v>SL.11</v>
          </cell>
          <cell r="C20" t="str">
            <v>Are new hires required to sign any agreements upon hire?</v>
          </cell>
          <cell r="D20">
            <v>0</v>
          </cell>
          <cell r="E20">
            <v>0</v>
          </cell>
          <cell r="F20">
            <v>0</v>
          </cell>
          <cell r="G20" t="str">
            <v>8.1.3</v>
          </cell>
          <cell r="H20" t="str">
            <v>Terms and conditions of employment</v>
          </cell>
          <cell r="I20">
            <v>1</v>
          </cell>
          <cell r="J20" t="str">
            <v>E</v>
          </cell>
          <cell r="K20">
            <v>11</v>
          </cell>
          <cell r="L20">
            <v>0</v>
          </cell>
          <cell r="M20">
            <v>0</v>
          </cell>
          <cell r="N20">
            <v>0</v>
          </cell>
          <cell r="O20">
            <v>0</v>
          </cell>
          <cell r="P20">
            <v>0</v>
          </cell>
          <cell r="Q20">
            <v>0</v>
          </cell>
          <cell r="R20">
            <v>0</v>
          </cell>
          <cell r="S20">
            <v>0</v>
          </cell>
          <cell r="T20">
            <v>0</v>
          </cell>
          <cell r="U20">
            <v>0</v>
          </cell>
        </row>
        <row r="21">
          <cell r="A21">
            <v>212</v>
          </cell>
          <cell r="B21" t="str">
            <v>SL.12</v>
          </cell>
          <cell r="C21" t="str">
            <v>Is there a security awareness training program?</v>
          </cell>
          <cell r="D21">
            <v>0</v>
          </cell>
          <cell r="E21">
            <v>0</v>
          </cell>
          <cell r="F21" t="str">
            <v>E.1 Security Awareness Training Attendance</v>
          </cell>
          <cell r="G21" t="str">
            <v>8.2.2</v>
          </cell>
          <cell r="H21" t="str">
            <v>Information security awareness, education, and training</v>
          </cell>
          <cell r="I21">
            <v>1</v>
          </cell>
          <cell r="J21" t="str">
            <v>E</v>
          </cell>
          <cell r="K21">
            <v>12</v>
          </cell>
          <cell r="L21">
            <v>0</v>
          </cell>
          <cell r="M21">
            <v>0</v>
          </cell>
          <cell r="N21">
            <v>0</v>
          </cell>
          <cell r="O21">
            <v>0</v>
          </cell>
          <cell r="P21">
            <v>0</v>
          </cell>
          <cell r="Q21">
            <v>0</v>
          </cell>
          <cell r="R21">
            <v>0</v>
          </cell>
          <cell r="S21">
            <v>0</v>
          </cell>
          <cell r="T21">
            <v>0</v>
          </cell>
          <cell r="U21">
            <v>0</v>
          </cell>
        </row>
        <row r="22">
          <cell r="A22">
            <v>293</v>
          </cell>
          <cell r="B22" t="str">
            <v>SL.13</v>
          </cell>
          <cell r="C22" t="str">
            <v>Is there a disciplinarily process for non-compliance with information security policies?</v>
          </cell>
          <cell r="D22">
            <v>0</v>
          </cell>
          <cell r="E22">
            <v>0</v>
          </cell>
          <cell r="F22">
            <v>0</v>
          </cell>
          <cell r="G22" t="str">
            <v>8.2.3</v>
          </cell>
          <cell r="H22" t="str">
            <v>Disciplinary process</v>
          </cell>
          <cell r="I22">
            <v>1</v>
          </cell>
          <cell r="J22" t="str">
            <v>E</v>
          </cell>
          <cell r="K22">
            <v>13</v>
          </cell>
          <cell r="L22">
            <v>0</v>
          </cell>
          <cell r="M22">
            <v>0</v>
          </cell>
          <cell r="N22">
            <v>0</v>
          </cell>
          <cell r="O22">
            <v>0</v>
          </cell>
          <cell r="P22">
            <v>0</v>
          </cell>
          <cell r="Q22">
            <v>0</v>
          </cell>
          <cell r="R22">
            <v>0</v>
          </cell>
          <cell r="S22">
            <v>0</v>
          </cell>
          <cell r="T22">
            <v>0</v>
          </cell>
          <cell r="U22">
            <v>0</v>
          </cell>
        </row>
        <row r="23">
          <cell r="A23">
            <v>2557</v>
          </cell>
          <cell r="B23" t="str">
            <v>SL.14</v>
          </cell>
          <cell r="C23" t="str">
            <v>Is there a constituent termination or change of status process?</v>
          </cell>
          <cell r="D23">
            <v>0</v>
          </cell>
          <cell r="E23">
            <v>0</v>
          </cell>
          <cell r="F23">
            <v>0</v>
          </cell>
          <cell r="G23" t="str">
            <v>8.3.1</v>
          </cell>
          <cell r="H23" t="str">
            <v>Termination responsibilities</v>
          </cell>
          <cell r="I23">
            <v>1</v>
          </cell>
          <cell r="J23" t="str">
            <v>E</v>
          </cell>
          <cell r="K23">
            <v>14</v>
          </cell>
          <cell r="L23">
            <v>0</v>
          </cell>
          <cell r="M23">
            <v>0</v>
          </cell>
          <cell r="N23">
            <v>0</v>
          </cell>
          <cell r="O23">
            <v>0</v>
          </cell>
          <cell r="P23">
            <v>0</v>
          </cell>
          <cell r="Q23">
            <v>0</v>
          </cell>
          <cell r="R23">
            <v>0</v>
          </cell>
          <cell r="S23">
            <v>0</v>
          </cell>
          <cell r="T23">
            <v>0</v>
          </cell>
          <cell r="U23">
            <v>0</v>
          </cell>
        </row>
        <row r="24">
          <cell r="A24">
            <v>0</v>
          </cell>
          <cell r="B24" t="str">
            <v/>
          </cell>
          <cell r="C24" t="e">
            <v>#REF!</v>
          </cell>
          <cell r="D24">
            <v>0</v>
          </cell>
          <cell r="E24">
            <v>0</v>
          </cell>
          <cell r="F24">
            <v>0</v>
          </cell>
          <cell r="G24">
            <v>0</v>
          </cell>
          <cell r="H24">
            <v>0</v>
          </cell>
          <cell r="I24">
            <v>0</v>
          </cell>
          <cell r="J24">
            <v>0</v>
          </cell>
          <cell r="K24">
            <v>14</v>
          </cell>
          <cell r="L24">
            <v>0</v>
          </cell>
          <cell r="M24">
            <v>0</v>
          </cell>
          <cell r="N24">
            <v>0</v>
          </cell>
          <cell r="O24">
            <v>0</v>
          </cell>
          <cell r="P24">
            <v>0</v>
          </cell>
          <cell r="Q24" t="str">
            <v/>
          </cell>
          <cell r="R24" t="str">
            <v/>
          </cell>
          <cell r="S24">
            <v>0</v>
          </cell>
          <cell r="T24">
            <v>0</v>
          </cell>
          <cell r="U24" t="str">
            <v/>
          </cell>
        </row>
        <row r="25">
          <cell r="A25">
            <v>2559</v>
          </cell>
          <cell r="B25" t="str">
            <v>SL.15</v>
          </cell>
          <cell r="C25" t="str">
            <v>Is there a physical security program?</v>
          </cell>
          <cell r="D25">
            <v>0</v>
          </cell>
          <cell r="E25">
            <v>0</v>
          </cell>
          <cell r="F25">
            <v>0</v>
          </cell>
          <cell r="G25" t="str">
            <v>5.1.1</v>
          </cell>
          <cell r="H25" t="str">
            <v>Information Security Policy Document</v>
          </cell>
          <cell r="I25">
            <v>1</v>
          </cell>
          <cell r="J25" t="str">
            <v>F</v>
          </cell>
          <cell r="K25">
            <v>15</v>
          </cell>
          <cell r="L25">
            <v>0</v>
          </cell>
          <cell r="M25">
            <v>0</v>
          </cell>
          <cell r="N25">
            <v>0</v>
          </cell>
          <cell r="O25">
            <v>0</v>
          </cell>
          <cell r="P25">
            <v>0</v>
          </cell>
          <cell r="Q25">
            <v>0</v>
          </cell>
          <cell r="R25">
            <v>0</v>
          </cell>
          <cell r="S25">
            <v>0</v>
          </cell>
          <cell r="T25">
            <v>0</v>
          </cell>
          <cell r="U25">
            <v>0</v>
          </cell>
        </row>
        <row r="26">
          <cell r="A26">
            <v>2560</v>
          </cell>
          <cell r="B26" t="str">
            <v>SL.16</v>
          </cell>
          <cell r="C26" t="str">
            <v>Are reasonable physical security and environmental controls present in the building/data center that contains Scoped Systems and Data?</v>
          </cell>
          <cell r="D26">
            <v>0</v>
          </cell>
          <cell r="E26">
            <v>0</v>
          </cell>
          <cell r="F26" t="str">
            <v>F.2 Physical Security Controls – Scoped Systems and Data</v>
          </cell>
          <cell r="G26" t="str">
            <v>9.1.3</v>
          </cell>
          <cell r="H26" t="str">
            <v>Securing offices, rooms, and facilities</v>
          </cell>
          <cell r="I26">
            <v>1</v>
          </cell>
          <cell r="J26" t="str">
            <v>F</v>
          </cell>
          <cell r="K26">
            <v>16</v>
          </cell>
          <cell r="L26">
            <v>0</v>
          </cell>
          <cell r="M26">
            <v>0</v>
          </cell>
          <cell r="N26">
            <v>0</v>
          </cell>
          <cell r="O26">
            <v>0</v>
          </cell>
          <cell r="P26">
            <v>0</v>
          </cell>
          <cell r="Q26">
            <v>0</v>
          </cell>
          <cell r="R26">
            <v>0</v>
          </cell>
          <cell r="S26">
            <v>0</v>
          </cell>
          <cell r="T26">
            <v>0</v>
          </cell>
          <cell r="U26">
            <v>0</v>
          </cell>
        </row>
        <row r="27">
          <cell r="A27">
            <v>396</v>
          </cell>
          <cell r="B27" t="str">
            <v>SL.17</v>
          </cell>
          <cell r="C27" t="str">
            <v>Are visitors permitted in the facility?</v>
          </cell>
          <cell r="D27">
            <v>0</v>
          </cell>
          <cell r="E27">
            <v>0</v>
          </cell>
          <cell r="F27">
            <v>0</v>
          </cell>
          <cell r="G27" t="str">
            <v>9.1.2</v>
          </cell>
          <cell r="H27" t="str">
            <v>Physical entry controls</v>
          </cell>
          <cell r="I27">
            <v>1</v>
          </cell>
          <cell r="J27" t="str">
            <v>F</v>
          </cell>
          <cell r="K27">
            <v>17</v>
          </cell>
          <cell r="L27">
            <v>0</v>
          </cell>
          <cell r="M27">
            <v>0</v>
          </cell>
          <cell r="N27">
            <v>0</v>
          </cell>
          <cell r="O27">
            <v>0</v>
          </cell>
          <cell r="P27">
            <v>0</v>
          </cell>
          <cell r="Q27">
            <v>0</v>
          </cell>
          <cell r="R27">
            <v>0</v>
          </cell>
          <cell r="S27">
            <v>0</v>
          </cell>
          <cell r="T27">
            <v>0</v>
          </cell>
          <cell r="U27">
            <v>0</v>
          </cell>
        </row>
        <row r="28">
          <cell r="A28">
            <v>0</v>
          </cell>
          <cell r="B28" t="str">
            <v/>
          </cell>
          <cell r="C28" t="e">
            <v>#REF!</v>
          </cell>
          <cell r="D28">
            <v>0</v>
          </cell>
          <cell r="E28">
            <v>0</v>
          </cell>
          <cell r="F28">
            <v>0</v>
          </cell>
          <cell r="G28">
            <v>0</v>
          </cell>
          <cell r="H28">
            <v>0</v>
          </cell>
          <cell r="I28">
            <v>0</v>
          </cell>
          <cell r="J28">
            <v>0</v>
          </cell>
          <cell r="K28">
            <v>17</v>
          </cell>
          <cell r="L28">
            <v>0</v>
          </cell>
          <cell r="M28">
            <v>0</v>
          </cell>
          <cell r="N28">
            <v>0</v>
          </cell>
          <cell r="O28">
            <v>0</v>
          </cell>
          <cell r="P28">
            <v>0</v>
          </cell>
          <cell r="Q28" t="str">
            <v/>
          </cell>
          <cell r="R28" t="str">
            <v/>
          </cell>
          <cell r="S28">
            <v>0</v>
          </cell>
          <cell r="T28">
            <v>0</v>
          </cell>
          <cell r="U28" t="str">
            <v/>
          </cell>
        </row>
        <row r="29">
          <cell r="A29">
            <v>2582</v>
          </cell>
          <cell r="B29" t="str">
            <v>SL.18</v>
          </cell>
          <cell r="C29" t="str">
            <v>Are Management approved operating procedures utilized?</v>
          </cell>
          <cell r="D29">
            <v>0</v>
          </cell>
          <cell r="E29">
            <v>0</v>
          </cell>
          <cell r="F29">
            <v>0</v>
          </cell>
          <cell r="G29" t="str">
            <v>10.1.1</v>
          </cell>
          <cell r="H29" t="str">
            <v>Documented Operating Procedure</v>
          </cell>
          <cell r="I29">
            <v>1</v>
          </cell>
          <cell r="J29" t="str">
            <v>G</v>
          </cell>
          <cell r="K29">
            <v>18</v>
          </cell>
          <cell r="L29">
            <v>0</v>
          </cell>
          <cell r="M29">
            <v>0</v>
          </cell>
          <cell r="N29">
            <v>0</v>
          </cell>
          <cell r="O29">
            <v>0</v>
          </cell>
          <cell r="P29">
            <v>0</v>
          </cell>
          <cell r="Q29">
            <v>0</v>
          </cell>
          <cell r="R29">
            <v>0</v>
          </cell>
          <cell r="S29">
            <v>0</v>
          </cell>
          <cell r="T29">
            <v>0</v>
          </cell>
          <cell r="U29">
            <v>0</v>
          </cell>
        </row>
        <row r="30">
          <cell r="A30">
            <v>816</v>
          </cell>
          <cell r="B30" t="str">
            <v>SL.19</v>
          </cell>
          <cell r="C30" t="str">
            <v>Is there an operational change management / change control policy or program that has been approved by management, communicated to appropriate constituents and an owner to maintain and review the policy?</v>
          </cell>
          <cell r="D30">
            <v>0</v>
          </cell>
          <cell r="E30">
            <v>0</v>
          </cell>
          <cell r="F30" t="str">
            <v>G.21 Change Control</v>
          </cell>
          <cell r="G30" t="str">
            <v>10.1.2</v>
          </cell>
          <cell r="H30" t="str">
            <v>Change Management</v>
          </cell>
          <cell r="I30">
            <v>1</v>
          </cell>
          <cell r="J30" t="str">
            <v>G</v>
          </cell>
          <cell r="K30">
            <v>19</v>
          </cell>
          <cell r="L30">
            <v>0</v>
          </cell>
          <cell r="M30">
            <v>0</v>
          </cell>
          <cell r="N30">
            <v>0</v>
          </cell>
          <cell r="O30">
            <v>0</v>
          </cell>
          <cell r="P30">
            <v>0</v>
          </cell>
          <cell r="Q30">
            <v>0</v>
          </cell>
          <cell r="R30">
            <v>0</v>
          </cell>
          <cell r="S30">
            <v>0</v>
          </cell>
          <cell r="T30">
            <v>0</v>
          </cell>
          <cell r="U30">
            <v>0</v>
          </cell>
        </row>
        <row r="31">
          <cell r="A31">
            <v>846</v>
          </cell>
          <cell r="B31" t="str">
            <v>SL.20</v>
          </cell>
          <cell r="C31" t="str">
            <v>Is application development performed?</v>
          </cell>
          <cell r="D31">
            <v>0</v>
          </cell>
          <cell r="E31">
            <v>0</v>
          </cell>
          <cell r="F31">
            <v>0</v>
          </cell>
          <cell r="G31">
            <v>12.5</v>
          </cell>
          <cell r="H31" t="str">
            <v>Security In Development And Support Processes</v>
          </cell>
          <cell r="I31">
            <v>1</v>
          </cell>
          <cell r="J31" t="str">
            <v>G</v>
          </cell>
          <cell r="K31">
            <v>20</v>
          </cell>
          <cell r="L31">
            <v>0</v>
          </cell>
          <cell r="M31">
            <v>0</v>
          </cell>
          <cell r="N31">
            <v>0</v>
          </cell>
          <cell r="O31">
            <v>0</v>
          </cell>
          <cell r="P31">
            <v>0</v>
          </cell>
          <cell r="Q31">
            <v>0</v>
          </cell>
          <cell r="R31">
            <v>0</v>
          </cell>
          <cell r="S31">
            <v>0</v>
          </cell>
          <cell r="T31">
            <v>0</v>
          </cell>
          <cell r="U31">
            <v>0</v>
          </cell>
        </row>
        <row r="32">
          <cell r="A32">
            <v>853</v>
          </cell>
          <cell r="B32" t="str">
            <v>SL.21</v>
          </cell>
          <cell r="C32" t="str">
            <v>Do third party vendors have access to Scoped Systems and Data? (backup vendors, service providers, equipment support maintenance, software maintenance vendors, data recovery vendors, etc)?</v>
          </cell>
          <cell r="D32">
            <v>0</v>
          </cell>
          <cell r="E32">
            <v>0</v>
          </cell>
          <cell r="F32">
            <v>0</v>
          </cell>
          <cell r="G32" t="str">
            <v>N/A</v>
          </cell>
          <cell r="H32" t="str">
            <v/>
          </cell>
          <cell r="I32">
            <v>1</v>
          </cell>
          <cell r="J32" t="str">
            <v>G</v>
          </cell>
          <cell r="K32">
            <v>21</v>
          </cell>
          <cell r="L32">
            <v>0</v>
          </cell>
          <cell r="M32">
            <v>0</v>
          </cell>
          <cell r="N32">
            <v>0</v>
          </cell>
          <cell r="O32">
            <v>0</v>
          </cell>
          <cell r="P32">
            <v>0</v>
          </cell>
          <cell r="Q32">
            <v>0</v>
          </cell>
          <cell r="R32">
            <v>0</v>
          </cell>
          <cell r="S32">
            <v>0</v>
          </cell>
          <cell r="T32">
            <v>0</v>
          </cell>
          <cell r="U32">
            <v>0</v>
          </cell>
        </row>
        <row r="33">
          <cell r="A33">
            <v>895</v>
          </cell>
          <cell r="B33" t="str">
            <v>SL.22</v>
          </cell>
          <cell r="C33" t="str">
            <v>Is there an anti-virus / malware policy or program (workstations, servers, mobile devices) that has been approved by management, communicated to appropriate constituents and an owner to maintain and review the policy?</v>
          </cell>
          <cell r="D33">
            <v>0</v>
          </cell>
          <cell r="E33">
            <v>0</v>
          </cell>
          <cell r="F33">
            <v>0</v>
          </cell>
          <cell r="G33" t="str">
            <v>10.4.1.e</v>
          </cell>
          <cell r="H33" t="str">
            <v>Controls Against Malicious Code</v>
          </cell>
          <cell r="I33">
            <v>1</v>
          </cell>
          <cell r="J33" t="str">
            <v>G</v>
          </cell>
          <cell r="K33">
            <v>22</v>
          </cell>
          <cell r="L33">
            <v>0</v>
          </cell>
          <cell r="M33">
            <v>0</v>
          </cell>
          <cell r="N33">
            <v>0</v>
          </cell>
          <cell r="O33">
            <v>0</v>
          </cell>
          <cell r="P33">
            <v>0</v>
          </cell>
          <cell r="Q33">
            <v>0</v>
          </cell>
          <cell r="R33">
            <v>0</v>
          </cell>
          <cell r="S33">
            <v>0</v>
          </cell>
          <cell r="T33">
            <v>0</v>
          </cell>
          <cell r="U33">
            <v>0</v>
          </cell>
        </row>
        <row r="34">
          <cell r="A34">
            <v>922</v>
          </cell>
          <cell r="B34" t="str">
            <v>SL.23</v>
          </cell>
          <cell r="C34" t="str">
            <v>Are system backups of Scoped Systems and Data performed?</v>
          </cell>
          <cell r="D34">
            <v>0</v>
          </cell>
          <cell r="E34">
            <v>0</v>
          </cell>
          <cell r="F34">
            <v>0</v>
          </cell>
          <cell r="G34" t="str">
            <v>10.5.1</v>
          </cell>
          <cell r="H34" t="str">
            <v>Information Back-Up</v>
          </cell>
          <cell r="I34">
            <v>1</v>
          </cell>
          <cell r="J34" t="str">
            <v>G</v>
          </cell>
          <cell r="K34">
            <v>23</v>
          </cell>
          <cell r="L34">
            <v>0</v>
          </cell>
          <cell r="M34">
            <v>0</v>
          </cell>
          <cell r="N34">
            <v>0</v>
          </cell>
          <cell r="O34">
            <v>0</v>
          </cell>
          <cell r="P34">
            <v>0</v>
          </cell>
          <cell r="Q34">
            <v>0</v>
          </cell>
          <cell r="R34">
            <v>0</v>
          </cell>
          <cell r="S34">
            <v>0</v>
          </cell>
          <cell r="T34">
            <v>0</v>
          </cell>
          <cell r="U34">
            <v>0</v>
          </cell>
        </row>
        <row r="35">
          <cell r="A35">
            <v>3688</v>
          </cell>
          <cell r="B35" t="str">
            <v>SL.24</v>
          </cell>
          <cell r="C35" t="str">
            <v>Are there firewalls in use for both internal and external connections?</v>
          </cell>
          <cell r="D35">
            <v>0</v>
          </cell>
          <cell r="E35">
            <v>0</v>
          </cell>
          <cell r="F35" t="str">
            <v>G.17 Network Security – Firewall(s)</v>
          </cell>
          <cell r="G35" t="str">
            <v>11.4.5</v>
          </cell>
          <cell r="H35" t="str">
            <v>Segregation in networks</v>
          </cell>
          <cell r="I35">
            <v>1</v>
          </cell>
          <cell r="J35" t="str">
            <v>G</v>
          </cell>
          <cell r="K35">
            <v>24</v>
          </cell>
          <cell r="L35">
            <v>0</v>
          </cell>
          <cell r="M35">
            <v>0</v>
          </cell>
          <cell r="N35">
            <v>0</v>
          </cell>
          <cell r="O35">
            <v>0</v>
          </cell>
          <cell r="P35">
            <v>0</v>
          </cell>
          <cell r="Q35">
            <v>0</v>
          </cell>
          <cell r="R35">
            <v>0</v>
          </cell>
          <cell r="S35">
            <v>0</v>
          </cell>
          <cell r="T35">
            <v>0</v>
          </cell>
          <cell r="U35">
            <v>0</v>
          </cell>
        </row>
        <row r="36">
          <cell r="A36">
            <v>3706</v>
          </cell>
          <cell r="B36" t="str">
            <v>SL.25</v>
          </cell>
          <cell r="C36" t="str">
            <v>Are vulnerability assessments, scans or penetration tests performed on internal or external networks?</v>
          </cell>
          <cell r="D36">
            <v>0</v>
          </cell>
          <cell r="E36">
            <v>0</v>
          </cell>
          <cell r="F36" t="str">
            <v>L.2 Technical Compliance Checking – Vulnerability Testing and Remediation</v>
          </cell>
          <cell r="G36" t="str">
            <v>12.6.1</v>
          </cell>
          <cell r="H36" t="str">
            <v>Control of technical vulnerabilities</v>
          </cell>
          <cell r="I36">
            <v>1</v>
          </cell>
          <cell r="J36" t="str">
            <v>G</v>
          </cell>
          <cell r="K36">
            <v>25</v>
          </cell>
          <cell r="L36">
            <v>0</v>
          </cell>
          <cell r="M36">
            <v>0</v>
          </cell>
          <cell r="N36">
            <v>0</v>
          </cell>
          <cell r="O36">
            <v>0</v>
          </cell>
          <cell r="P36">
            <v>0</v>
          </cell>
          <cell r="Q36">
            <v>0</v>
          </cell>
          <cell r="R36">
            <v>0</v>
          </cell>
          <cell r="S36">
            <v>0</v>
          </cell>
          <cell r="T36">
            <v>0</v>
          </cell>
          <cell r="U36">
            <v>0</v>
          </cell>
        </row>
        <row r="37">
          <cell r="A37">
            <v>975</v>
          </cell>
          <cell r="B37" t="str">
            <v>SL.26</v>
          </cell>
          <cell r="C37" t="str">
            <v>Are there external network connections (Internet, intranet, extranet, etc.)?</v>
          </cell>
          <cell r="D37">
            <v>0</v>
          </cell>
          <cell r="E37">
            <v>0</v>
          </cell>
          <cell r="F37">
            <v>0</v>
          </cell>
          <cell r="G37" t="str">
            <v>N/A</v>
          </cell>
          <cell r="H37" t="str">
            <v/>
          </cell>
          <cell r="I37">
            <v>1</v>
          </cell>
          <cell r="J37" t="str">
            <v>G</v>
          </cell>
          <cell r="K37">
            <v>26</v>
          </cell>
          <cell r="L37">
            <v>0</v>
          </cell>
          <cell r="M37">
            <v>0</v>
          </cell>
          <cell r="N37">
            <v>0</v>
          </cell>
          <cell r="O37">
            <v>0</v>
          </cell>
          <cell r="P37">
            <v>0</v>
          </cell>
          <cell r="Q37">
            <v>0</v>
          </cell>
          <cell r="R37">
            <v>0</v>
          </cell>
          <cell r="S37">
            <v>0</v>
          </cell>
          <cell r="T37">
            <v>0</v>
          </cell>
          <cell r="U37">
            <v>0</v>
          </cell>
        </row>
        <row r="38">
          <cell r="A38">
            <v>1095</v>
          </cell>
          <cell r="B38" t="str">
            <v>SL.27</v>
          </cell>
          <cell r="C38" t="str">
            <v>Is wireless networking technology used?</v>
          </cell>
          <cell r="D38">
            <v>0</v>
          </cell>
          <cell r="E38">
            <v>0</v>
          </cell>
          <cell r="F38" t="str">
            <v>G.15 Unapproved Wireless Networks</v>
          </cell>
          <cell r="G38" t="str">
            <v>10.6.1.c</v>
          </cell>
          <cell r="H38" t="str">
            <v>Network Controls</v>
          </cell>
          <cell r="I38">
            <v>1</v>
          </cell>
          <cell r="J38" t="str">
            <v>G</v>
          </cell>
          <cell r="K38">
            <v>27</v>
          </cell>
          <cell r="L38">
            <v>0</v>
          </cell>
          <cell r="M38">
            <v>0</v>
          </cell>
          <cell r="N38">
            <v>0</v>
          </cell>
          <cell r="O38">
            <v>0</v>
          </cell>
          <cell r="P38">
            <v>0</v>
          </cell>
          <cell r="Q38">
            <v>0</v>
          </cell>
          <cell r="R38">
            <v>0</v>
          </cell>
          <cell r="S38">
            <v>0</v>
          </cell>
          <cell r="T38">
            <v>0</v>
          </cell>
          <cell r="U38">
            <v>0</v>
          </cell>
        </row>
        <row r="39">
          <cell r="A39">
            <v>3295</v>
          </cell>
          <cell r="B39" t="str">
            <v>SL.28</v>
          </cell>
          <cell r="C39" t="str">
            <v>Is there a removable media policy or program (CDs, DVDs, tapes, disk drives) that has been approved by management, communicated to appropriate constituents, and an owner to maintain and review the policy?</v>
          </cell>
          <cell r="D39">
            <v>0</v>
          </cell>
          <cell r="E39">
            <v>0</v>
          </cell>
          <cell r="F39">
            <v>0</v>
          </cell>
          <cell r="G39" t="str">
            <v>10.7.1</v>
          </cell>
          <cell r="H39" t="str">
            <v>Management Of Removable Media</v>
          </cell>
          <cell r="I39">
            <v>1</v>
          </cell>
          <cell r="J39" t="str">
            <v>G</v>
          </cell>
          <cell r="K39">
            <v>28</v>
          </cell>
          <cell r="L39">
            <v>0</v>
          </cell>
          <cell r="M39">
            <v>0</v>
          </cell>
          <cell r="N39">
            <v>0</v>
          </cell>
          <cell r="O39">
            <v>0</v>
          </cell>
          <cell r="P39">
            <v>0</v>
          </cell>
          <cell r="Q39">
            <v>0</v>
          </cell>
          <cell r="R39">
            <v>0</v>
          </cell>
          <cell r="S39">
            <v>0</v>
          </cell>
          <cell r="T39">
            <v>0</v>
          </cell>
          <cell r="U39">
            <v>0</v>
          </cell>
        </row>
        <row r="40">
          <cell r="A40">
            <v>1208</v>
          </cell>
          <cell r="B40" t="str">
            <v>SL.29</v>
          </cell>
          <cell r="C40" t="str">
            <v>Is Scoped Data sent or received electronically or via physical media?</v>
          </cell>
          <cell r="D40">
            <v>0</v>
          </cell>
          <cell r="E40">
            <v>0</v>
          </cell>
          <cell r="F40">
            <v>0</v>
          </cell>
          <cell r="G40" t="str">
            <v>10.8.3</v>
          </cell>
          <cell r="H40" t="str">
            <v>Physical Media In Transit</v>
          </cell>
          <cell r="I40">
            <v>1</v>
          </cell>
          <cell r="J40" t="str">
            <v>G</v>
          </cell>
          <cell r="K40">
            <v>29</v>
          </cell>
          <cell r="L40">
            <v>0</v>
          </cell>
          <cell r="M40">
            <v>0</v>
          </cell>
          <cell r="N40">
            <v>0</v>
          </cell>
          <cell r="O40">
            <v>0</v>
          </cell>
          <cell r="P40">
            <v>0</v>
          </cell>
          <cell r="Q40">
            <v>0</v>
          </cell>
          <cell r="R40">
            <v>0</v>
          </cell>
          <cell r="S40">
            <v>0</v>
          </cell>
          <cell r="T40">
            <v>0</v>
          </cell>
          <cell r="U40">
            <v>0</v>
          </cell>
        </row>
        <row r="41">
          <cell r="A41">
            <v>1770</v>
          </cell>
          <cell r="B41" t="str">
            <v>SL.30</v>
          </cell>
          <cell r="C41" t="str">
            <v>Are Web services provided?</v>
          </cell>
          <cell r="D41">
            <v>0</v>
          </cell>
          <cell r="E41">
            <v>0</v>
          </cell>
          <cell r="F41">
            <v>0</v>
          </cell>
          <cell r="G41" t="str">
            <v>N/A</v>
          </cell>
          <cell r="H41" t="str">
            <v/>
          </cell>
          <cell r="I41">
            <v>1</v>
          </cell>
          <cell r="J41" t="str">
            <v>G</v>
          </cell>
          <cell r="K41">
            <v>30</v>
          </cell>
          <cell r="L41">
            <v>0</v>
          </cell>
          <cell r="M41">
            <v>0</v>
          </cell>
          <cell r="N41">
            <v>0</v>
          </cell>
          <cell r="O41">
            <v>0</v>
          </cell>
          <cell r="P41">
            <v>0</v>
          </cell>
          <cell r="Q41">
            <v>0</v>
          </cell>
          <cell r="R41">
            <v>0</v>
          </cell>
          <cell r="S41">
            <v>0</v>
          </cell>
          <cell r="T41">
            <v>0</v>
          </cell>
          <cell r="U41">
            <v>0</v>
          </cell>
        </row>
        <row r="42">
          <cell r="A42">
            <v>0</v>
          </cell>
          <cell r="B42" t="str">
            <v/>
          </cell>
          <cell r="C42" t="e">
            <v>#REF!</v>
          </cell>
          <cell r="D42">
            <v>0</v>
          </cell>
          <cell r="E42">
            <v>0</v>
          </cell>
          <cell r="F42">
            <v>0</v>
          </cell>
          <cell r="G42">
            <v>0</v>
          </cell>
          <cell r="H42">
            <v>0</v>
          </cell>
          <cell r="I42">
            <v>0</v>
          </cell>
          <cell r="J42">
            <v>0</v>
          </cell>
          <cell r="K42">
            <v>30</v>
          </cell>
          <cell r="L42">
            <v>0</v>
          </cell>
          <cell r="M42">
            <v>0</v>
          </cell>
          <cell r="N42">
            <v>0</v>
          </cell>
          <cell r="O42">
            <v>0</v>
          </cell>
          <cell r="P42">
            <v>0</v>
          </cell>
          <cell r="Q42" t="str">
            <v/>
          </cell>
          <cell r="R42" t="str">
            <v/>
          </cell>
          <cell r="S42">
            <v>0</v>
          </cell>
          <cell r="T42">
            <v>0</v>
          </cell>
          <cell r="U42" t="str">
            <v/>
          </cell>
        </row>
        <row r="43">
          <cell r="A43">
            <v>1998</v>
          </cell>
          <cell r="B43" t="str">
            <v>SL.31</v>
          </cell>
          <cell r="C43" t="str">
            <v>Are electronic systems used to transmit, process or store Scoped Systems and Data?</v>
          </cell>
          <cell r="D43">
            <v>0</v>
          </cell>
          <cell r="E43">
            <v>0</v>
          </cell>
          <cell r="F43">
            <v>0</v>
          </cell>
          <cell r="G43" t="str">
            <v>N/A</v>
          </cell>
          <cell r="H43" t="str">
            <v/>
          </cell>
          <cell r="I43">
            <v>1</v>
          </cell>
          <cell r="J43" t="str">
            <v>H</v>
          </cell>
          <cell r="K43">
            <v>31</v>
          </cell>
          <cell r="L43">
            <v>0</v>
          </cell>
          <cell r="M43">
            <v>0</v>
          </cell>
          <cell r="N43">
            <v>0</v>
          </cell>
          <cell r="O43">
            <v>0</v>
          </cell>
          <cell r="P43">
            <v>0</v>
          </cell>
          <cell r="Q43">
            <v>0</v>
          </cell>
          <cell r="R43">
            <v>0</v>
          </cell>
          <cell r="S43">
            <v>0</v>
          </cell>
          <cell r="T43">
            <v>0</v>
          </cell>
          <cell r="U43">
            <v>0</v>
          </cell>
        </row>
        <row r="44">
          <cell r="A44">
            <v>1911</v>
          </cell>
          <cell r="B44" t="str">
            <v>SL.32</v>
          </cell>
          <cell r="C44" t="str">
            <v>Are unique user IDs used for access?</v>
          </cell>
          <cell r="D44">
            <v>0</v>
          </cell>
          <cell r="E44">
            <v>0</v>
          </cell>
          <cell r="F44">
            <v>0</v>
          </cell>
          <cell r="G44" t="str">
            <v>11.2.1.a</v>
          </cell>
          <cell r="H44" t="str">
            <v>User Registration</v>
          </cell>
          <cell r="I44">
            <v>1</v>
          </cell>
          <cell r="J44" t="str">
            <v>H</v>
          </cell>
          <cell r="K44">
            <v>32</v>
          </cell>
          <cell r="L44">
            <v>0</v>
          </cell>
          <cell r="M44">
            <v>0</v>
          </cell>
          <cell r="N44">
            <v>0</v>
          </cell>
          <cell r="O44">
            <v>0</v>
          </cell>
          <cell r="P44">
            <v>0</v>
          </cell>
          <cell r="Q44">
            <v>0</v>
          </cell>
          <cell r="R44">
            <v>0</v>
          </cell>
          <cell r="S44">
            <v>0</v>
          </cell>
          <cell r="T44">
            <v>0</v>
          </cell>
          <cell r="U44">
            <v>0</v>
          </cell>
        </row>
        <row r="45">
          <cell r="A45">
            <v>2019</v>
          </cell>
          <cell r="B45" t="str">
            <v>SL.33</v>
          </cell>
          <cell r="C45" t="str">
            <v>Is application development performed?</v>
          </cell>
          <cell r="D45">
            <v>0</v>
          </cell>
          <cell r="E45">
            <v>0</v>
          </cell>
          <cell r="F45">
            <v>0</v>
          </cell>
          <cell r="G45">
            <v>11.6</v>
          </cell>
          <cell r="H45" t="str">
            <v>Application and information access control</v>
          </cell>
          <cell r="I45">
            <v>1</v>
          </cell>
          <cell r="J45" t="str">
            <v>H</v>
          </cell>
          <cell r="K45">
            <v>33</v>
          </cell>
          <cell r="L45">
            <v>0</v>
          </cell>
          <cell r="M45">
            <v>0</v>
          </cell>
          <cell r="N45">
            <v>0</v>
          </cell>
          <cell r="O45">
            <v>0</v>
          </cell>
          <cell r="P45">
            <v>0</v>
          </cell>
          <cell r="Q45">
            <v>0</v>
          </cell>
          <cell r="R45">
            <v>0</v>
          </cell>
          <cell r="S45">
            <v>0</v>
          </cell>
          <cell r="T45">
            <v>0</v>
          </cell>
          <cell r="U45">
            <v>0</v>
          </cell>
        </row>
        <row r="46">
          <cell r="A46">
            <v>1948</v>
          </cell>
          <cell r="B46" t="str">
            <v>SL.34</v>
          </cell>
          <cell r="C46" t="str">
            <v>Are passwords required to access systems transmitting, processing or storing Scoped Systems and Data?</v>
          </cell>
          <cell r="D46">
            <v>0</v>
          </cell>
          <cell r="E46">
            <v>0</v>
          </cell>
          <cell r="F46">
            <v>0</v>
          </cell>
          <cell r="G46" t="str">
            <v>11.2.3</v>
          </cell>
          <cell r="H46" t="str">
            <v>User Password Management</v>
          </cell>
          <cell r="I46">
            <v>1</v>
          </cell>
          <cell r="J46" t="str">
            <v>H</v>
          </cell>
          <cell r="K46">
            <v>34</v>
          </cell>
          <cell r="L46">
            <v>0</v>
          </cell>
          <cell r="M46">
            <v>0</v>
          </cell>
          <cell r="N46">
            <v>0</v>
          </cell>
          <cell r="O46">
            <v>0</v>
          </cell>
          <cell r="P46">
            <v>0</v>
          </cell>
          <cell r="Q46">
            <v>0</v>
          </cell>
          <cell r="R46">
            <v>0</v>
          </cell>
          <cell r="S46">
            <v>0</v>
          </cell>
          <cell r="T46">
            <v>0</v>
          </cell>
          <cell r="U46">
            <v>0</v>
          </cell>
        </row>
        <row r="47">
          <cell r="A47">
            <v>2028</v>
          </cell>
          <cell r="B47" t="str">
            <v>SL.35</v>
          </cell>
          <cell r="C47" t="str">
            <v>Is remote access permitted?</v>
          </cell>
          <cell r="D47">
            <v>0</v>
          </cell>
          <cell r="E47">
            <v>0</v>
          </cell>
          <cell r="F47">
            <v>0</v>
          </cell>
          <cell r="G47">
            <v>11.7</v>
          </cell>
          <cell r="H47" t="str">
            <v>Mobile Computing And Teleworking</v>
          </cell>
          <cell r="I47">
            <v>1</v>
          </cell>
          <cell r="J47" t="str">
            <v>H</v>
          </cell>
          <cell r="K47">
            <v>35</v>
          </cell>
          <cell r="L47">
            <v>0</v>
          </cell>
          <cell r="M47">
            <v>0</v>
          </cell>
          <cell r="N47">
            <v>0</v>
          </cell>
          <cell r="O47">
            <v>0</v>
          </cell>
          <cell r="P47">
            <v>0</v>
          </cell>
          <cell r="Q47">
            <v>0</v>
          </cell>
          <cell r="R47">
            <v>0</v>
          </cell>
          <cell r="S47">
            <v>0</v>
          </cell>
          <cell r="T47">
            <v>0</v>
          </cell>
          <cell r="U47">
            <v>0</v>
          </cell>
        </row>
        <row r="48">
          <cell r="A48">
            <v>0</v>
          </cell>
          <cell r="B48" t="str">
            <v/>
          </cell>
          <cell r="C48" t="e">
            <v>#REF!</v>
          </cell>
          <cell r="D48">
            <v>0</v>
          </cell>
          <cell r="E48">
            <v>0</v>
          </cell>
          <cell r="F48">
            <v>0</v>
          </cell>
          <cell r="G48">
            <v>0</v>
          </cell>
          <cell r="H48">
            <v>0</v>
          </cell>
          <cell r="I48">
            <v>0</v>
          </cell>
          <cell r="J48">
            <v>0</v>
          </cell>
          <cell r="K48">
            <v>35</v>
          </cell>
          <cell r="L48">
            <v>0</v>
          </cell>
          <cell r="M48">
            <v>0</v>
          </cell>
          <cell r="N48">
            <v>0</v>
          </cell>
          <cell r="O48">
            <v>0</v>
          </cell>
          <cell r="P48">
            <v>0</v>
          </cell>
          <cell r="Q48" t="str">
            <v/>
          </cell>
          <cell r="R48" t="str">
            <v/>
          </cell>
          <cell r="S48">
            <v>0</v>
          </cell>
          <cell r="T48">
            <v>0</v>
          </cell>
          <cell r="U48" t="str">
            <v/>
          </cell>
        </row>
        <row r="49">
          <cell r="A49">
            <v>2665</v>
          </cell>
          <cell r="B49" t="str">
            <v>SL.36</v>
          </cell>
          <cell r="C49" t="str">
            <v>Are business information systems used to transmit, process or store Scoped Systems and Data?</v>
          </cell>
          <cell r="D49">
            <v>0</v>
          </cell>
          <cell r="E49">
            <v>0</v>
          </cell>
          <cell r="F49">
            <v>0</v>
          </cell>
          <cell r="G49" t="str">
            <v>12.1.1</v>
          </cell>
          <cell r="H49" t="str">
            <v>Security Requirements Analysis And Specification</v>
          </cell>
          <cell r="I49">
            <v>1</v>
          </cell>
          <cell r="J49" t="str">
            <v>I</v>
          </cell>
          <cell r="K49">
            <v>36</v>
          </cell>
          <cell r="L49">
            <v>0</v>
          </cell>
          <cell r="M49">
            <v>0</v>
          </cell>
          <cell r="N49">
            <v>0</v>
          </cell>
          <cell r="O49">
            <v>0</v>
          </cell>
          <cell r="P49">
            <v>0</v>
          </cell>
          <cell r="Q49">
            <v>0</v>
          </cell>
          <cell r="R49">
            <v>0</v>
          </cell>
          <cell r="S49">
            <v>0</v>
          </cell>
          <cell r="T49">
            <v>0</v>
          </cell>
          <cell r="U49">
            <v>0</v>
          </cell>
        </row>
        <row r="50">
          <cell r="A50">
            <v>2058</v>
          </cell>
          <cell r="B50" t="str">
            <v>SL.37</v>
          </cell>
          <cell r="C50" t="str">
            <v>Is application development performed?</v>
          </cell>
          <cell r="D50">
            <v>0</v>
          </cell>
          <cell r="E50">
            <v>0</v>
          </cell>
          <cell r="F50">
            <v>0</v>
          </cell>
          <cell r="G50">
            <v>12.5</v>
          </cell>
          <cell r="H50" t="str">
            <v>Security In Development And Support Processes</v>
          </cell>
          <cell r="I50">
            <v>1</v>
          </cell>
          <cell r="J50" t="str">
            <v>I</v>
          </cell>
          <cell r="K50">
            <v>37</v>
          </cell>
          <cell r="L50">
            <v>0</v>
          </cell>
          <cell r="M50">
            <v>0</v>
          </cell>
          <cell r="N50">
            <v>0</v>
          </cell>
          <cell r="O50">
            <v>0</v>
          </cell>
          <cell r="P50">
            <v>0</v>
          </cell>
          <cell r="Q50">
            <v>0</v>
          </cell>
          <cell r="R50">
            <v>0</v>
          </cell>
          <cell r="S50">
            <v>0</v>
          </cell>
          <cell r="T50">
            <v>0</v>
          </cell>
          <cell r="U50">
            <v>0</v>
          </cell>
        </row>
        <row r="51">
          <cell r="A51">
            <v>2059</v>
          </cell>
          <cell r="B51" t="str">
            <v>SL.38</v>
          </cell>
          <cell r="C51" t="str">
            <v>Is there a formal Software Development Life Cycle (SDLC) process?</v>
          </cell>
          <cell r="D51">
            <v>0</v>
          </cell>
          <cell r="E51">
            <v>0</v>
          </cell>
          <cell r="F51">
            <v>0</v>
          </cell>
          <cell r="G51">
            <v>12.5</v>
          </cell>
          <cell r="H51" t="str">
            <v>Security In Development And Support Processes</v>
          </cell>
          <cell r="I51">
            <v>1</v>
          </cell>
          <cell r="J51" t="str">
            <v>I</v>
          </cell>
          <cell r="K51">
            <v>38</v>
          </cell>
          <cell r="L51">
            <v>0</v>
          </cell>
          <cell r="M51">
            <v>0</v>
          </cell>
          <cell r="N51">
            <v>0</v>
          </cell>
          <cell r="O51">
            <v>0</v>
          </cell>
          <cell r="P51">
            <v>0</v>
          </cell>
          <cell r="Q51">
            <v>0</v>
          </cell>
          <cell r="R51">
            <v>0</v>
          </cell>
          <cell r="S51">
            <v>0</v>
          </cell>
          <cell r="T51">
            <v>0</v>
          </cell>
          <cell r="U51">
            <v>0</v>
          </cell>
        </row>
        <row r="52">
          <cell r="A52">
            <v>2213</v>
          </cell>
          <cell r="B52" t="str">
            <v>SL.39</v>
          </cell>
          <cell r="C52" t="str">
            <v>Are systems and applications patched?</v>
          </cell>
          <cell r="D52">
            <v>0</v>
          </cell>
          <cell r="E52">
            <v>0</v>
          </cell>
          <cell r="F52" t="str">
            <v>I.4 System Patching</v>
          </cell>
          <cell r="G52" t="str">
            <v>12.6.1</v>
          </cell>
          <cell r="H52" t="str">
            <v>Control Of Technical Vulnerabilities</v>
          </cell>
          <cell r="I52">
            <v>1</v>
          </cell>
          <cell r="J52" t="str">
            <v>I</v>
          </cell>
          <cell r="K52">
            <v>39</v>
          </cell>
          <cell r="L52">
            <v>0</v>
          </cell>
          <cell r="M52">
            <v>0</v>
          </cell>
          <cell r="N52">
            <v>0</v>
          </cell>
          <cell r="O52">
            <v>0</v>
          </cell>
          <cell r="P52">
            <v>0</v>
          </cell>
          <cell r="Q52">
            <v>0</v>
          </cell>
          <cell r="R52">
            <v>0</v>
          </cell>
          <cell r="S52">
            <v>0</v>
          </cell>
          <cell r="T52">
            <v>0</v>
          </cell>
          <cell r="U52">
            <v>0</v>
          </cell>
        </row>
        <row r="53">
          <cell r="A53">
            <v>2230</v>
          </cell>
          <cell r="B53" t="str">
            <v>SL.40</v>
          </cell>
          <cell r="C53" t="str">
            <v>Is a web site supported, hosted or maintained that has access to Scoped Systems and Data?</v>
          </cell>
          <cell r="D53">
            <v>0</v>
          </cell>
          <cell r="E53">
            <v>0</v>
          </cell>
          <cell r="F53">
            <v>0</v>
          </cell>
          <cell r="G53" t="str">
            <v>N/A</v>
          </cell>
          <cell r="H53">
            <v>0</v>
          </cell>
          <cell r="I53">
            <v>1</v>
          </cell>
          <cell r="J53" t="str">
            <v>I</v>
          </cell>
          <cell r="K53">
            <v>40</v>
          </cell>
          <cell r="L53">
            <v>0</v>
          </cell>
          <cell r="M53">
            <v>0</v>
          </cell>
          <cell r="N53">
            <v>0</v>
          </cell>
          <cell r="O53">
            <v>0</v>
          </cell>
          <cell r="P53">
            <v>0</v>
          </cell>
          <cell r="Q53">
            <v>0</v>
          </cell>
          <cell r="R53">
            <v>0</v>
          </cell>
          <cell r="S53">
            <v>0</v>
          </cell>
          <cell r="T53">
            <v>0</v>
          </cell>
          <cell r="U53">
            <v>0</v>
          </cell>
        </row>
        <row r="54">
          <cell r="A54">
            <v>2225</v>
          </cell>
          <cell r="B54" t="str">
            <v>SL.41</v>
          </cell>
          <cell r="C54" t="str">
            <v>Are vulnerability tests (internal/external) performed on all applications at least annually?</v>
          </cell>
          <cell r="D54">
            <v>0</v>
          </cell>
          <cell r="E54">
            <v>0</v>
          </cell>
          <cell r="F54" t="str">
            <v>I.1 Application Vulnerability Assessments/Ethical Hacking</v>
          </cell>
          <cell r="G54" t="str">
            <v>15.2.2</v>
          </cell>
          <cell r="H54" t="str">
            <v>Technical Compliance Checking</v>
          </cell>
          <cell r="I54">
            <v>1</v>
          </cell>
          <cell r="J54" t="str">
            <v>I</v>
          </cell>
          <cell r="K54">
            <v>41</v>
          </cell>
          <cell r="L54">
            <v>0</v>
          </cell>
          <cell r="M54">
            <v>0</v>
          </cell>
          <cell r="N54">
            <v>0</v>
          </cell>
          <cell r="O54">
            <v>0</v>
          </cell>
          <cell r="P54">
            <v>0</v>
          </cell>
          <cell r="Q54">
            <v>0</v>
          </cell>
          <cell r="R54">
            <v>0</v>
          </cell>
          <cell r="S54">
            <v>0</v>
          </cell>
          <cell r="T54">
            <v>0</v>
          </cell>
          <cell r="U54">
            <v>0</v>
          </cell>
        </row>
        <row r="55">
          <cell r="A55">
            <v>1806</v>
          </cell>
          <cell r="B55" t="str">
            <v>SL.42</v>
          </cell>
          <cell r="C55" t="str">
            <v>Are encryption tools managed and maintained for Scoped Data?</v>
          </cell>
          <cell r="D55">
            <v>0</v>
          </cell>
          <cell r="E55">
            <v>0</v>
          </cell>
          <cell r="F55">
            <v>0</v>
          </cell>
          <cell r="G55" t="str">
            <v>N/A</v>
          </cell>
          <cell r="H55" t="str">
            <v/>
          </cell>
          <cell r="I55">
            <v>1</v>
          </cell>
          <cell r="J55" t="str">
            <v>I</v>
          </cell>
          <cell r="K55">
            <v>42</v>
          </cell>
          <cell r="L55">
            <v>0</v>
          </cell>
          <cell r="M55">
            <v>0</v>
          </cell>
          <cell r="N55">
            <v>0</v>
          </cell>
          <cell r="O55">
            <v>0</v>
          </cell>
          <cell r="P55">
            <v>0</v>
          </cell>
          <cell r="Q55">
            <v>0</v>
          </cell>
          <cell r="R55">
            <v>0</v>
          </cell>
          <cell r="S55">
            <v>0</v>
          </cell>
          <cell r="T55">
            <v>0</v>
          </cell>
          <cell r="U55">
            <v>0</v>
          </cell>
        </row>
        <row r="56">
          <cell r="A56">
            <v>0</v>
          </cell>
          <cell r="B56" t="str">
            <v/>
          </cell>
          <cell r="C56" t="e">
            <v>#REF!</v>
          </cell>
          <cell r="D56">
            <v>0</v>
          </cell>
          <cell r="E56">
            <v>0</v>
          </cell>
          <cell r="F56">
            <v>0</v>
          </cell>
          <cell r="G56">
            <v>0</v>
          </cell>
          <cell r="H56">
            <v>0</v>
          </cell>
          <cell r="I56">
            <v>0</v>
          </cell>
          <cell r="J56">
            <v>0</v>
          </cell>
          <cell r="K56">
            <v>42</v>
          </cell>
          <cell r="L56">
            <v>0</v>
          </cell>
          <cell r="M56">
            <v>0</v>
          </cell>
          <cell r="N56">
            <v>0</v>
          </cell>
          <cell r="O56">
            <v>0</v>
          </cell>
          <cell r="P56">
            <v>0</v>
          </cell>
          <cell r="Q56" t="str">
            <v/>
          </cell>
          <cell r="R56" t="str">
            <v/>
          </cell>
          <cell r="S56">
            <v>0</v>
          </cell>
          <cell r="T56">
            <v>0</v>
          </cell>
          <cell r="U56" t="str">
            <v/>
          </cell>
        </row>
        <row r="57">
          <cell r="A57">
            <v>2241</v>
          </cell>
          <cell r="B57" t="str">
            <v>SL.43</v>
          </cell>
          <cell r="C57" t="str">
            <v>Is there an Incident Management program?</v>
          </cell>
          <cell r="D57">
            <v>0</v>
          </cell>
          <cell r="E57">
            <v>0</v>
          </cell>
          <cell r="F57">
            <v>0</v>
          </cell>
          <cell r="G57" t="str">
            <v>N/A</v>
          </cell>
          <cell r="H57" t="str">
            <v/>
          </cell>
          <cell r="I57">
            <v>1</v>
          </cell>
          <cell r="J57" t="str">
            <v>J</v>
          </cell>
          <cell r="K57">
            <v>43</v>
          </cell>
          <cell r="L57">
            <v>0</v>
          </cell>
          <cell r="M57">
            <v>0</v>
          </cell>
          <cell r="N57">
            <v>0</v>
          </cell>
          <cell r="O57">
            <v>0</v>
          </cell>
          <cell r="P57">
            <v>0</v>
          </cell>
          <cell r="Q57">
            <v>0</v>
          </cell>
          <cell r="R57">
            <v>0</v>
          </cell>
          <cell r="S57">
            <v>0</v>
          </cell>
          <cell r="T57">
            <v>0</v>
          </cell>
          <cell r="U57">
            <v>0</v>
          </cell>
        </row>
        <row r="58">
          <cell r="A58">
            <v>0</v>
          </cell>
          <cell r="B58" t="str">
            <v/>
          </cell>
          <cell r="C58" t="e">
            <v>#REF!</v>
          </cell>
          <cell r="D58">
            <v>0</v>
          </cell>
          <cell r="E58">
            <v>0</v>
          </cell>
          <cell r="F58">
            <v>0</v>
          </cell>
          <cell r="G58">
            <v>0</v>
          </cell>
          <cell r="H58">
            <v>0</v>
          </cell>
          <cell r="I58">
            <v>0</v>
          </cell>
          <cell r="J58">
            <v>0</v>
          </cell>
          <cell r="K58">
            <v>43</v>
          </cell>
          <cell r="L58">
            <v>0</v>
          </cell>
          <cell r="M58">
            <v>0</v>
          </cell>
          <cell r="N58">
            <v>0</v>
          </cell>
          <cell r="O58">
            <v>0</v>
          </cell>
          <cell r="P58">
            <v>0</v>
          </cell>
          <cell r="Q58" t="str">
            <v/>
          </cell>
          <cell r="R58" t="str">
            <v/>
          </cell>
          <cell r="S58">
            <v>0</v>
          </cell>
          <cell r="T58">
            <v>0</v>
          </cell>
          <cell r="U58" t="str">
            <v/>
          </cell>
        </row>
        <row r="59">
          <cell r="A59">
            <v>2281</v>
          </cell>
          <cell r="B59" t="str">
            <v>SL.44</v>
          </cell>
          <cell r="C59" t="str">
            <v>Is there a documented policy for business continuity and disaster recovery that has been approved by management, communicated to appropriate constituents and an owner to maintain and review the policy?</v>
          </cell>
          <cell r="D59">
            <v>0</v>
          </cell>
          <cell r="E59">
            <v>0</v>
          </cell>
          <cell r="F59" t="str">
            <v>B.1 Information Security Policy Content</v>
          </cell>
          <cell r="G59" t="str">
            <v>N/A</v>
          </cell>
          <cell r="H59">
            <v>0</v>
          </cell>
          <cell r="I59">
            <v>1</v>
          </cell>
          <cell r="J59" t="str">
            <v>K</v>
          </cell>
          <cell r="K59">
            <v>44</v>
          </cell>
          <cell r="L59">
            <v>0</v>
          </cell>
          <cell r="M59">
            <v>0</v>
          </cell>
          <cell r="N59">
            <v>0</v>
          </cell>
          <cell r="O59">
            <v>0</v>
          </cell>
          <cell r="P59">
            <v>0</v>
          </cell>
          <cell r="Q59">
            <v>0</v>
          </cell>
          <cell r="R59">
            <v>0</v>
          </cell>
          <cell r="S59">
            <v>0</v>
          </cell>
          <cell r="T59">
            <v>0</v>
          </cell>
          <cell r="U59">
            <v>0</v>
          </cell>
        </row>
        <row r="60">
          <cell r="A60">
            <v>2343</v>
          </cell>
          <cell r="B60" t="str">
            <v>SL.45</v>
          </cell>
          <cell r="C60" t="str">
            <v>Is there an annual schedule of required tests?</v>
          </cell>
          <cell r="D60">
            <v>0</v>
          </cell>
          <cell r="E60">
            <v>0</v>
          </cell>
          <cell r="F60">
            <v>0</v>
          </cell>
          <cell r="G60" t="str">
            <v>14.1.5</v>
          </cell>
          <cell r="H60" t="str">
            <v>Testing, Maintaining And Re-Assessing Business Continuity Plans</v>
          </cell>
          <cell r="I60">
            <v>1</v>
          </cell>
          <cell r="J60" t="str">
            <v>K</v>
          </cell>
          <cell r="K60">
            <v>45</v>
          </cell>
          <cell r="L60">
            <v>0</v>
          </cell>
          <cell r="M60">
            <v>0</v>
          </cell>
          <cell r="N60">
            <v>0</v>
          </cell>
          <cell r="O60">
            <v>0</v>
          </cell>
          <cell r="P60">
            <v>0</v>
          </cell>
          <cell r="Q60">
            <v>0</v>
          </cell>
          <cell r="R60">
            <v>0</v>
          </cell>
          <cell r="S60">
            <v>0</v>
          </cell>
          <cell r="T60">
            <v>0</v>
          </cell>
          <cell r="U60">
            <v>0</v>
          </cell>
        </row>
        <row r="61">
          <cell r="A61">
            <v>2779</v>
          </cell>
          <cell r="B61" t="str">
            <v>SL.46</v>
          </cell>
          <cell r="C61" t="str">
            <v>Are BC/DR tests conducted at least annually?</v>
          </cell>
          <cell r="D61">
            <v>0</v>
          </cell>
          <cell r="E61">
            <v>0</v>
          </cell>
          <cell r="F61">
            <v>0</v>
          </cell>
          <cell r="G61" t="str">
            <v>N/A</v>
          </cell>
          <cell r="H61" t="str">
            <v/>
          </cell>
          <cell r="I61">
            <v>1</v>
          </cell>
          <cell r="J61" t="str">
            <v>K</v>
          </cell>
          <cell r="K61">
            <v>46</v>
          </cell>
          <cell r="L61">
            <v>0</v>
          </cell>
          <cell r="M61">
            <v>0</v>
          </cell>
          <cell r="N61">
            <v>0</v>
          </cell>
          <cell r="O61">
            <v>0</v>
          </cell>
          <cell r="P61">
            <v>0</v>
          </cell>
          <cell r="Q61">
            <v>0</v>
          </cell>
          <cell r="R61">
            <v>0</v>
          </cell>
          <cell r="S61">
            <v>0</v>
          </cell>
          <cell r="T61">
            <v>0</v>
          </cell>
          <cell r="U61">
            <v>0</v>
          </cell>
        </row>
        <row r="62">
          <cell r="A62">
            <v>2305</v>
          </cell>
          <cell r="B62" t="str">
            <v>SL.47</v>
          </cell>
          <cell r="C62" t="str">
            <v>Is there a Pandemic Plan?</v>
          </cell>
          <cell r="D62">
            <v>0</v>
          </cell>
          <cell r="E62">
            <v>0</v>
          </cell>
          <cell r="F62">
            <v>0</v>
          </cell>
          <cell r="G62" t="str">
            <v>14.1.2</v>
          </cell>
          <cell r="H62" t="str">
            <v>Business Continuity And Risk Assessment</v>
          </cell>
          <cell r="I62">
            <v>1</v>
          </cell>
          <cell r="J62" t="str">
            <v>K</v>
          </cell>
          <cell r="K62">
            <v>47</v>
          </cell>
          <cell r="L62">
            <v>0</v>
          </cell>
          <cell r="M62">
            <v>0</v>
          </cell>
          <cell r="N62">
            <v>0</v>
          </cell>
          <cell r="O62">
            <v>0</v>
          </cell>
          <cell r="P62">
            <v>0</v>
          </cell>
          <cell r="Q62">
            <v>0</v>
          </cell>
          <cell r="R62">
            <v>0</v>
          </cell>
          <cell r="S62">
            <v>0</v>
          </cell>
          <cell r="T62">
            <v>0</v>
          </cell>
          <cell r="U62">
            <v>0</v>
          </cell>
        </row>
        <row r="63">
          <cell r="A63">
            <v>2329</v>
          </cell>
          <cell r="B63" t="str">
            <v>SL.48</v>
          </cell>
          <cell r="C63" t="str">
            <v>Is a Business Impact Analysis conducted at least annually?</v>
          </cell>
          <cell r="D63">
            <v>0</v>
          </cell>
          <cell r="E63">
            <v>0</v>
          </cell>
          <cell r="F63">
            <v>0</v>
          </cell>
          <cell r="G63" t="str">
            <v>14.1.2</v>
          </cell>
          <cell r="H63" t="str">
            <v>Business Continuity And Risk Assessment</v>
          </cell>
          <cell r="I63">
            <v>1</v>
          </cell>
          <cell r="J63" t="str">
            <v>K</v>
          </cell>
          <cell r="K63">
            <v>48</v>
          </cell>
          <cell r="L63">
            <v>0</v>
          </cell>
          <cell r="M63">
            <v>0</v>
          </cell>
          <cell r="N63">
            <v>0</v>
          </cell>
          <cell r="O63">
            <v>0</v>
          </cell>
          <cell r="P63">
            <v>0</v>
          </cell>
          <cell r="Q63">
            <v>0</v>
          </cell>
          <cell r="R63">
            <v>0</v>
          </cell>
          <cell r="S63">
            <v>0</v>
          </cell>
          <cell r="T63">
            <v>0</v>
          </cell>
          <cell r="U63">
            <v>0</v>
          </cell>
        </row>
        <row r="64">
          <cell r="A64">
            <v>0</v>
          </cell>
          <cell r="B64" t="str">
            <v/>
          </cell>
          <cell r="C64" t="e">
            <v>#REF!</v>
          </cell>
          <cell r="D64">
            <v>0</v>
          </cell>
          <cell r="E64">
            <v>0</v>
          </cell>
          <cell r="F64">
            <v>0</v>
          </cell>
          <cell r="G64">
            <v>0</v>
          </cell>
          <cell r="H64">
            <v>0</v>
          </cell>
          <cell r="I64">
            <v>0</v>
          </cell>
          <cell r="J64">
            <v>0</v>
          </cell>
          <cell r="K64">
            <v>48</v>
          </cell>
          <cell r="L64">
            <v>0</v>
          </cell>
          <cell r="M64">
            <v>0</v>
          </cell>
          <cell r="N64">
            <v>0</v>
          </cell>
          <cell r="O64">
            <v>0</v>
          </cell>
          <cell r="P64">
            <v>0</v>
          </cell>
          <cell r="Q64" t="str">
            <v/>
          </cell>
          <cell r="R64" t="str">
            <v/>
          </cell>
          <cell r="S64">
            <v>0</v>
          </cell>
          <cell r="T64">
            <v>0</v>
          </cell>
          <cell r="U64" t="str">
            <v/>
          </cell>
        </row>
        <row r="65">
          <cell r="A65">
            <v>2826</v>
          </cell>
          <cell r="B65" t="str">
            <v>SL.49</v>
          </cell>
          <cell r="C65" t="str">
            <v>Is there an internal audit, risk management or compliance department with responsibility for identifying and tracking resolution of outstanding regulatory issues?</v>
          </cell>
          <cell r="D65">
            <v>0</v>
          </cell>
          <cell r="E65">
            <v>0</v>
          </cell>
          <cell r="F65">
            <v>0</v>
          </cell>
          <cell r="G65" t="str">
            <v>6.1.2</v>
          </cell>
          <cell r="H65" t="str">
            <v>Information security co-ordination</v>
          </cell>
          <cell r="I65">
            <v>1</v>
          </cell>
          <cell r="J65" t="str">
            <v>L</v>
          </cell>
          <cell r="K65">
            <v>49</v>
          </cell>
          <cell r="L65">
            <v>0</v>
          </cell>
          <cell r="M65">
            <v>0</v>
          </cell>
          <cell r="N65">
            <v>0</v>
          </cell>
          <cell r="O65">
            <v>0</v>
          </cell>
          <cell r="P65">
            <v>0</v>
          </cell>
          <cell r="Q65">
            <v>0</v>
          </cell>
          <cell r="R65">
            <v>0</v>
          </cell>
          <cell r="S65">
            <v>0</v>
          </cell>
          <cell r="T65">
            <v>0</v>
          </cell>
          <cell r="U65">
            <v>0</v>
          </cell>
        </row>
        <row r="66">
          <cell r="A66">
            <v>3733</v>
          </cell>
          <cell r="B66" t="str">
            <v>SL.50</v>
          </cell>
          <cell r="C66" t="str">
            <v>Is there an internal compliance &amp; ethics reporting mechanism and training program for employees to report compliance issues?</v>
          </cell>
          <cell r="D66">
            <v>0</v>
          </cell>
          <cell r="E66">
            <v>0</v>
          </cell>
          <cell r="F66">
            <v>0</v>
          </cell>
          <cell r="G66" t="str">
            <v>N/A</v>
          </cell>
          <cell r="H66">
            <v>0</v>
          </cell>
          <cell r="I66">
            <v>1</v>
          </cell>
          <cell r="J66" t="str">
            <v>L</v>
          </cell>
          <cell r="K66">
            <v>50</v>
          </cell>
          <cell r="L66">
            <v>0</v>
          </cell>
          <cell r="M66">
            <v>0</v>
          </cell>
          <cell r="N66">
            <v>0</v>
          </cell>
          <cell r="O66">
            <v>0</v>
          </cell>
          <cell r="P66">
            <v>0</v>
          </cell>
          <cell r="Q66">
            <v>0</v>
          </cell>
          <cell r="R66">
            <v>0</v>
          </cell>
          <cell r="S66">
            <v>0</v>
          </cell>
          <cell r="T66">
            <v>0</v>
          </cell>
          <cell r="U66">
            <v>0</v>
          </cell>
        </row>
        <row r="67">
          <cell r="A67">
            <v>0</v>
          </cell>
          <cell r="B67" t="str">
            <v/>
          </cell>
          <cell r="C67" t="e">
            <v>#REF!</v>
          </cell>
          <cell r="D67">
            <v>0</v>
          </cell>
          <cell r="E67">
            <v>0</v>
          </cell>
          <cell r="F67">
            <v>0</v>
          </cell>
          <cell r="G67">
            <v>0</v>
          </cell>
          <cell r="H67">
            <v>0</v>
          </cell>
          <cell r="I67">
            <v>0</v>
          </cell>
          <cell r="J67">
            <v>0</v>
          </cell>
          <cell r="K67">
            <v>50</v>
          </cell>
          <cell r="L67">
            <v>0</v>
          </cell>
          <cell r="M67">
            <v>0</v>
          </cell>
          <cell r="N67">
            <v>0</v>
          </cell>
          <cell r="O67">
            <v>0</v>
          </cell>
          <cell r="P67">
            <v>0</v>
          </cell>
          <cell r="Q67" t="str">
            <v/>
          </cell>
          <cell r="R67" t="str">
            <v/>
          </cell>
          <cell r="S67">
            <v>0</v>
          </cell>
          <cell r="T67">
            <v>0</v>
          </cell>
          <cell r="U67" t="str">
            <v/>
          </cell>
        </row>
        <row r="68">
          <cell r="A68">
            <v>3687</v>
          </cell>
          <cell r="B68" t="str">
            <v>SL.51</v>
          </cell>
          <cell r="C68" t="str">
            <v>Is customer data transmitted, processed or stored on behalf of client that can be classified as non-public information (NPI), personally identifiable information (PII), or sensitive customer financial information? If yes, describe and list types of data in the Additional Information field.</v>
          </cell>
          <cell r="D68">
            <v>0</v>
          </cell>
          <cell r="E68">
            <v>0</v>
          </cell>
          <cell r="F68">
            <v>0</v>
          </cell>
          <cell r="G68">
            <v>0</v>
          </cell>
          <cell r="H68">
            <v>0</v>
          </cell>
          <cell r="I68">
            <v>1</v>
          </cell>
          <cell r="J68" t="str">
            <v>P</v>
          </cell>
          <cell r="K68">
            <v>51</v>
          </cell>
          <cell r="L68">
            <v>0</v>
          </cell>
          <cell r="M68">
            <v>0</v>
          </cell>
          <cell r="N68">
            <v>0</v>
          </cell>
          <cell r="O68">
            <v>0</v>
          </cell>
          <cell r="P68">
            <v>0</v>
          </cell>
          <cell r="Q68">
            <v>0</v>
          </cell>
          <cell r="R68">
            <v>0</v>
          </cell>
          <cell r="S68">
            <v>0</v>
          </cell>
          <cell r="T68">
            <v>0</v>
          </cell>
          <cell r="U68">
            <v>0</v>
          </cell>
        </row>
        <row r="69">
          <cell r="A69">
            <v>3694</v>
          </cell>
          <cell r="B69" t="str">
            <v>SL.52</v>
          </cell>
          <cell r="C69" t="str">
            <v>Is data accessed, processed, or stored that can be classified as protected health information, electronic health records, or personal health records on behalf of a client who may be a covered entity? If yes, please identify what classifications In the Additional Information field.</v>
          </cell>
          <cell r="D69">
            <v>0</v>
          </cell>
          <cell r="E69">
            <v>0</v>
          </cell>
          <cell r="F69">
            <v>0</v>
          </cell>
          <cell r="G69">
            <v>0</v>
          </cell>
          <cell r="H69">
            <v>0</v>
          </cell>
          <cell r="I69">
            <v>1</v>
          </cell>
          <cell r="J69" t="str">
            <v>P</v>
          </cell>
          <cell r="K69">
            <v>52</v>
          </cell>
          <cell r="L69">
            <v>0</v>
          </cell>
          <cell r="M69">
            <v>0</v>
          </cell>
          <cell r="N69">
            <v>0</v>
          </cell>
          <cell r="O69">
            <v>0</v>
          </cell>
          <cell r="P69">
            <v>0</v>
          </cell>
          <cell r="Q69">
            <v>0</v>
          </cell>
          <cell r="R69">
            <v>0</v>
          </cell>
          <cell r="S69">
            <v>0</v>
          </cell>
          <cell r="T69">
            <v>0</v>
          </cell>
          <cell r="U69">
            <v>0</v>
          </cell>
        </row>
        <row r="70">
          <cell r="A70">
            <v>3704</v>
          </cell>
          <cell r="B70" t="str">
            <v>SL.53</v>
          </cell>
          <cell r="C70" t="str">
            <v>Is personal information about individuals provided by client transmitted to or received from countries outside of the United States? If yes, describe and list countries in the Additional Information field.</v>
          </cell>
          <cell r="D70">
            <v>0</v>
          </cell>
          <cell r="E70">
            <v>0</v>
          </cell>
          <cell r="F70">
            <v>0</v>
          </cell>
          <cell r="G70">
            <v>0</v>
          </cell>
          <cell r="H70">
            <v>0</v>
          </cell>
          <cell r="I70">
            <v>1</v>
          </cell>
          <cell r="J70" t="str">
            <v>P</v>
          </cell>
          <cell r="K70">
            <v>53</v>
          </cell>
          <cell r="L70">
            <v>0</v>
          </cell>
          <cell r="M70">
            <v>0</v>
          </cell>
          <cell r="N70">
            <v>0</v>
          </cell>
          <cell r="O70">
            <v>0</v>
          </cell>
          <cell r="P70">
            <v>0</v>
          </cell>
          <cell r="Q70">
            <v>0</v>
          </cell>
          <cell r="R70">
            <v>0</v>
          </cell>
          <cell r="S70">
            <v>0</v>
          </cell>
          <cell r="T70">
            <v>0</v>
          </cell>
          <cell r="U70">
            <v>0</v>
          </cell>
        </row>
        <row r="71">
          <cell r="A71">
            <v>3220</v>
          </cell>
          <cell r="B71" t="str">
            <v>SL.54</v>
          </cell>
          <cell r="C71" t="str">
            <v>Is there a dedicated person (or group) responsible for privacy compliance. If yes, describe. If no, explain reason</v>
          </cell>
          <cell r="D71">
            <v>0</v>
          </cell>
          <cell r="E71">
            <v>0</v>
          </cell>
          <cell r="F71">
            <v>0</v>
          </cell>
          <cell r="G71">
            <v>0</v>
          </cell>
          <cell r="H71">
            <v>0</v>
          </cell>
          <cell r="I71">
            <v>1</v>
          </cell>
          <cell r="J71" t="str">
            <v>P</v>
          </cell>
          <cell r="K71">
            <v>54</v>
          </cell>
          <cell r="L71">
            <v>0</v>
          </cell>
          <cell r="M71">
            <v>0</v>
          </cell>
          <cell r="N71">
            <v>0</v>
          </cell>
          <cell r="O71">
            <v>0</v>
          </cell>
          <cell r="P71">
            <v>0</v>
          </cell>
          <cell r="Q71">
            <v>0</v>
          </cell>
          <cell r="R71">
            <v>0</v>
          </cell>
          <cell r="S71">
            <v>0</v>
          </cell>
          <cell r="T71">
            <v>0</v>
          </cell>
          <cell r="U71">
            <v>0</v>
          </cell>
        </row>
        <row r="72">
          <cell r="A72">
            <v>3221</v>
          </cell>
          <cell r="B72" t="str">
            <v>SL.55</v>
          </cell>
          <cell r="C72" t="str">
            <v>Is there a documented privacy policy or procedures to protect confidential information provided to service provider by client?</v>
          </cell>
          <cell r="D72">
            <v>0</v>
          </cell>
          <cell r="E72">
            <v>0</v>
          </cell>
          <cell r="F72">
            <v>0</v>
          </cell>
          <cell r="G72">
            <v>0</v>
          </cell>
          <cell r="H72">
            <v>0</v>
          </cell>
          <cell r="I72">
            <v>1</v>
          </cell>
          <cell r="J72" t="str">
            <v>P</v>
          </cell>
          <cell r="K72">
            <v>55</v>
          </cell>
          <cell r="L72">
            <v>0</v>
          </cell>
          <cell r="M72">
            <v>0</v>
          </cell>
          <cell r="N72">
            <v>0</v>
          </cell>
          <cell r="O72">
            <v>0</v>
          </cell>
          <cell r="P72">
            <v>0</v>
          </cell>
          <cell r="Q72">
            <v>0</v>
          </cell>
          <cell r="R72">
            <v>0</v>
          </cell>
          <cell r="S72">
            <v>0</v>
          </cell>
          <cell r="T72">
            <v>0</v>
          </cell>
          <cell r="U72">
            <v>0</v>
          </cell>
        </row>
        <row r="73">
          <cell r="A73">
            <v>3225</v>
          </cell>
          <cell r="B73" t="str">
            <v>SL.56</v>
          </cell>
          <cell r="C73" t="str">
            <v>Are there regular privacy risk assessments conducted? In the Additional Information field; if yes, provide frequency and scope, if no, explain reason.</v>
          </cell>
          <cell r="D73">
            <v>0</v>
          </cell>
          <cell r="E73">
            <v>0</v>
          </cell>
          <cell r="F73">
            <v>0</v>
          </cell>
          <cell r="G73">
            <v>0</v>
          </cell>
          <cell r="H73">
            <v>0</v>
          </cell>
          <cell r="I73">
            <v>1</v>
          </cell>
          <cell r="J73" t="str">
            <v>P</v>
          </cell>
          <cell r="K73">
            <v>56</v>
          </cell>
          <cell r="L73">
            <v>0</v>
          </cell>
          <cell r="M73">
            <v>0</v>
          </cell>
          <cell r="N73">
            <v>0</v>
          </cell>
          <cell r="O73">
            <v>0</v>
          </cell>
          <cell r="P73">
            <v>0</v>
          </cell>
          <cell r="Q73">
            <v>0</v>
          </cell>
          <cell r="R73">
            <v>0</v>
          </cell>
          <cell r="S73">
            <v>0</v>
          </cell>
          <cell r="T73">
            <v>0</v>
          </cell>
          <cell r="U73">
            <v>0</v>
          </cell>
        </row>
        <row r="74">
          <cell r="A74">
            <v>3228</v>
          </cell>
          <cell r="B74" t="str">
            <v>SL.57</v>
          </cell>
          <cell r="C74" t="str">
            <v>Is there formal privacy awareness training, for employees, contractors, agents (and other parties as appropriate) to ensure confidentiality and privacy of client data?</v>
          </cell>
          <cell r="D74">
            <v>0</v>
          </cell>
          <cell r="E74">
            <v>0</v>
          </cell>
          <cell r="F74">
            <v>0</v>
          </cell>
          <cell r="G74">
            <v>0</v>
          </cell>
          <cell r="H74">
            <v>0</v>
          </cell>
          <cell r="I74">
            <v>1</v>
          </cell>
          <cell r="J74" t="str">
            <v>P</v>
          </cell>
          <cell r="K74">
            <v>57</v>
          </cell>
          <cell r="L74">
            <v>0</v>
          </cell>
          <cell r="M74">
            <v>0</v>
          </cell>
          <cell r="N74">
            <v>0</v>
          </cell>
          <cell r="O74">
            <v>0</v>
          </cell>
          <cell r="P74">
            <v>0</v>
          </cell>
          <cell r="Q74">
            <v>0</v>
          </cell>
          <cell r="R74">
            <v>0</v>
          </cell>
          <cell r="S74">
            <v>0</v>
          </cell>
          <cell r="T74">
            <v>0</v>
          </cell>
          <cell r="U74">
            <v>0</v>
          </cell>
        </row>
        <row r="75">
          <cell r="A75">
            <v>3284</v>
          </cell>
          <cell r="B75" t="str">
            <v>SL.58</v>
          </cell>
          <cell r="C75" t="str">
            <v>Is there a formal process for reporting &amp; responding to privacy complaints or privacy incidents for client confidential information? If yes, describe, if No, explain reason.</v>
          </cell>
          <cell r="D75">
            <v>0</v>
          </cell>
          <cell r="E75">
            <v>0</v>
          </cell>
          <cell r="F75">
            <v>0</v>
          </cell>
          <cell r="G75">
            <v>0</v>
          </cell>
          <cell r="H75">
            <v>0</v>
          </cell>
          <cell r="I75">
            <v>1</v>
          </cell>
          <cell r="J75" t="str">
            <v>P</v>
          </cell>
          <cell r="K75">
            <v>58</v>
          </cell>
          <cell r="L75">
            <v>0</v>
          </cell>
          <cell r="M75">
            <v>0</v>
          </cell>
          <cell r="N75">
            <v>0</v>
          </cell>
          <cell r="O75">
            <v>0</v>
          </cell>
          <cell r="P75">
            <v>0</v>
          </cell>
          <cell r="Q75">
            <v>0</v>
          </cell>
          <cell r="R75">
            <v>0</v>
          </cell>
          <cell r="S75">
            <v>0</v>
          </cell>
          <cell r="T75">
            <v>0</v>
          </cell>
          <cell r="U75">
            <v>0</v>
          </cell>
        </row>
        <row r="76">
          <cell r="A76">
            <v>3723</v>
          </cell>
          <cell r="B76" t="str">
            <v>SL.59</v>
          </cell>
          <cell r="C76" t="str">
            <v>Is there a data classification &amp; retention program that identifies the data types that require additional oversight and governance?</v>
          </cell>
          <cell r="D76">
            <v>0</v>
          </cell>
          <cell r="E76">
            <v>0</v>
          </cell>
          <cell r="F76">
            <v>0</v>
          </cell>
          <cell r="G76">
            <v>0</v>
          </cell>
          <cell r="H76">
            <v>0</v>
          </cell>
          <cell r="I76">
            <v>1</v>
          </cell>
          <cell r="J76" t="str">
            <v>P</v>
          </cell>
          <cell r="K76">
            <v>59</v>
          </cell>
          <cell r="L76">
            <v>0</v>
          </cell>
          <cell r="M76">
            <v>0</v>
          </cell>
          <cell r="N76">
            <v>0</v>
          </cell>
          <cell r="O76">
            <v>0</v>
          </cell>
          <cell r="P76">
            <v>0</v>
          </cell>
          <cell r="Q76">
            <v>0</v>
          </cell>
          <cell r="R76">
            <v>0</v>
          </cell>
          <cell r="S76">
            <v>0</v>
          </cell>
          <cell r="T76">
            <v>0</v>
          </cell>
          <cell r="U76">
            <v>0</v>
          </cell>
        </row>
        <row r="77">
          <cell r="A77">
            <v>3714</v>
          </cell>
          <cell r="B77" t="str">
            <v>SL.60</v>
          </cell>
          <cell r="C77" t="str">
            <v>Is there a documented response program with policies &amp; procedures to address privacy incidents, unauthorized disclosure, access or breach of client confidential information?</v>
          </cell>
          <cell r="D77">
            <v>0</v>
          </cell>
          <cell r="E77">
            <v>0</v>
          </cell>
          <cell r="F77">
            <v>0</v>
          </cell>
          <cell r="G77">
            <v>0</v>
          </cell>
          <cell r="H77">
            <v>0</v>
          </cell>
          <cell r="I77">
            <v>1</v>
          </cell>
          <cell r="J77" t="str">
            <v>P</v>
          </cell>
          <cell r="K77">
            <v>60</v>
          </cell>
          <cell r="L77">
            <v>0</v>
          </cell>
          <cell r="M77">
            <v>0</v>
          </cell>
          <cell r="N77">
            <v>0</v>
          </cell>
          <cell r="O77">
            <v>0</v>
          </cell>
          <cell r="P77">
            <v>0</v>
          </cell>
          <cell r="Q77">
            <v>0</v>
          </cell>
          <cell r="R77">
            <v>0</v>
          </cell>
          <cell r="S77">
            <v>0</v>
          </cell>
          <cell r="T77">
            <v>0</v>
          </cell>
          <cell r="U77">
            <v>0</v>
          </cell>
        </row>
        <row r="78">
          <cell r="A78">
            <v>3715</v>
          </cell>
          <cell r="B78" t="str">
            <v>SL.61</v>
          </cell>
          <cell r="C78" t="str">
            <v>Is personal information about individuals provided by client disclosed to other third parties and for what purpose? If yes, describe</v>
          </cell>
          <cell r="D78">
            <v>0</v>
          </cell>
          <cell r="E78">
            <v>0</v>
          </cell>
          <cell r="F78">
            <v>0</v>
          </cell>
          <cell r="G78">
            <v>0</v>
          </cell>
          <cell r="H78">
            <v>0</v>
          </cell>
          <cell r="I78">
            <v>1</v>
          </cell>
          <cell r="J78" t="str">
            <v>P</v>
          </cell>
          <cell r="K78">
            <v>61</v>
          </cell>
          <cell r="L78">
            <v>0</v>
          </cell>
          <cell r="M78">
            <v>0</v>
          </cell>
          <cell r="N78">
            <v>0</v>
          </cell>
          <cell r="O78">
            <v>0</v>
          </cell>
          <cell r="P78">
            <v>0</v>
          </cell>
          <cell r="Q78">
            <v>0</v>
          </cell>
          <cell r="R78">
            <v>0</v>
          </cell>
          <cell r="S78">
            <v>0</v>
          </cell>
          <cell r="T78">
            <v>0</v>
          </cell>
          <cell r="U78">
            <v>0</v>
          </cell>
        </row>
        <row r="79">
          <cell r="A79">
            <v>3269</v>
          </cell>
          <cell r="B79" t="str">
            <v>SL.62</v>
          </cell>
          <cell r="C79" t="str">
            <v>Is personal information about individuals provided by clients disclosed to other third parties outside of the U.S.? If yes, describe in the Additional Information field.</v>
          </cell>
          <cell r="D79">
            <v>0</v>
          </cell>
          <cell r="E79">
            <v>0</v>
          </cell>
          <cell r="F79">
            <v>0</v>
          </cell>
          <cell r="G79">
            <v>0</v>
          </cell>
          <cell r="H79">
            <v>0</v>
          </cell>
          <cell r="I79">
            <v>1</v>
          </cell>
          <cell r="J79" t="str">
            <v>P</v>
          </cell>
          <cell r="K79">
            <v>62</v>
          </cell>
          <cell r="L79">
            <v>0</v>
          </cell>
          <cell r="M79">
            <v>0</v>
          </cell>
          <cell r="N79">
            <v>0</v>
          </cell>
          <cell r="O79">
            <v>0</v>
          </cell>
          <cell r="P79">
            <v>0</v>
          </cell>
          <cell r="Q79">
            <v>0</v>
          </cell>
          <cell r="R79">
            <v>0</v>
          </cell>
          <cell r="S79">
            <v>0</v>
          </cell>
          <cell r="T79">
            <v>0</v>
          </cell>
          <cell r="U79">
            <v>0</v>
          </cell>
        </row>
        <row r="80">
          <cell r="A80">
            <v>3270</v>
          </cell>
          <cell r="B80" t="str">
            <v>SL.63</v>
          </cell>
          <cell r="C80" t="str">
            <v>Are there appropriate contractual controls to ensure that personal information shared with other third parties is limited to defined parameters for access, use and disclosure? In the Additional Information field; if yes, describe the controls, If no, explain reason.</v>
          </cell>
          <cell r="D80">
            <v>0</v>
          </cell>
          <cell r="E80">
            <v>0</v>
          </cell>
          <cell r="F80">
            <v>0</v>
          </cell>
          <cell r="G80">
            <v>0</v>
          </cell>
          <cell r="H80">
            <v>0</v>
          </cell>
          <cell r="I80">
            <v>1</v>
          </cell>
          <cell r="J80" t="str">
            <v>P</v>
          </cell>
          <cell r="K80">
            <v>63</v>
          </cell>
          <cell r="L80">
            <v>0</v>
          </cell>
          <cell r="M80">
            <v>0</v>
          </cell>
          <cell r="N80">
            <v>0</v>
          </cell>
          <cell r="O80">
            <v>0</v>
          </cell>
          <cell r="P80">
            <v>0</v>
          </cell>
          <cell r="Q80">
            <v>0</v>
          </cell>
          <cell r="R80">
            <v>0</v>
          </cell>
          <cell r="S80">
            <v>0</v>
          </cell>
          <cell r="T80">
            <v>0</v>
          </cell>
          <cell r="U80">
            <v>0</v>
          </cell>
        </row>
        <row r="81">
          <cell r="A81">
            <v>3701</v>
          </cell>
          <cell r="B81" t="str">
            <v>SL.64</v>
          </cell>
          <cell r="C81" t="str">
            <v>Is a business associate contract in place between client and organization to address organizations obligations for the privacy and security requirements for the services it performs?</v>
          </cell>
          <cell r="D81">
            <v>0</v>
          </cell>
          <cell r="E81">
            <v>0</v>
          </cell>
          <cell r="F81">
            <v>0</v>
          </cell>
          <cell r="G81">
            <v>0</v>
          </cell>
          <cell r="H81">
            <v>0</v>
          </cell>
          <cell r="I81">
            <v>1</v>
          </cell>
          <cell r="J81" t="str">
            <v>P</v>
          </cell>
          <cell r="K81">
            <v>64</v>
          </cell>
          <cell r="L81">
            <v>0</v>
          </cell>
          <cell r="M81">
            <v>0</v>
          </cell>
          <cell r="N81">
            <v>0</v>
          </cell>
          <cell r="O81">
            <v>0</v>
          </cell>
          <cell r="P81">
            <v>0</v>
          </cell>
          <cell r="Q81">
            <v>0</v>
          </cell>
          <cell r="R81">
            <v>0</v>
          </cell>
          <cell r="S81">
            <v>0</v>
          </cell>
          <cell r="T81">
            <v>0</v>
          </cell>
          <cell r="U81">
            <v>0</v>
          </cell>
        </row>
        <row r="82">
          <cell r="A82">
            <v>3221</v>
          </cell>
          <cell r="B82" t="str">
            <v>SL.65</v>
          </cell>
          <cell r="C82" t="str">
            <v>Is there a documented privacy and information security program with administrative, technical, and physical safeguards for the protection of client confidential information?</v>
          </cell>
          <cell r="D82">
            <v>0</v>
          </cell>
          <cell r="E82">
            <v>0</v>
          </cell>
          <cell r="F82">
            <v>0</v>
          </cell>
          <cell r="G82">
            <v>0</v>
          </cell>
          <cell r="H82">
            <v>0</v>
          </cell>
          <cell r="I82">
            <v>1</v>
          </cell>
          <cell r="J82" t="str">
            <v>P</v>
          </cell>
          <cell r="K82">
            <v>65</v>
          </cell>
          <cell r="L82">
            <v>0</v>
          </cell>
          <cell r="M82">
            <v>0</v>
          </cell>
          <cell r="N82">
            <v>0</v>
          </cell>
          <cell r="O82">
            <v>0</v>
          </cell>
          <cell r="P82">
            <v>0</v>
          </cell>
          <cell r="Q82">
            <v>0</v>
          </cell>
          <cell r="R82">
            <v>0</v>
          </cell>
          <cell r="S82">
            <v>0</v>
          </cell>
          <cell r="T82">
            <v>0</v>
          </cell>
          <cell r="U82">
            <v>0</v>
          </cell>
        </row>
        <row r="83">
          <cell r="A83">
            <v>3263</v>
          </cell>
          <cell r="B83" t="str">
            <v>SL.66</v>
          </cell>
          <cell r="C83" t="str">
            <v>Is there a process for ensuring the accuracy and currency of personal information at the direction of the client? If yes, describe. If no, explain reason.</v>
          </cell>
          <cell r="D83">
            <v>0</v>
          </cell>
          <cell r="E83">
            <v>0</v>
          </cell>
          <cell r="F83">
            <v>0</v>
          </cell>
          <cell r="G83">
            <v>0</v>
          </cell>
          <cell r="H83">
            <v>0</v>
          </cell>
          <cell r="I83">
            <v>1</v>
          </cell>
          <cell r="J83" t="str">
            <v>P</v>
          </cell>
          <cell r="K83">
            <v>66</v>
          </cell>
          <cell r="L83">
            <v>0</v>
          </cell>
          <cell r="M83">
            <v>0</v>
          </cell>
          <cell r="N83">
            <v>0</v>
          </cell>
          <cell r="O83">
            <v>0</v>
          </cell>
          <cell r="P83">
            <v>0</v>
          </cell>
          <cell r="Q83">
            <v>0</v>
          </cell>
          <cell r="R83">
            <v>0</v>
          </cell>
          <cell r="S83">
            <v>0</v>
          </cell>
          <cell r="T83">
            <v>0</v>
          </cell>
          <cell r="U83">
            <v>0</v>
          </cell>
        </row>
        <row r="84">
          <cell r="A84">
            <v>3280</v>
          </cell>
          <cell r="B84" t="str">
            <v>SL.67</v>
          </cell>
          <cell r="C84" t="str">
            <v>Is there a process to ensure that the personal information provided by an individual is limited for the purposes described in the organization's privacy notice? If yes, describe. If no, explain reason.</v>
          </cell>
          <cell r="D84">
            <v>0</v>
          </cell>
          <cell r="E84">
            <v>0</v>
          </cell>
          <cell r="F84">
            <v>0</v>
          </cell>
          <cell r="G84">
            <v>0</v>
          </cell>
          <cell r="H84">
            <v>0</v>
          </cell>
          <cell r="I84">
            <v>1</v>
          </cell>
          <cell r="J84" t="str">
            <v>P</v>
          </cell>
          <cell r="K84">
            <v>67</v>
          </cell>
          <cell r="L84">
            <v>0</v>
          </cell>
          <cell r="M84">
            <v>0</v>
          </cell>
          <cell r="N84">
            <v>0</v>
          </cell>
          <cell r="O84">
            <v>0</v>
          </cell>
          <cell r="P84">
            <v>0</v>
          </cell>
          <cell r="Q84">
            <v>0</v>
          </cell>
          <cell r="R84">
            <v>0</v>
          </cell>
          <cell r="S84">
            <v>0</v>
          </cell>
          <cell r="T84">
            <v>0</v>
          </cell>
          <cell r="U84">
            <v>0</v>
          </cell>
        </row>
        <row r="85">
          <cell r="A85">
            <v>3281</v>
          </cell>
          <cell r="B85" t="str">
            <v>SL.68</v>
          </cell>
          <cell r="C85" t="str">
            <v>Are employees, contractors, agents (and other parties, as appropriate) regularly monitored for privacy compliance? If yes, describe. If no, explain reason.</v>
          </cell>
          <cell r="D85">
            <v>0</v>
          </cell>
          <cell r="E85">
            <v>0</v>
          </cell>
          <cell r="F85">
            <v>0</v>
          </cell>
          <cell r="G85">
            <v>0</v>
          </cell>
          <cell r="H85">
            <v>0</v>
          </cell>
          <cell r="I85">
            <v>1</v>
          </cell>
          <cell r="J85" t="str">
            <v>P</v>
          </cell>
          <cell r="K85">
            <v>68</v>
          </cell>
          <cell r="L85">
            <v>0</v>
          </cell>
          <cell r="M85">
            <v>0</v>
          </cell>
          <cell r="N85">
            <v>0</v>
          </cell>
          <cell r="O85">
            <v>0</v>
          </cell>
          <cell r="P85">
            <v>0</v>
          </cell>
          <cell r="Q85">
            <v>0</v>
          </cell>
          <cell r="R85">
            <v>0</v>
          </cell>
          <cell r="S85">
            <v>0</v>
          </cell>
          <cell r="T85">
            <v>0</v>
          </cell>
          <cell r="U85">
            <v>0</v>
          </cell>
        </row>
        <row r="86">
          <cell r="A86">
            <v>3724</v>
          </cell>
          <cell r="B86" t="str">
            <v>SL.69</v>
          </cell>
          <cell r="C86" t="str">
            <v>Are there documented policies, procedures, and controls to limit access based on need to know or minimum necessary for its employees, agents, contractors (or others as applicable)? If yes, describe the procedures in the Additional Information field.</v>
          </cell>
          <cell r="D86">
            <v>0</v>
          </cell>
          <cell r="E86">
            <v>0</v>
          </cell>
          <cell r="F86">
            <v>0</v>
          </cell>
          <cell r="G86">
            <v>0</v>
          </cell>
          <cell r="H86">
            <v>0</v>
          </cell>
          <cell r="I86">
            <v>1</v>
          </cell>
          <cell r="J86" t="str">
            <v>P</v>
          </cell>
          <cell r="K86">
            <v>69</v>
          </cell>
          <cell r="L86">
            <v>0</v>
          </cell>
          <cell r="M86">
            <v>0</v>
          </cell>
          <cell r="N86">
            <v>0</v>
          </cell>
          <cell r="O86">
            <v>0</v>
          </cell>
          <cell r="P86">
            <v>0</v>
          </cell>
          <cell r="Q86">
            <v>0</v>
          </cell>
          <cell r="R86">
            <v>0</v>
          </cell>
          <cell r="S86">
            <v>0</v>
          </cell>
          <cell r="T86">
            <v>0</v>
          </cell>
          <cell r="U86">
            <v>0</v>
          </cell>
        </row>
        <row r="87">
          <cell r="A87">
            <v>3283</v>
          </cell>
          <cell r="B87" t="str">
            <v>SL.70</v>
          </cell>
          <cell r="C87" t="str">
            <v>Are enforcement mechanisms applied to employees, contractors, agents (and other parties, as appropriate) who violate privacy policies or confidentiality requirements provided by the client?</v>
          </cell>
          <cell r="D87">
            <v>0</v>
          </cell>
          <cell r="E87">
            <v>0</v>
          </cell>
          <cell r="F87">
            <v>0</v>
          </cell>
          <cell r="G87">
            <v>0</v>
          </cell>
          <cell r="H87">
            <v>0</v>
          </cell>
          <cell r="I87">
            <v>1</v>
          </cell>
          <cell r="J87" t="str">
            <v>P</v>
          </cell>
          <cell r="K87">
            <v>70</v>
          </cell>
          <cell r="L87">
            <v>0</v>
          </cell>
          <cell r="M87">
            <v>0</v>
          </cell>
          <cell r="N87">
            <v>0</v>
          </cell>
          <cell r="O87">
            <v>0</v>
          </cell>
          <cell r="P87">
            <v>0</v>
          </cell>
          <cell r="Q87">
            <v>0</v>
          </cell>
          <cell r="R87">
            <v>0</v>
          </cell>
          <cell r="S87">
            <v>0</v>
          </cell>
          <cell r="T87">
            <v>0</v>
          </cell>
          <cell r="U87">
            <v>0</v>
          </cell>
        </row>
        <row r="88">
          <cell r="A88">
            <v>3729</v>
          </cell>
          <cell r="B88" t="str">
            <v>SL.71</v>
          </cell>
          <cell r="C88" t="str">
            <v>If the client is a financial institution or creditor, are transaction for covered accounts for the client accessed, modified, or processed, including address changes and discrepancies? If yes, describe in the Additional Information field.</v>
          </cell>
          <cell r="D88">
            <v>0</v>
          </cell>
          <cell r="E88">
            <v>0</v>
          </cell>
          <cell r="F88">
            <v>0</v>
          </cell>
          <cell r="G88">
            <v>0</v>
          </cell>
          <cell r="H88">
            <v>0</v>
          </cell>
          <cell r="I88">
            <v>1</v>
          </cell>
          <cell r="J88" t="str">
            <v>P</v>
          </cell>
          <cell r="K88">
            <v>71</v>
          </cell>
          <cell r="L88">
            <v>0</v>
          </cell>
          <cell r="M88">
            <v>0</v>
          </cell>
          <cell r="N88">
            <v>0</v>
          </cell>
          <cell r="O88">
            <v>0</v>
          </cell>
          <cell r="P88">
            <v>0</v>
          </cell>
          <cell r="Q88">
            <v>0</v>
          </cell>
          <cell r="R88">
            <v>0</v>
          </cell>
          <cell r="S88">
            <v>0</v>
          </cell>
          <cell r="T88">
            <v>0</v>
          </cell>
          <cell r="U88">
            <v>0</v>
          </cell>
        </row>
        <row r="89">
          <cell r="A89">
            <v>0</v>
          </cell>
          <cell r="B89" t="str">
            <v/>
          </cell>
          <cell r="C89" t="str">
            <v>V. Cloud</v>
          </cell>
          <cell r="D89">
            <v>0</v>
          </cell>
          <cell r="E89">
            <v>0</v>
          </cell>
          <cell r="F89">
            <v>0</v>
          </cell>
          <cell r="G89">
            <v>0</v>
          </cell>
          <cell r="H89">
            <v>0</v>
          </cell>
          <cell r="I89">
            <v>0</v>
          </cell>
          <cell r="J89">
            <v>0</v>
          </cell>
          <cell r="K89">
            <v>71</v>
          </cell>
          <cell r="L89">
            <v>0</v>
          </cell>
          <cell r="M89">
            <v>0</v>
          </cell>
          <cell r="N89">
            <v>0</v>
          </cell>
          <cell r="O89">
            <v>0</v>
          </cell>
          <cell r="P89">
            <v>0</v>
          </cell>
          <cell r="Q89" t="str">
            <v/>
          </cell>
          <cell r="R89" t="str">
            <v/>
          </cell>
          <cell r="S89">
            <v>0</v>
          </cell>
          <cell r="T89">
            <v>0</v>
          </cell>
          <cell r="U89" t="str">
            <v/>
          </cell>
        </row>
        <row r="90">
          <cell r="A90">
            <v>3304</v>
          </cell>
          <cell r="B90" t="str">
            <v>SL.72</v>
          </cell>
          <cell r="C90" t="str">
            <v>Are Cloud Services provided? If so, what service model  and deployment model is provided (select all that apply):</v>
          </cell>
          <cell r="D90">
            <v>0</v>
          </cell>
          <cell r="E90">
            <v>0</v>
          </cell>
          <cell r="F90">
            <v>0</v>
          </cell>
          <cell r="G90" t="str">
            <v>4.1
4.2</v>
          </cell>
          <cell r="H90" t="str">
            <v>Assessing Security Risks,
Treating Security Risks</v>
          </cell>
          <cell r="I90">
            <v>1</v>
          </cell>
          <cell r="J90" t="str">
            <v>V</v>
          </cell>
          <cell r="K90">
            <v>72</v>
          </cell>
          <cell r="L90">
            <v>0</v>
          </cell>
          <cell r="M90">
            <v>0</v>
          </cell>
          <cell r="N90">
            <v>0</v>
          </cell>
          <cell r="O90">
            <v>0</v>
          </cell>
          <cell r="P90">
            <v>0</v>
          </cell>
          <cell r="Q90">
            <v>0</v>
          </cell>
          <cell r="R90">
            <v>0</v>
          </cell>
          <cell r="S90">
            <v>0</v>
          </cell>
          <cell r="T90">
            <v>0</v>
          </cell>
          <cell r="U90">
            <v>0</v>
          </cell>
        </row>
        <row r="91">
          <cell r="A91">
            <v>3305</v>
          </cell>
          <cell r="B91" t="str">
            <v>SL.73</v>
          </cell>
          <cell r="C91" t="str">
            <v>Software as a Service (SaaS)</v>
          </cell>
          <cell r="D91">
            <v>0</v>
          </cell>
          <cell r="E91">
            <v>0</v>
          </cell>
          <cell r="F91">
            <v>0</v>
          </cell>
          <cell r="G91" t="str">
            <v>N/A</v>
          </cell>
          <cell r="H91">
            <v>0</v>
          </cell>
          <cell r="I91">
            <v>2</v>
          </cell>
          <cell r="J91" t="str">
            <v>V</v>
          </cell>
          <cell r="K91">
            <v>73</v>
          </cell>
          <cell r="L91">
            <v>0</v>
          </cell>
          <cell r="M91">
            <v>0</v>
          </cell>
          <cell r="N91">
            <v>0</v>
          </cell>
          <cell r="O91">
            <v>0</v>
          </cell>
          <cell r="P91">
            <v>0</v>
          </cell>
          <cell r="Q91">
            <v>0</v>
          </cell>
          <cell r="R91">
            <v>0</v>
          </cell>
          <cell r="S91">
            <v>0</v>
          </cell>
          <cell r="T91">
            <v>0</v>
          </cell>
          <cell r="U91">
            <v>0</v>
          </cell>
        </row>
        <row r="92">
          <cell r="A92">
            <v>3306</v>
          </cell>
          <cell r="B92" t="str">
            <v>SL.74</v>
          </cell>
          <cell r="C92" t="str">
            <v>Platform as a Service (PaaS)</v>
          </cell>
          <cell r="D92">
            <v>0</v>
          </cell>
          <cell r="E92">
            <v>0</v>
          </cell>
          <cell r="F92">
            <v>0</v>
          </cell>
          <cell r="G92" t="str">
            <v>N/A</v>
          </cell>
          <cell r="H92">
            <v>0</v>
          </cell>
          <cell r="I92">
            <v>2</v>
          </cell>
          <cell r="J92" t="str">
            <v>V</v>
          </cell>
          <cell r="K92">
            <v>74</v>
          </cell>
          <cell r="L92">
            <v>0</v>
          </cell>
          <cell r="M92">
            <v>0</v>
          </cell>
          <cell r="N92">
            <v>0</v>
          </cell>
          <cell r="O92">
            <v>0</v>
          </cell>
          <cell r="P92">
            <v>0</v>
          </cell>
          <cell r="Q92">
            <v>0</v>
          </cell>
          <cell r="R92">
            <v>0</v>
          </cell>
          <cell r="S92">
            <v>0</v>
          </cell>
          <cell r="T92">
            <v>0</v>
          </cell>
          <cell r="U92">
            <v>0</v>
          </cell>
        </row>
        <row r="93">
          <cell r="A93">
            <v>3307</v>
          </cell>
          <cell r="B93" t="str">
            <v>SL.75</v>
          </cell>
          <cell r="C93" t="str">
            <v>Infrastructure as a Service (IaaS)</v>
          </cell>
          <cell r="D93">
            <v>0</v>
          </cell>
          <cell r="E93">
            <v>0</v>
          </cell>
          <cell r="F93">
            <v>0</v>
          </cell>
          <cell r="G93" t="str">
            <v>N/A</v>
          </cell>
          <cell r="H93">
            <v>0</v>
          </cell>
          <cell r="I93">
            <v>2</v>
          </cell>
          <cell r="J93" t="str">
            <v>V</v>
          </cell>
          <cell r="K93">
            <v>75</v>
          </cell>
          <cell r="L93">
            <v>0</v>
          </cell>
          <cell r="M93">
            <v>0</v>
          </cell>
          <cell r="N93">
            <v>0</v>
          </cell>
          <cell r="O93">
            <v>0</v>
          </cell>
          <cell r="P93">
            <v>0</v>
          </cell>
          <cell r="Q93">
            <v>0</v>
          </cell>
          <cell r="R93">
            <v>0</v>
          </cell>
          <cell r="S93">
            <v>0</v>
          </cell>
          <cell r="T93">
            <v>0</v>
          </cell>
          <cell r="U93">
            <v>0</v>
          </cell>
        </row>
        <row r="94">
          <cell r="A94">
            <v>3309</v>
          </cell>
          <cell r="B94" t="str">
            <v>SL.76</v>
          </cell>
          <cell r="C94" t="str">
            <v>Private cloud</v>
          </cell>
          <cell r="D94">
            <v>0</v>
          </cell>
          <cell r="E94">
            <v>0</v>
          </cell>
          <cell r="F94">
            <v>0</v>
          </cell>
          <cell r="G94" t="str">
            <v>N/A</v>
          </cell>
          <cell r="H94">
            <v>0</v>
          </cell>
          <cell r="I94">
            <v>2</v>
          </cell>
          <cell r="J94" t="str">
            <v>V</v>
          </cell>
          <cell r="K94">
            <v>76</v>
          </cell>
          <cell r="L94">
            <v>0</v>
          </cell>
          <cell r="M94">
            <v>0</v>
          </cell>
          <cell r="N94">
            <v>0</v>
          </cell>
          <cell r="O94">
            <v>0</v>
          </cell>
          <cell r="P94">
            <v>0</v>
          </cell>
          <cell r="Q94">
            <v>0</v>
          </cell>
          <cell r="R94">
            <v>0</v>
          </cell>
          <cell r="S94">
            <v>0</v>
          </cell>
          <cell r="T94">
            <v>0</v>
          </cell>
          <cell r="U94">
            <v>0</v>
          </cell>
        </row>
        <row r="95">
          <cell r="A95">
            <v>3310</v>
          </cell>
          <cell r="B95" t="str">
            <v>SL.77</v>
          </cell>
          <cell r="C95" t="str">
            <v>Public cloud</v>
          </cell>
          <cell r="D95">
            <v>0</v>
          </cell>
          <cell r="E95">
            <v>0</v>
          </cell>
          <cell r="F95">
            <v>0</v>
          </cell>
          <cell r="G95" t="str">
            <v>N/A</v>
          </cell>
          <cell r="H95">
            <v>0</v>
          </cell>
          <cell r="I95">
            <v>2</v>
          </cell>
          <cell r="J95" t="str">
            <v>V</v>
          </cell>
          <cell r="K95">
            <v>77</v>
          </cell>
          <cell r="L95">
            <v>0</v>
          </cell>
          <cell r="M95">
            <v>0</v>
          </cell>
          <cell r="N95">
            <v>0</v>
          </cell>
          <cell r="O95">
            <v>0</v>
          </cell>
          <cell r="P95">
            <v>0</v>
          </cell>
          <cell r="Q95">
            <v>0</v>
          </cell>
          <cell r="R95">
            <v>0</v>
          </cell>
          <cell r="S95">
            <v>0</v>
          </cell>
          <cell r="T95">
            <v>0</v>
          </cell>
          <cell r="U95">
            <v>0</v>
          </cell>
        </row>
        <row r="96">
          <cell r="A96">
            <v>3311</v>
          </cell>
          <cell r="B96" t="str">
            <v>SL.78</v>
          </cell>
          <cell r="C96" t="str">
            <v>Community cloud</v>
          </cell>
          <cell r="D96">
            <v>0</v>
          </cell>
          <cell r="E96">
            <v>0</v>
          </cell>
          <cell r="F96">
            <v>0</v>
          </cell>
          <cell r="G96" t="str">
            <v>N/A</v>
          </cell>
          <cell r="H96">
            <v>0</v>
          </cell>
          <cell r="I96">
            <v>2</v>
          </cell>
          <cell r="J96" t="str">
            <v>V</v>
          </cell>
          <cell r="K96">
            <v>78</v>
          </cell>
          <cell r="L96">
            <v>0</v>
          </cell>
          <cell r="M96">
            <v>0</v>
          </cell>
          <cell r="N96">
            <v>0</v>
          </cell>
          <cell r="O96">
            <v>0</v>
          </cell>
          <cell r="P96">
            <v>0</v>
          </cell>
          <cell r="Q96">
            <v>0</v>
          </cell>
          <cell r="R96">
            <v>0</v>
          </cell>
          <cell r="S96">
            <v>0</v>
          </cell>
          <cell r="T96">
            <v>0</v>
          </cell>
          <cell r="U96">
            <v>0</v>
          </cell>
        </row>
        <row r="97">
          <cell r="A97">
            <v>3312</v>
          </cell>
          <cell r="B97" t="str">
            <v>SL.79</v>
          </cell>
          <cell r="C97" t="str">
            <v>Hybrid cloud</v>
          </cell>
          <cell r="D97">
            <v>0</v>
          </cell>
          <cell r="E97">
            <v>0</v>
          </cell>
          <cell r="F97">
            <v>0</v>
          </cell>
          <cell r="G97" t="str">
            <v>N/A</v>
          </cell>
          <cell r="H97">
            <v>0</v>
          </cell>
          <cell r="I97">
            <v>2</v>
          </cell>
          <cell r="J97" t="str">
            <v>V</v>
          </cell>
          <cell r="K97">
            <v>79</v>
          </cell>
          <cell r="L97">
            <v>0</v>
          </cell>
          <cell r="M97">
            <v>0</v>
          </cell>
          <cell r="N97">
            <v>0</v>
          </cell>
          <cell r="O97">
            <v>0</v>
          </cell>
          <cell r="P97">
            <v>0</v>
          </cell>
          <cell r="Q97">
            <v>0</v>
          </cell>
          <cell r="R97">
            <v>0</v>
          </cell>
          <cell r="S97">
            <v>0</v>
          </cell>
          <cell r="T97">
            <v>0</v>
          </cell>
          <cell r="U97">
            <v>0</v>
          </cell>
        </row>
        <row r="98">
          <cell r="A98">
            <v>3330</v>
          </cell>
          <cell r="B98" t="str">
            <v>SL.80</v>
          </cell>
          <cell r="C98" t="str">
            <v>Can clients define the legal jurisdictions where their data can be transmitted, processed or stored?</v>
          </cell>
          <cell r="D98">
            <v>0</v>
          </cell>
          <cell r="E98">
            <v>0</v>
          </cell>
          <cell r="F98">
            <v>0</v>
          </cell>
          <cell r="G98" t="str">
            <v>15.1.1</v>
          </cell>
          <cell r="H98" t="str">
            <v>Identification Of Applicable Legislation</v>
          </cell>
          <cell r="I98">
            <v>2</v>
          </cell>
          <cell r="J98" t="str">
            <v>V</v>
          </cell>
          <cell r="K98">
            <v>80</v>
          </cell>
          <cell r="L98">
            <v>0</v>
          </cell>
          <cell r="M98">
            <v>0</v>
          </cell>
          <cell r="N98">
            <v>0</v>
          </cell>
          <cell r="O98">
            <v>0</v>
          </cell>
          <cell r="P98">
            <v>0</v>
          </cell>
          <cell r="Q98">
            <v>0</v>
          </cell>
          <cell r="R98">
            <v>0</v>
          </cell>
          <cell r="S98">
            <v>0</v>
          </cell>
          <cell r="T98">
            <v>0</v>
          </cell>
          <cell r="U98">
            <v>0</v>
          </cell>
        </row>
        <row r="99">
          <cell r="A99">
            <v>3339</v>
          </cell>
          <cell r="B99" t="str">
            <v>SL.81</v>
          </cell>
          <cell r="C99" t="str">
            <v>Is data segmentation and separation capability between clients provided? If yes, describe.</v>
          </cell>
          <cell r="D99">
            <v>0</v>
          </cell>
          <cell r="E99">
            <v>0</v>
          </cell>
          <cell r="F99">
            <v>0</v>
          </cell>
          <cell r="G99" t="str">
            <v>11.6.2</v>
          </cell>
          <cell r="H99" t="str">
            <v>Sensitive System Isolation</v>
          </cell>
          <cell r="I99">
            <v>2</v>
          </cell>
          <cell r="J99" t="str">
            <v>V</v>
          </cell>
          <cell r="K99">
            <v>81</v>
          </cell>
          <cell r="L99">
            <v>0</v>
          </cell>
          <cell r="M99">
            <v>0</v>
          </cell>
          <cell r="N99">
            <v>0</v>
          </cell>
          <cell r="O99">
            <v>0</v>
          </cell>
          <cell r="P99">
            <v>0</v>
          </cell>
          <cell r="Q99">
            <v>0</v>
          </cell>
          <cell r="R99">
            <v>0</v>
          </cell>
          <cell r="S99">
            <v>0</v>
          </cell>
          <cell r="T99">
            <v>0</v>
          </cell>
          <cell r="U99">
            <v>0</v>
          </cell>
        </row>
        <row r="100">
          <cell r="A100">
            <v>3346</v>
          </cell>
          <cell r="B100" t="str">
            <v>SL.82</v>
          </cell>
          <cell r="C100" t="str">
            <v>Is Scoped Data encrypted?</v>
          </cell>
          <cell r="D100">
            <v>0</v>
          </cell>
          <cell r="E100">
            <v>0</v>
          </cell>
          <cell r="F100">
            <v>0</v>
          </cell>
          <cell r="G100" t="str">
            <v>12.3.1
10.6.2
10.9.2
15.1.3</v>
          </cell>
          <cell r="H100" t="str">
            <v>Policy On The Use Of Cryptographic Controls,
Security Of Network Services,
On-Line Transactions,
Protection Of Organizational Records</v>
          </cell>
          <cell r="I100">
            <v>2</v>
          </cell>
          <cell r="J100" t="str">
            <v>V</v>
          </cell>
          <cell r="K100">
            <v>82</v>
          </cell>
          <cell r="L100">
            <v>0</v>
          </cell>
          <cell r="M100">
            <v>0</v>
          </cell>
          <cell r="N100">
            <v>0</v>
          </cell>
          <cell r="O100">
            <v>0</v>
          </cell>
          <cell r="P100">
            <v>0</v>
          </cell>
          <cell r="Q100">
            <v>0</v>
          </cell>
          <cell r="R100">
            <v>0</v>
          </cell>
          <cell r="S100">
            <v>0</v>
          </cell>
          <cell r="T100">
            <v>0</v>
          </cell>
          <cell r="U100">
            <v>0</v>
          </cell>
        </row>
        <row r="101">
          <cell r="A101">
            <v>3353</v>
          </cell>
          <cell r="B101" t="str">
            <v>SL.83</v>
          </cell>
          <cell r="C101" t="str">
            <v>Are clients provided with the ability to generate a unique encryption key?</v>
          </cell>
          <cell r="D101">
            <v>0</v>
          </cell>
          <cell r="E101">
            <v>0</v>
          </cell>
          <cell r="F101">
            <v>0</v>
          </cell>
          <cell r="G101" t="str">
            <v>12.3.2</v>
          </cell>
          <cell r="H101" t="str">
            <v>Key Management</v>
          </cell>
          <cell r="I101">
            <v>2</v>
          </cell>
          <cell r="J101" t="str">
            <v>V</v>
          </cell>
          <cell r="K101">
            <v>83</v>
          </cell>
          <cell r="L101">
            <v>0</v>
          </cell>
          <cell r="M101">
            <v>0</v>
          </cell>
          <cell r="N101">
            <v>0</v>
          </cell>
          <cell r="O101">
            <v>0</v>
          </cell>
          <cell r="P101">
            <v>0</v>
          </cell>
          <cell r="Q101">
            <v>0</v>
          </cell>
          <cell r="R101">
            <v>0</v>
          </cell>
          <cell r="S101">
            <v>0</v>
          </cell>
          <cell r="T101">
            <v>0</v>
          </cell>
          <cell r="U101">
            <v>0</v>
          </cell>
        </row>
        <row r="102">
          <cell r="A102">
            <v>3354</v>
          </cell>
          <cell r="B102" t="str">
            <v>SL.84</v>
          </cell>
          <cell r="C102" t="str">
            <v>Are clients provided with the ability to rotate their encryption key on a scheduled basis?</v>
          </cell>
          <cell r="D102">
            <v>0</v>
          </cell>
          <cell r="E102">
            <v>0</v>
          </cell>
          <cell r="F102">
            <v>0</v>
          </cell>
          <cell r="G102" t="str">
            <v>12.3.2</v>
          </cell>
          <cell r="H102" t="str">
            <v>Key Management</v>
          </cell>
          <cell r="I102">
            <v>2</v>
          </cell>
          <cell r="J102" t="str">
            <v>V</v>
          </cell>
          <cell r="K102">
            <v>84</v>
          </cell>
          <cell r="L102">
            <v>0</v>
          </cell>
          <cell r="M102">
            <v>0</v>
          </cell>
          <cell r="N102">
            <v>0</v>
          </cell>
          <cell r="O102">
            <v>0</v>
          </cell>
          <cell r="P102">
            <v>0</v>
          </cell>
          <cell r="Q102">
            <v>0</v>
          </cell>
          <cell r="R102">
            <v>0</v>
          </cell>
          <cell r="S102">
            <v>0</v>
          </cell>
          <cell r="T102">
            <v>0</v>
          </cell>
          <cell r="U102">
            <v>0</v>
          </cell>
        </row>
        <row r="103">
          <cell r="A103">
            <v>3355</v>
          </cell>
          <cell r="B103" t="str">
            <v>SL.85</v>
          </cell>
          <cell r="C103" t="str">
            <v>Is standards based federated ID capability available to clients e.g. SAML, OpenID?</v>
          </cell>
          <cell r="D103">
            <v>0</v>
          </cell>
          <cell r="E103">
            <v>0</v>
          </cell>
          <cell r="F103">
            <v>0</v>
          </cell>
          <cell r="G103" t="str">
            <v>11.5.2</v>
          </cell>
          <cell r="H103" t="str">
            <v>User Identification And Authentication</v>
          </cell>
          <cell r="I103">
            <v>2</v>
          </cell>
          <cell r="J103" t="str">
            <v>V</v>
          </cell>
          <cell r="K103">
            <v>85</v>
          </cell>
          <cell r="L103">
            <v>0</v>
          </cell>
          <cell r="M103">
            <v>0</v>
          </cell>
          <cell r="N103">
            <v>0</v>
          </cell>
          <cell r="O103">
            <v>0</v>
          </cell>
          <cell r="P103">
            <v>0</v>
          </cell>
          <cell r="Q103">
            <v>0</v>
          </cell>
          <cell r="R103">
            <v>0</v>
          </cell>
          <cell r="S103">
            <v>0</v>
          </cell>
          <cell r="T103">
            <v>0</v>
          </cell>
          <cell r="U103">
            <v>0</v>
          </cell>
        </row>
        <row r="104">
          <cell r="A104">
            <v>3356</v>
          </cell>
          <cell r="B104" t="str">
            <v>SL.86</v>
          </cell>
          <cell r="C104" t="str">
            <v>Are application self service features or an Internet accessible self-service portal available to clients? If so, please describe the functions available.</v>
          </cell>
          <cell r="D104">
            <v>0</v>
          </cell>
          <cell r="E104">
            <v>0</v>
          </cell>
          <cell r="F104">
            <v>0</v>
          </cell>
          <cell r="G104" t="str">
            <v>11.6.2</v>
          </cell>
          <cell r="H104" t="str">
            <v>Sensitive System Isolation</v>
          </cell>
          <cell r="I104">
            <v>2</v>
          </cell>
          <cell r="J104" t="str">
            <v>V</v>
          </cell>
          <cell r="K104">
            <v>86</v>
          </cell>
          <cell r="L104">
            <v>0</v>
          </cell>
          <cell r="M104">
            <v>0</v>
          </cell>
          <cell r="N104">
            <v>0</v>
          </cell>
          <cell r="O104">
            <v>0</v>
          </cell>
          <cell r="P104">
            <v>0</v>
          </cell>
          <cell r="Q104">
            <v>0</v>
          </cell>
          <cell r="R104">
            <v>0</v>
          </cell>
          <cell r="S104">
            <v>0</v>
          </cell>
          <cell r="T104">
            <v>0</v>
          </cell>
          <cell r="U104">
            <v>0</v>
          </cell>
        </row>
        <row r="105">
          <cell r="A105">
            <v>3373</v>
          </cell>
          <cell r="B105" t="str">
            <v>SL.87</v>
          </cell>
          <cell r="C105" t="str">
            <v>Is there a management approved process to ensure that image snapshots containing Scoped Data are authorized prior to being snapped?</v>
          </cell>
          <cell r="D105">
            <v>0</v>
          </cell>
          <cell r="E105">
            <v>0</v>
          </cell>
          <cell r="F105">
            <v>0</v>
          </cell>
          <cell r="G105" t="str">
            <v>11.2.2</v>
          </cell>
          <cell r="H105" t="str">
            <v>Privilege Management</v>
          </cell>
          <cell r="I105">
            <v>2</v>
          </cell>
          <cell r="J105" t="str">
            <v>V</v>
          </cell>
          <cell r="K105">
            <v>87</v>
          </cell>
          <cell r="L105">
            <v>0</v>
          </cell>
          <cell r="M105">
            <v>0</v>
          </cell>
          <cell r="N105">
            <v>0</v>
          </cell>
          <cell r="O105">
            <v>0</v>
          </cell>
          <cell r="P105">
            <v>0</v>
          </cell>
          <cell r="Q105">
            <v>0</v>
          </cell>
          <cell r="R105">
            <v>0</v>
          </cell>
          <cell r="S105">
            <v>0</v>
          </cell>
          <cell r="T105">
            <v>0</v>
          </cell>
          <cell r="U105">
            <v>0</v>
          </cell>
        </row>
        <row r="106">
          <cell r="A106">
            <v>3379</v>
          </cell>
          <cell r="B106" t="str">
            <v>SL.88</v>
          </cell>
          <cell r="C106" t="str">
            <v>Is there a cloud audit program to address client audit and assessment requirements? If so, please describe</v>
          </cell>
          <cell r="D106">
            <v>0</v>
          </cell>
          <cell r="E106">
            <v>0</v>
          </cell>
          <cell r="F106">
            <v>0</v>
          </cell>
          <cell r="G106" t="str">
            <v>N/A</v>
          </cell>
          <cell r="H106">
            <v>0</v>
          </cell>
          <cell r="I106">
            <v>2</v>
          </cell>
          <cell r="J106" t="str">
            <v>V</v>
          </cell>
          <cell r="K106">
            <v>88</v>
          </cell>
          <cell r="L106">
            <v>0</v>
          </cell>
          <cell r="M106">
            <v>0</v>
          </cell>
          <cell r="N106">
            <v>0</v>
          </cell>
          <cell r="O106">
            <v>0</v>
          </cell>
          <cell r="P106">
            <v>0</v>
          </cell>
          <cell r="Q106">
            <v>0</v>
          </cell>
          <cell r="R106">
            <v>0</v>
          </cell>
          <cell r="S106">
            <v>0</v>
          </cell>
          <cell r="T106">
            <v>0</v>
          </cell>
          <cell r="U106">
            <v>0</v>
          </cell>
        </row>
        <row r="107">
          <cell r="A107">
            <v>3394</v>
          </cell>
          <cell r="B107" t="str">
            <v>SL.89</v>
          </cell>
          <cell r="C107" t="str">
            <v>Is an agile development methodology in operation?</v>
          </cell>
          <cell r="D107">
            <v>0</v>
          </cell>
          <cell r="E107">
            <v>0</v>
          </cell>
          <cell r="F107">
            <v>0</v>
          </cell>
          <cell r="G107" t="str">
            <v>12.4.1</v>
          </cell>
          <cell r="H107" t="str">
            <v>Control Of Operational Software</v>
          </cell>
          <cell r="I107">
            <v>2</v>
          </cell>
          <cell r="J107" t="str">
            <v>V</v>
          </cell>
          <cell r="K107">
            <v>89</v>
          </cell>
          <cell r="L107">
            <v>0</v>
          </cell>
          <cell r="M107">
            <v>0</v>
          </cell>
          <cell r="N107">
            <v>0</v>
          </cell>
          <cell r="O107">
            <v>0</v>
          </cell>
          <cell r="P107">
            <v>0</v>
          </cell>
          <cell r="Q107">
            <v>0</v>
          </cell>
          <cell r="R107">
            <v>0</v>
          </cell>
          <cell r="S107">
            <v>0</v>
          </cell>
          <cell r="T107">
            <v>0</v>
          </cell>
          <cell r="U107">
            <v>0</v>
          </cell>
        </row>
        <row r="108">
          <cell r="A108">
            <v>3401</v>
          </cell>
          <cell r="B108" t="str">
            <v>SL.90</v>
          </cell>
          <cell r="C108" t="str">
            <v>Is there a formal process to ensure clients are notified prior to changes being made which may impact their service? If so, please describe.</v>
          </cell>
          <cell r="D108">
            <v>0</v>
          </cell>
          <cell r="E108">
            <v>0</v>
          </cell>
          <cell r="F108">
            <v>0</v>
          </cell>
          <cell r="G108" t="str">
            <v>10.1.2
10.1.3</v>
          </cell>
          <cell r="H108" t="str">
            <v>Change Management,
Managing Changes To Third Party Services</v>
          </cell>
          <cell r="I108">
            <v>2</v>
          </cell>
          <cell r="J108" t="str">
            <v>V</v>
          </cell>
          <cell r="K108">
            <v>90</v>
          </cell>
          <cell r="L108">
            <v>0</v>
          </cell>
          <cell r="M108">
            <v>0</v>
          </cell>
          <cell r="N108">
            <v>0</v>
          </cell>
          <cell r="O108">
            <v>0</v>
          </cell>
          <cell r="P108">
            <v>0</v>
          </cell>
          <cell r="Q108">
            <v>0</v>
          </cell>
          <cell r="R108">
            <v>0</v>
          </cell>
          <cell r="S108">
            <v>0</v>
          </cell>
          <cell r="T108">
            <v>0</v>
          </cell>
          <cell r="U108">
            <v>0</v>
          </cell>
        </row>
        <row r="109">
          <cell r="A109">
            <v>3406</v>
          </cell>
          <cell r="B109" t="str">
            <v>SL.91</v>
          </cell>
          <cell r="C109" t="str">
            <v>Is there a scheduled maintenance window? If so, what is the frequency?</v>
          </cell>
          <cell r="D109">
            <v>0</v>
          </cell>
          <cell r="E109">
            <v>0</v>
          </cell>
          <cell r="F109">
            <v>0</v>
          </cell>
          <cell r="G109" t="str">
            <v>10.1.2
10.1.3</v>
          </cell>
          <cell r="H109" t="str">
            <v>Change Management,
Managing Changes To Third Party Services</v>
          </cell>
          <cell r="I109">
            <v>2</v>
          </cell>
          <cell r="J109" t="str">
            <v>V</v>
          </cell>
          <cell r="K109">
            <v>91</v>
          </cell>
          <cell r="L109">
            <v>0</v>
          </cell>
          <cell r="M109">
            <v>0</v>
          </cell>
          <cell r="N109">
            <v>0</v>
          </cell>
          <cell r="O109">
            <v>0</v>
          </cell>
          <cell r="P109">
            <v>0</v>
          </cell>
          <cell r="Q109">
            <v>0</v>
          </cell>
          <cell r="R109">
            <v>0</v>
          </cell>
          <cell r="S109">
            <v>0</v>
          </cell>
          <cell r="T109">
            <v>0</v>
          </cell>
          <cell r="U109">
            <v>0</v>
          </cell>
        </row>
        <row r="110">
          <cell r="A110">
            <v>3412</v>
          </cell>
          <cell r="B110" t="str">
            <v>SL.92</v>
          </cell>
          <cell r="C110" t="str">
            <v>Is there a scheduled maintenance window which results in client downtime, If so, what is the period of the downtime?</v>
          </cell>
          <cell r="D110">
            <v>0</v>
          </cell>
          <cell r="E110">
            <v>0</v>
          </cell>
          <cell r="F110">
            <v>0</v>
          </cell>
          <cell r="G110" t="str">
            <v>10.1.2
10.1.3</v>
          </cell>
          <cell r="H110" t="str">
            <v>Change Management,
Managing Changes To Third Party Services</v>
          </cell>
          <cell r="I110">
            <v>2</v>
          </cell>
          <cell r="J110" t="str">
            <v>V</v>
          </cell>
          <cell r="K110">
            <v>92</v>
          </cell>
          <cell r="L110">
            <v>0</v>
          </cell>
          <cell r="M110">
            <v>0</v>
          </cell>
          <cell r="N110">
            <v>0</v>
          </cell>
          <cell r="O110">
            <v>0</v>
          </cell>
          <cell r="P110">
            <v>0</v>
          </cell>
          <cell r="Q110">
            <v>0</v>
          </cell>
          <cell r="R110">
            <v>0</v>
          </cell>
          <cell r="S110">
            <v>0</v>
          </cell>
          <cell r="T110">
            <v>0</v>
          </cell>
          <cell r="U110">
            <v>0</v>
          </cell>
        </row>
        <row r="111">
          <cell r="A111">
            <v>3418</v>
          </cell>
          <cell r="B111" t="str">
            <v>SL.93</v>
          </cell>
          <cell r="C111" t="str">
            <v>Is there an online incident response status portal which outlines planned and unplanned outages? If so, how long after an unplanned outage is this updated?</v>
          </cell>
          <cell r="D111">
            <v>0</v>
          </cell>
          <cell r="E111">
            <v>0</v>
          </cell>
          <cell r="F111">
            <v>0</v>
          </cell>
          <cell r="G111" t="str">
            <v>10.1.2
10.1.3</v>
          </cell>
          <cell r="H111" t="str">
            <v>Change Management,
Managing Changes To Third Party Services</v>
          </cell>
          <cell r="I111">
            <v>2</v>
          </cell>
          <cell r="J111" t="str">
            <v>V</v>
          </cell>
          <cell r="K111">
            <v>93</v>
          </cell>
          <cell r="L111">
            <v>0</v>
          </cell>
          <cell r="M111">
            <v>0</v>
          </cell>
          <cell r="N111">
            <v>0</v>
          </cell>
          <cell r="O111">
            <v>0</v>
          </cell>
          <cell r="P111">
            <v>0</v>
          </cell>
          <cell r="Q111">
            <v>0</v>
          </cell>
          <cell r="R111">
            <v>0</v>
          </cell>
          <cell r="S111">
            <v>0</v>
          </cell>
          <cell r="T111">
            <v>0</v>
          </cell>
          <cell r="U111">
            <v>0</v>
          </cell>
        </row>
        <row r="112">
          <cell r="A112">
            <v>3426</v>
          </cell>
          <cell r="B112" t="str">
            <v>SL.94</v>
          </cell>
          <cell r="C112" t="str">
            <v>Is there a 24x7x365 staffed phone number available to clients to report security incidents?</v>
          </cell>
          <cell r="D112">
            <v>0</v>
          </cell>
          <cell r="E112">
            <v>0</v>
          </cell>
          <cell r="F112">
            <v>0</v>
          </cell>
          <cell r="G112" t="str">
            <v>10.1.2
10.1.3</v>
          </cell>
          <cell r="H112" t="str">
            <v>Change Management,
Managing Changes To Third Party Services</v>
          </cell>
          <cell r="I112">
            <v>2</v>
          </cell>
          <cell r="J112" t="str">
            <v>V</v>
          </cell>
          <cell r="K112">
            <v>94</v>
          </cell>
          <cell r="L112">
            <v>0</v>
          </cell>
          <cell r="M112">
            <v>0</v>
          </cell>
          <cell r="N112">
            <v>0</v>
          </cell>
          <cell r="O112">
            <v>0</v>
          </cell>
          <cell r="P112">
            <v>0</v>
          </cell>
          <cell r="Q112">
            <v>0</v>
          </cell>
          <cell r="R112">
            <v>0</v>
          </cell>
          <cell r="S112">
            <v>0</v>
          </cell>
          <cell r="T112">
            <v>0</v>
          </cell>
          <cell r="U112">
            <v>0</v>
          </cell>
        </row>
        <row r="113">
          <cell r="A113">
            <v>3427</v>
          </cell>
          <cell r="B113" t="str">
            <v>SL.95</v>
          </cell>
          <cell r="C113" t="str">
            <v>Are applications created and released into production? If so, what is the release frequency?</v>
          </cell>
          <cell r="D113">
            <v>0</v>
          </cell>
          <cell r="E113">
            <v>0</v>
          </cell>
          <cell r="F113">
            <v>0</v>
          </cell>
          <cell r="G113" t="str">
            <v>12.4.1</v>
          </cell>
          <cell r="H113" t="str">
            <v>Control Of Operational Software</v>
          </cell>
          <cell r="I113">
            <v>2</v>
          </cell>
          <cell r="J113" t="str">
            <v>V</v>
          </cell>
          <cell r="K113">
            <v>95</v>
          </cell>
          <cell r="L113">
            <v>0</v>
          </cell>
          <cell r="M113">
            <v>0</v>
          </cell>
          <cell r="N113">
            <v>0</v>
          </cell>
          <cell r="O113">
            <v>0</v>
          </cell>
          <cell r="P113">
            <v>0</v>
          </cell>
          <cell r="Q113">
            <v>0</v>
          </cell>
          <cell r="R113">
            <v>0</v>
          </cell>
          <cell r="S113">
            <v>0</v>
          </cell>
          <cell r="T113">
            <v>0</v>
          </cell>
          <cell r="U113">
            <v>0</v>
          </cell>
        </row>
        <row r="114">
          <cell r="A114">
            <v>3436</v>
          </cell>
          <cell r="B114" t="str">
            <v>SL.96</v>
          </cell>
          <cell r="C114" t="str">
            <v>Is there an automated secure source code review? If so, what is the frequency?</v>
          </cell>
          <cell r="D114">
            <v>0</v>
          </cell>
          <cell r="E114">
            <v>0</v>
          </cell>
          <cell r="F114">
            <v>0</v>
          </cell>
          <cell r="G114" t="str">
            <v>12.4.1</v>
          </cell>
          <cell r="H114" t="str">
            <v>Control Of Operational Software</v>
          </cell>
          <cell r="I114">
            <v>2</v>
          </cell>
          <cell r="J114" t="str">
            <v>V</v>
          </cell>
          <cell r="K114">
            <v>96</v>
          </cell>
          <cell r="L114">
            <v>0</v>
          </cell>
          <cell r="M114">
            <v>0</v>
          </cell>
          <cell r="N114">
            <v>0</v>
          </cell>
          <cell r="O114">
            <v>0</v>
          </cell>
          <cell r="P114">
            <v>0</v>
          </cell>
          <cell r="Q114">
            <v>0</v>
          </cell>
          <cell r="R114">
            <v>0</v>
          </cell>
          <cell r="S114">
            <v>0</v>
          </cell>
          <cell r="T114">
            <v>0</v>
          </cell>
          <cell r="U114">
            <v>0</v>
          </cell>
        </row>
        <row r="115">
          <cell r="A115">
            <v>3445</v>
          </cell>
          <cell r="B115" t="str">
            <v>SL.97</v>
          </cell>
          <cell r="C115" t="str">
            <v>Is source code security reviewed manually? If so, what is the frequency?</v>
          </cell>
          <cell r="D115">
            <v>0</v>
          </cell>
          <cell r="E115">
            <v>0</v>
          </cell>
          <cell r="F115">
            <v>0</v>
          </cell>
          <cell r="G115" t="str">
            <v>12.4.1
10.4.1</v>
          </cell>
          <cell r="H115" t="str">
            <v>Control Of Operational Software,
Controls Against Malicious Code</v>
          </cell>
          <cell r="I115">
            <v>2</v>
          </cell>
          <cell r="J115" t="str">
            <v>V</v>
          </cell>
          <cell r="K115">
            <v>97</v>
          </cell>
          <cell r="L115">
            <v>0</v>
          </cell>
          <cell r="M115">
            <v>0</v>
          </cell>
          <cell r="N115">
            <v>0</v>
          </cell>
          <cell r="O115">
            <v>0</v>
          </cell>
          <cell r="P115">
            <v>0</v>
          </cell>
          <cell r="Q115">
            <v>0</v>
          </cell>
          <cell r="R115">
            <v>0</v>
          </cell>
          <cell r="S115">
            <v>0</v>
          </cell>
          <cell r="T115">
            <v>0</v>
          </cell>
          <cell r="U115">
            <v>0</v>
          </cell>
        </row>
        <row r="116">
          <cell r="A116">
            <v>3454</v>
          </cell>
          <cell r="B116" t="str">
            <v>SL.98</v>
          </cell>
          <cell r="C116" t="str">
            <v>Are automated penetration tests performed? If so, what is the frequency?</v>
          </cell>
          <cell r="D116">
            <v>0</v>
          </cell>
          <cell r="E116">
            <v>0</v>
          </cell>
          <cell r="F116">
            <v>0</v>
          </cell>
          <cell r="G116" t="str">
            <v>12.4.1
10.4.1
12.6.1</v>
          </cell>
          <cell r="H116" t="str">
            <v>Control Of Operational Software,
Controls Against Malicious Code,
Control Of Technical Vulnerabilities</v>
          </cell>
          <cell r="I116">
            <v>2</v>
          </cell>
          <cell r="J116" t="str">
            <v>V</v>
          </cell>
          <cell r="K116">
            <v>98</v>
          </cell>
          <cell r="L116">
            <v>0</v>
          </cell>
          <cell r="M116">
            <v>0</v>
          </cell>
          <cell r="N116">
            <v>0</v>
          </cell>
          <cell r="O116">
            <v>0</v>
          </cell>
          <cell r="P116">
            <v>0</v>
          </cell>
          <cell r="Q116">
            <v>0</v>
          </cell>
          <cell r="R116">
            <v>0</v>
          </cell>
          <cell r="S116">
            <v>0</v>
          </cell>
          <cell r="T116">
            <v>0</v>
          </cell>
          <cell r="U116">
            <v>0</v>
          </cell>
        </row>
        <row r="117">
          <cell r="A117">
            <v>3472</v>
          </cell>
          <cell r="B117" t="str">
            <v>SL.99</v>
          </cell>
          <cell r="C117" t="str">
            <v>Are clients provided with the ability to specify where their data will be stored? If so, please describe at what level? E.g. datacenter, country</v>
          </cell>
          <cell r="D117">
            <v>0</v>
          </cell>
          <cell r="E117">
            <v>0</v>
          </cell>
          <cell r="F117">
            <v>0</v>
          </cell>
          <cell r="G117" t="str">
            <v>7.1.1
9.1
15.1.1</v>
          </cell>
          <cell r="H117" t="str">
            <v>Inventory Of Assets,
Secure Areas,
Identification Of Applicable Legislation</v>
          </cell>
          <cell r="I117">
            <v>2</v>
          </cell>
          <cell r="J117" t="str">
            <v>V</v>
          </cell>
          <cell r="K117">
            <v>99</v>
          </cell>
          <cell r="L117">
            <v>0</v>
          </cell>
          <cell r="M117">
            <v>0</v>
          </cell>
          <cell r="N117">
            <v>0</v>
          </cell>
          <cell r="O117">
            <v>0</v>
          </cell>
          <cell r="P117">
            <v>0</v>
          </cell>
          <cell r="Q117">
            <v>0</v>
          </cell>
          <cell r="R117">
            <v>0</v>
          </cell>
          <cell r="S117">
            <v>0</v>
          </cell>
          <cell r="T117">
            <v>0</v>
          </cell>
          <cell r="U117">
            <v>0</v>
          </cell>
        </row>
        <row r="118">
          <cell r="A118">
            <v>3481</v>
          </cell>
          <cell r="B118" t="str">
            <v>SL.100</v>
          </cell>
          <cell r="C118" t="str">
            <v xml:space="preserve">Does the ability exist to legally demonstrate sufficient data segmentation, in the event of a client subpoena or a forensics incident, so as not to impact other client's dat? If using resource pooling? </v>
          </cell>
          <cell r="D118">
            <v>0</v>
          </cell>
          <cell r="E118">
            <v>0</v>
          </cell>
          <cell r="F118">
            <v>0</v>
          </cell>
          <cell r="G118" t="str">
            <v>13.2.1
13.2.3</v>
          </cell>
          <cell r="H118" t="str">
            <v>Responsibilities And Procedures,
Collection Of Evidence.</v>
          </cell>
          <cell r="I118">
            <v>2</v>
          </cell>
          <cell r="J118" t="str">
            <v>V</v>
          </cell>
          <cell r="K118">
            <v>100</v>
          </cell>
          <cell r="L118">
            <v>0</v>
          </cell>
          <cell r="M118">
            <v>0</v>
          </cell>
          <cell r="N118">
            <v>0</v>
          </cell>
          <cell r="O118">
            <v>0</v>
          </cell>
          <cell r="P118">
            <v>0</v>
          </cell>
          <cell r="Q118">
            <v>0</v>
          </cell>
          <cell r="R118">
            <v>0</v>
          </cell>
          <cell r="S118">
            <v>0</v>
          </cell>
          <cell r="T118">
            <v>0</v>
          </cell>
          <cell r="U118">
            <v>0</v>
          </cell>
        </row>
        <row r="119">
          <cell r="A119">
            <v>3489</v>
          </cell>
          <cell r="B119" t="str">
            <v>SL.101</v>
          </cell>
          <cell r="C119" t="str">
            <v>Is there a self-service portal or API call available to clients which provides the ability to place a "Legal hold" on client data which may be subject to a legal action, without impacting other clients data retention or destruction schedules?</v>
          </cell>
          <cell r="D119">
            <v>0</v>
          </cell>
          <cell r="E119">
            <v>0</v>
          </cell>
          <cell r="F119">
            <v>0</v>
          </cell>
          <cell r="G119" t="str">
            <v>13.2.1
13.2.3
15.1.2
15.1.3</v>
          </cell>
          <cell r="H119" t="str">
            <v>Responsibilities And Procedures,
Collection Of Evidence,
Intellectual Property Rights (Ipr),
Protection Of Organizational Records</v>
          </cell>
          <cell r="I119">
            <v>2</v>
          </cell>
          <cell r="J119" t="str">
            <v>V</v>
          </cell>
          <cell r="K119">
            <v>101</v>
          </cell>
          <cell r="L119">
            <v>0</v>
          </cell>
          <cell r="M119">
            <v>0</v>
          </cell>
          <cell r="N119">
            <v>0</v>
          </cell>
          <cell r="O119">
            <v>0</v>
          </cell>
          <cell r="P119">
            <v>0</v>
          </cell>
          <cell r="Q119">
            <v>0</v>
          </cell>
          <cell r="R119">
            <v>0</v>
          </cell>
          <cell r="S119">
            <v>0</v>
          </cell>
          <cell r="T119">
            <v>0</v>
          </cell>
          <cell r="U119">
            <v>0</v>
          </cell>
        </row>
        <row r="120">
          <cell r="A120">
            <v>3490</v>
          </cell>
          <cell r="B120" t="str">
            <v>SL.102</v>
          </cell>
          <cell r="C120" t="str">
            <v>Is a Cloud API available to clients?</v>
          </cell>
          <cell r="D120">
            <v>0</v>
          </cell>
          <cell r="E120">
            <v>0</v>
          </cell>
          <cell r="F120">
            <v>0</v>
          </cell>
          <cell r="G120" t="str">
            <v>N/A</v>
          </cell>
          <cell r="H120">
            <v>0</v>
          </cell>
          <cell r="I120">
            <v>2</v>
          </cell>
          <cell r="J120" t="str">
            <v>V</v>
          </cell>
          <cell r="K120">
            <v>102</v>
          </cell>
          <cell r="L120">
            <v>0</v>
          </cell>
          <cell r="M120">
            <v>0</v>
          </cell>
          <cell r="N120">
            <v>0</v>
          </cell>
          <cell r="O120">
            <v>0</v>
          </cell>
          <cell r="P120">
            <v>0</v>
          </cell>
          <cell r="Q120">
            <v>0</v>
          </cell>
          <cell r="R120">
            <v>0</v>
          </cell>
          <cell r="S120">
            <v>0</v>
          </cell>
          <cell r="T120">
            <v>0</v>
          </cell>
          <cell r="U120">
            <v>0</v>
          </cell>
        </row>
        <row r="121">
          <cell r="A121">
            <v>3516</v>
          </cell>
          <cell r="B121" t="str">
            <v>SL.103</v>
          </cell>
          <cell r="C121" t="str">
            <v>Is there a client management portal which allows distributed business accounts (business units/departments) to be managed under a single central corporate account?</v>
          </cell>
          <cell r="D121">
            <v>0</v>
          </cell>
          <cell r="E121">
            <v>0</v>
          </cell>
          <cell r="F121">
            <v>0</v>
          </cell>
          <cell r="G121" t="str">
            <v>10.1.2
10.2.3</v>
          </cell>
          <cell r="H121" t="str">
            <v>Change Management,
Managing Changes To Third Party Services</v>
          </cell>
          <cell r="I121">
            <v>2</v>
          </cell>
          <cell r="J121" t="str">
            <v>V</v>
          </cell>
          <cell r="K121">
            <v>103</v>
          </cell>
          <cell r="L121">
            <v>0</v>
          </cell>
          <cell r="M121">
            <v>0</v>
          </cell>
          <cell r="N121">
            <v>0</v>
          </cell>
          <cell r="O121">
            <v>0</v>
          </cell>
          <cell r="P121">
            <v>0</v>
          </cell>
          <cell r="Q121">
            <v>0</v>
          </cell>
          <cell r="R121">
            <v>0</v>
          </cell>
          <cell r="S121">
            <v>0</v>
          </cell>
          <cell r="T121">
            <v>0</v>
          </cell>
          <cell r="U121">
            <v>0</v>
          </cell>
        </row>
        <row r="122">
          <cell r="A122">
            <v>3538</v>
          </cell>
          <cell r="B122" t="str">
            <v>SL.104</v>
          </cell>
          <cell r="C122" t="str">
            <v>Are staff required to use two factor authentication to remotely access the production cloud environment containing Scoped Data?</v>
          </cell>
          <cell r="D122">
            <v>0</v>
          </cell>
          <cell r="E122">
            <v>0</v>
          </cell>
          <cell r="F122">
            <v>0</v>
          </cell>
          <cell r="G122" t="str">
            <v>11.3.1
11.4.2</v>
          </cell>
          <cell r="H122" t="str">
            <v>Password Use,
User Authentication For External Connections</v>
          </cell>
          <cell r="I122">
            <v>2</v>
          </cell>
          <cell r="J122" t="str">
            <v>V</v>
          </cell>
          <cell r="K122">
            <v>104</v>
          </cell>
          <cell r="L122">
            <v>0</v>
          </cell>
          <cell r="M122">
            <v>0</v>
          </cell>
          <cell r="N122">
            <v>0</v>
          </cell>
          <cell r="O122">
            <v>0</v>
          </cell>
          <cell r="P122">
            <v>0</v>
          </cell>
          <cell r="Q122">
            <v>0</v>
          </cell>
          <cell r="R122">
            <v>0</v>
          </cell>
          <cell r="S122">
            <v>0</v>
          </cell>
          <cell r="T122">
            <v>0</v>
          </cell>
          <cell r="U122">
            <v>0</v>
          </cell>
        </row>
        <row r="123">
          <cell r="A123">
            <v>3548</v>
          </cell>
          <cell r="B123" t="str">
            <v>SL.105</v>
          </cell>
          <cell r="C123" t="str">
            <v>Are staff able to access client Scoped Data in an unencrypted state?</v>
          </cell>
          <cell r="D123">
            <v>0</v>
          </cell>
          <cell r="E123">
            <v>0</v>
          </cell>
          <cell r="F123">
            <v>0</v>
          </cell>
          <cell r="G123" t="str">
            <v>11.2.2</v>
          </cell>
          <cell r="H123" t="str">
            <v>Privilege Management</v>
          </cell>
          <cell r="I123">
            <v>2</v>
          </cell>
          <cell r="J123" t="str">
            <v>V</v>
          </cell>
          <cell r="K123">
            <v>105</v>
          </cell>
          <cell r="L123">
            <v>0</v>
          </cell>
          <cell r="M123">
            <v>0</v>
          </cell>
          <cell r="N123">
            <v>0</v>
          </cell>
          <cell r="O123">
            <v>0</v>
          </cell>
          <cell r="P123">
            <v>0</v>
          </cell>
          <cell r="Q123">
            <v>0</v>
          </cell>
          <cell r="R123">
            <v>0</v>
          </cell>
          <cell r="S123">
            <v>0</v>
          </cell>
          <cell r="T123">
            <v>0</v>
          </cell>
          <cell r="U123">
            <v>0</v>
          </cell>
        </row>
        <row r="124">
          <cell r="A124">
            <v>3549</v>
          </cell>
          <cell r="B124" t="str">
            <v>SL.106</v>
          </cell>
          <cell r="C124" t="str">
            <v>Are staff able to access client's encryption key?</v>
          </cell>
          <cell r="D124">
            <v>0</v>
          </cell>
          <cell r="E124">
            <v>0</v>
          </cell>
          <cell r="F124">
            <v>0</v>
          </cell>
          <cell r="G124" t="str">
            <v>11.2.2</v>
          </cell>
          <cell r="H124" t="str">
            <v>Privilege Management</v>
          </cell>
          <cell r="I124">
            <v>2</v>
          </cell>
          <cell r="J124" t="str">
            <v>V</v>
          </cell>
          <cell r="K124">
            <v>106</v>
          </cell>
          <cell r="L124">
            <v>0</v>
          </cell>
          <cell r="M124">
            <v>0</v>
          </cell>
          <cell r="N124">
            <v>0</v>
          </cell>
          <cell r="O124">
            <v>0</v>
          </cell>
          <cell r="P124">
            <v>0</v>
          </cell>
          <cell r="Q124">
            <v>0</v>
          </cell>
          <cell r="R124">
            <v>0</v>
          </cell>
          <cell r="S124">
            <v>0</v>
          </cell>
          <cell r="T124">
            <v>0</v>
          </cell>
          <cell r="U124">
            <v>0</v>
          </cell>
        </row>
        <row r="125">
          <cell r="A125">
            <v>3554</v>
          </cell>
          <cell r="B125" t="str">
            <v>SL.107</v>
          </cell>
          <cell r="C125" t="str">
            <v>Is there a process which allows the client to specifically list who from the cloud provider, will have access to their Scoped Systems and Data? If so, please describe.</v>
          </cell>
          <cell r="D125">
            <v>0</v>
          </cell>
          <cell r="E125">
            <v>0</v>
          </cell>
          <cell r="F125">
            <v>0</v>
          </cell>
          <cell r="G125" t="str">
            <v>11.1.1
11.2.2</v>
          </cell>
          <cell r="H125" t="str">
            <v xml:space="preserve">	Access Control Polic
Privilege Management</v>
          </cell>
          <cell r="I125">
            <v>2</v>
          </cell>
          <cell r="J125" t="str">
            <v>V</v>
          </cell>
          <cell r="K125">
            <v>107</v>
          </cell>
          <cell r="L125">
            <v>0</v>
          </cell>
          <cell r="M125">
            <v>0</v>
          </cell>
          <cell r="N125">
            <v>0</v>
          </cell>
          <cell r="O125">
            <v>0</v>
          </cell>
          <cell r="P125">
            <v>0</v>
          </cell>
          <cell r="Q125">
            <v>0</v>
          </cell>
          <cell r="R125">
            <v>0</v>
          </cell>
          <cell r="S125">
            <v>0</v>
          </cell>
          <cell r="T125">
            <v>0</v>
          </cell>
          <cell r="U125">
            <v>0</v>
          </cell>
        </row>
        <row r="126">
          <cell r="A126">
            <v>3558</v>
          </cell>
          <cell r="B126" t="str">
            <v>SL.108</v>
          </cell>
          <cell r="C126" t="str">
            <v xml:space="preserve">Are staff technically prevented from accessing the cloud environment via non-managed private devices? </v>
          </cell>
          <cell r="D126">
            <v>0</v>
          </cell>
          <cell r="E126">
            <v>0</v>
          </cell>
          <cell r="F126">
            <v>0</v>
          </cell>
          <cell r="G126" t="str">
            <v>11.1.1
11.2.2
11.4.2
11.5.2
11.6.1
11.7.1</v>
          </cell>
          <cell r="H126" t="str">
            <v>Access Control Policy,
Privilege Management,
User Authentication For External Connections,
User Identification And Authentication,
Information Access Restriction,
Mobile Computing And Communications</v>
          </cell>
          <cell r="I126">
            <v>2</v>
          </cell>
          <cell r="J126" t="str">
            <v>V</v>
          </cell>
          <cell r="K126">
            <v>108</v>
          </cell>
          <cell r="L126">
            <v>0</v>
          </cell>
          <cell r="M126">
            <v>0</v>
          </cell>
          <cell r="N126">
            <v>0</v>
          </cell>
          <cell r="O126">
            <v>0</v>
          </cell>
          <cell r="P126">
            <v>0</v>
          </cell>
          <cell r="Q126">
            <v>0</v>
          </cell>
          <cell r="R126">
            <v>0</v>
          </cell>
          <cell r="S126">
            <v>0</v>
          </cell>
          <cell r="T126">
            <v>0</v>
          </cell>
          <cell r="U126">
            <v>0</v>
          </cell>
        </row>
        <row r="127">
          <cell r="A127">
            <v>3563</v>
          </cell>
          <cell r="B127" t="str">
            <v>SL.109</v>
          </cell>
          <cell r="C127" t="str">
            <v>Are there controls to prevent one client attempting to compromise another client in a resource pooled environment? If so, please describe.</v>
          </cell>
          <cell r="D127">
            <v>0</v>
          </cell>
          <cell r="E127">
            <v>0</v>
          </cell>
          <cell r="F127">
            <v>0</v>
          </cell>
          <cell r="G127" t="str">
            <v>10.10.1
10.10.2
11.6.2</v>
          </cell>
          <cell r="H127" t="str">
            <v xml:space="preserve">Audit Logging,
Monitoring System Use,
Sensitive System Isolation </v>
          </cell>
          <cell r="I127">
            <v>2</v>
          </cell>
          <cell r="J127" t="str">
            <v>V</v>
          </cell>
          <cell r="K127">
            <v>109</v>
          </cell>
          <cell r="L127">
            <v>0</v>
          </cell>
          <cell r="M127">
            <v>0</v>
          </cell>
          <cell r="N127">
            <v>0</v>
          </cell>
          <cell r="O127">
            <v>0</v>
          </cell>
          <cell r="P127">
            <v>0</v>
          </cell>
          <cell r="Q127">
            <v>0</v>
          </cell>
          <cell r="R127">
            <v>0</v>
          </cell>
          <cell r="S127">
            <v>0</v>
          </cell>
          <cell r="T127">
            <v>0</v>
          </cell>
          <cell r="U127">
            <v>0</v>
          </cell>
        </row>
        <row r="128">
          <cell r="A128">
            <v>3568</v>
          </cell>
          <cell r="B128" t="str">
            <v>SL.110</v>
          </cell>
          <cell r="C128" t="str">
            <v>Is a default hardened base virtual image available to clients?</v>
          </cell>
          <cell r="D128">
            <v>0</v>
          </cell>
          <cell r="E128">
            <v>0</v>
          </cell>
          <cell r="F128">
            <v>0</v>
          </cell>
          <cell r="G128" t="str">
            <v>10.1.1
12.6.1</v>
          </cell>
          <cell r="H128" t="str">
            <v>Documented Operating Procedures,
Control Of Technical Vulnerabilities</v>
          </cell>
          <cell r="I128">
            <v>2</v>
          </cell>
          <cell r="J128" t="str">
            <v>V</v>
          </cell>
          <cell r="K128">
            <v>110</v>
          </cell>
          <cell r="L128">
            <v>0</v>
          </cell>
          <cell r="M128">
            <v>0</v>
          </cell>
          <cell r="N128">
            <v>0</v>
          </cell>
          <cell r="O128">
            <v>0</v>
          </cell>
          <cell r="P128">
            <v>0</v>
          </cell>
          <cell r="Q128">
            <v>0</v>
          </cell>
          <cell r="R128">
            <v>0</v>
          </cell>
          <cell r="S128">
            <v>0</v>
          </cell>
          <cell r="T128">
            <v>0</v>
          </cell>
          <cell r="U128">
            <v>0</v>
          </cell>
        </row>
        <row r="129">
          <cell r="A129">
            <v>3590</v>
          </cell>
          <cell r="B129" t="str">
            <v>SL.111</v>
          </cell>
          <cell r="C129" t="str">
            <v>Can clients run their own security services within their own cloud environment? If so, please describe.</v>
          </cell>
          <cell r="D129">
            <v>0</v>
          </cell>
          <cell r="E129">
            <v>0</v>
          </cell>
          <cell r="F129">
            <v>0</v>
          </cell>
          <cell r="G129" t="str">
            <v>10.4
10.10.1 
10.10.2
10.6.2
11.6.2
12.6.1</v>
          </cell>
          <cell r="H129" t="str">
            <v>Protection Against Malicious And Mobile Code,
Audit Logging,
Monitoring System Use,
Security Of Network Services,
Sensitive System Isolation,
Control Of Technical Vulnerabilities</v>
          </cell>
          <cell r="I129">
            <v>2</v>
          </cell>
          <cell r="J129" t="str">
            <v>V</v>
          </cell>
          <cell r="K129">
            <v>111</v>
          </cell>
          <cell r="L129">
            <v>0</v>
          </cell>
          <cell r="M129">
            <v>0</v>
          </cell>
          <cell r="N129">
            <v>0</v>
          </cell>
          <cell r="O129">
            <v>0</v>
          </cell>
          <cell r="P129">
            <v>0</v>
          </cell>
          <cell r="Q129">
            <v>0</v>
          </cell>
          <cell r="R129">
            <v>0</v>
          </cell>
          <cell r="S129">
            <v>0</v>
          </cell>
          <cell r="T129">
            <v>0</v>
          </cell>
          <cell r="U129">
            <v>0</v>
          </cell>
        </row>
        <row r="130">
          <cell r="A130">
            <v>3602</v>
          </cell>
          <cell r="B130" t="str">
            <v>SL.112</v>
          </cell>
          <cell r="C130" t="str">
            <v>Is there a specific Recovery Time Objective(s) (RTO)? If so, please specify the RTO for the scoped services in the Additional Information field.</v>
          </cell>
          <cell r="D130">
            <v>0</v>
          </cell>
          <cell r="E130">
            <v>0</v>
          </cell>
          <cell r="F130">
            <v>0</v>
          </cell>
          <cell r="G130" t="str">
            <v>14.1.3</v>
          </cell>
          <cell r="H130" t="str">
            <v>Developing And Implementing Continuity Plans Including Information Security</v>
          </cell>
          <cell r="I130">
            <v>2</v>
          </cell>
          <cell r="J130" t="str">
            <v>V</v>
          </cell>
          <cell r="K130">
            <v>112</v>
          </cell>
          <cell r="L130">
            <v>0</v>
          </cell>
          <cell r="M130">
            <v>0</v>
          </cell>
          <cell r="N130">
            <v>0</v>
          </cell>
          <cell r="O130">
            <v>0</v>
          </cell>
          <cell r="P130">
            <v>0</v>
          </cell>
          <cell r="Q130">
            <v>0</v>
          </cell>
          <cell r="R130">
            <v>0</v>
          </cell>
          <cell r="S130">
            <v>0</v>
          </cell>
          <cell r="T130">
            <v>0</v>
          </cell>
          <cell r="U130">
            <v>0</v>
          </cell>
        </row>
        <row r="131">
          <cell r="A131">
            <v>3603</v>
          </cell>
          <cell r="B131" t="str">
            <v>SL.113</v>
          </cell>
          <cell r="C131" t="str">
            <v>Is there a specific Recovery Point Objective(s) (RPO)? If so, please specify the RPO for the scoped services in the Additional Information field.</v>
          </cell>
          <cell r="D131">
            <v>0</v>
          </cell>
          <cell r="E131">
            <v>0</v>
          </cell>
          <cell r="F131">
            <v>0</v>
          </cell>
          <cell r="G131" t="str">
            <v>14.1.3</v>
          </cell>
          <cell r="H131" t="str">
            <v>Developing And Implementing Continuity Plans Including Information Security</v>
          </cell>
          <cell r="I131">
            <v>2</v>
          </cell>
          <cell r="J131" t="str">
            <v>V</v>
          </cell>
          <cell r="K131">
            <v>113</v>
          </cell>
          <cell r="L131">
            <v>0</v>
          </cell>
          <cell r="M131">
            <v>0</v>
          </cell>
          <cell r="N131">
            <v>0</v>
          </cell>
          <cell r="O131">
            <v>0</v>
          </cell>
          <cell r="P131">
            <v>0</v>
          </cell>
          <cell r="Q131">
            <v>0</v>
          </cell>
          <cell r="R131">
            <v>0</v>
          </cell>
          <cell r="S131">
            <v>0</v>
          </cell>
          <cell r="T131">
            <v>0</v>
          </cell>
          <cell r="U131">
            <v>0</v>
          </cell>
        </row>
        <row r="132">
          <cell r="A132">
            <v>3623</v>
          </cell>
          <cell r="B132" t="str">
            <v>SL.114</v>
          </cell>
          <cell r="C132" t="str">
            <v>Are the failover sites for the underlying infrastructure running on different vendor physical systems?</v>
          </cell>
          <cell r="D132">
            <v>0</v>
          </cell>
          <cell r="E132">
            <v>0</v>
          </cell>
          <cell r="F132">
            <v>0</v>
          </cell>
          <cell r="G132" t="str">
            <v>14.1.2
14.1.3
14.1.4</v>
          </cell>
          <cell r="H132" t="str">
            <v>Business Continuity And Risk Assessment,
Developing And Implementing Continuity Plans Including Information Security,
Business Continuity Planning Framework</v>
          </cell>
          <cell r="I132">
            <v>2</v>
          </cell>
          <cell r="J132" t="str">
            <v>V</v>
          </cell>
          <cell r="K132">
            <v>114</v>
          </cell>
          <cell r="L132">
            <v>0</v>
          </cell>
          <cell r="M132">
            <v>0</v>
          </cell>
          <cell r="N132">
            <v>0</v>
          </cell>
          <cell r="O132">
            <v>0</v>
          </cell>
          <cell r="P132">
            <v>0</v>
          </cell>
          <cell r="Q132">
            <v>0</v>
          </cell>
          <cell r="R132">
            <v>0</v>
          </cell>
          <cell r="S132">
            <v>0</v>
          </cell>
          <cell r="T132">
            <v>0</v>
          </cell>
          <cell r="U132">
            <v>0</v>
          </cell>
        </row>
        <row r="133">
          <cell r="A133">
            <v>3624</v>
          </cell>
          <cell r="B133" t="str">
            <v>SL.115</v>
          </cell>
          <cell r="C133" t="str">
            <v>Is the critical infrastructure running active/active at two sites or more?</v>
          </cell>
          <cell r="D133">
            <v>0</v>
          </cell>
          <cell r="E133">
            <v>0</v>
          </cell>
          <cell r="F133">
            <v>0</v>
          </cell>
          <cell r="G133" t="str">
            <v>14.1.2
14.1.3
14.1.4</v>
          </cell>
          <cell r="H133" t="str">
            <v>Business Continuity And Risk Assessment,
Developing And Implementing Continuity Plans Including Information Security,
Business Continuity Planning Framework</v>
          </cell>
          <cell r="I133">
            <v>2</v>
          </cell>
          <cell r="J133" t="str">
            <v>V</v>
          </cell>
          <cell r="K133">
            <v>115</v>
          </cell>
          <cell r="L133">
            <v>0</v>
          </cell>
          <cell r="M133">
            <v>0</v>
          </cell>
          <cell r="N133">
            <v>0</v>
          </cell>
          <cell r="O133">
            <v>0</v>
          </cell>
          <cell r="P133">
            <v>0</v>
          </cell>
          <cell r="Q133">
            <v>0</v>
          </cell>
          <cell r="R133">
            <v>0</v>
          </cell>
          <cell r="S133">
            <v>0</v>
          </cell>
          <cell r="T133">
            <v>0</v>
          </cell>
          <cell r="U133">
            <v>0</v>
          </cell>
        </row>
        <row r="134">
          <cell r="A134">
            <v>3625</v>
          </cell>
          <cell r="B134" t="str">
            <v>SL.116</v>
          </cell>
          <cell r="C134" t="str">
            <v>Are sites switched over as part of normal operation or as part of a test? If so, what is the frequency of the switch over?</v>
          </cell>
          <cell r="D134">
            <v>0</v>
          </cell>
          <cell r="E134">
            <v>0</v>
          </cell>
          <cell r="F134">
            <v>0</v>
          </cell>
          <cell r="G134" t="str">
            <v>14.1.5</v>
          </cell>
          <cell r="H134" t="str">
            <v>Testing, Maintaining And Re-Assessing Business Continuity Plans</v>
          </cell>
          <cell r="I134">
            <v>2</v>
          </cell>
          <cell r="J134" t="str">
            <v>V</v>
          </cell>
          <cell r="K134">
            <v>116</v>
          </cell>
          <cell r="L134">
            <v>0</v>
          </cell>
          <cell r="M134">
            <v>0</v>
          </cell>
          <cell r="N134">
            <v>0</v>
          </cell>
          <cell r="O134">
            <v>0</v>
          </cell>
          <cell r="P134">
            <v>0</v>
          </cell>
          <cell r="Q134">
            <v>0</v>
          </cell>
          <cell r="R134">
            <v>0</v>
          </cell>
          <cell r="S134">
            <v>0</v>
          </cell>
          <cell r="T134">
            <v>0</v>
          </cell>
          <cell r="U134">
            <v>0</v>
          </cell>
        </row>
        <row r="135">
          <cell r="A135">
            <v>3632</v>
          </cell>
          <cell r="B135" t="str">
            <v>SL.117</v>
          </cell>
          <cell r="C135" t="str">
            <v>Are all suppliers of critical hardware, network services and facility services involved in annual continuity and recovery tests?</v>
          </cell>
          <cell r="D135">
            <v>0</v>
          </cell>
          <cell r="E135">
            <v>0</v>
          </cell>
          <cell r="F135">
            <v>0</v>
          </cell>
          <cell r="G135" t="str">
            <v>14.1.2
14.1.3
14.1.4
14.1.5</v>
          </cell>
          <cell r="H135" t="str">
            <v>Business Continuity And Risk Assessment,
Developing And Implementing Continuity Plans Including Information Security,
Business Continuity Planning Framework,
Testing, Maintaining And Re-Assessing Business Continuity Plans</v>
          </cell>
          <cell r="I135">
            <v>2</v>
          </cell>
          <cell r="J135" t="str">
            <v>V</v>
          </cell>
          <cell r="K135">
            <v>117</v>
          </cell>
          <cell r="L135">
            <v>0</v>
          </cell>
          <cell r="M135">
            <v>0</v>
          </cell>
          <cell r="N135">
            <v>0</v>
          </cell>
          <cell r="O135">
            <v>0</v>
          </cell>
          <cell r="P135">
            <v>0</v>
          </cell>
          <cell r="Q135">
            <v>0</v>
          </cell>
          <cell r="R135">
            <v>0</v>
          </cell>
          <cell r="S135">
            <v>0</v>
          </cell>
          <cell r="T135">
            <v>0</v>
          </cell>
          <cell r="U135">
            <v>0</v>
          </cell>
        </row>
        <row r="136">
          <cell r="A136">
            <v>3634</v>
          </cell>
          <cell r="B136" t="str">
            <v>SL.118</v>
          </cell>
          <cell r="C136" t="str">
            <v>Are all critical technology service providers described on an architecture diagram that includes physical systems and facilities?</v>
          </cell>
          <cell r="D136">
            <v>0</v>
          </cell>
          <cell r="E136">
            <v>0</v>
          </cell>
          <cell r="F136">
            <v>0</v>
          </cell>
          <cell r="G136" t="str">
            <v>14.1.2
14.1.4</v>
          </cell>
          <cell r="H136" t="str">
            <v>Business Continuity And Risk Assessment,
Business Continuity Planning Framework</v>
          </cell>
          <cell r="I136">
            <v>2</v>
          </cell>
          <cell r="J136" t="str">
            <v>V</v>
          </cell>
          <cell r="K136">
            <v>118</v>
          </cell>
          <cell r="L136">
            <v>0</v>
          </cell>
          <cell r="M136">
            <v>0</v>
          </cell>
          <cell r="N136">
            <v>0</v>
          </cell>
          <cell r="O136">
            <v>0</v>
          </cell>
          <cell r="P136">
            <v>0</v>
          </cell>
          <cell r="Q136">
            <v>0</v>
          </cell>
          <cell r="R136">
            <v>0</v>
          </cell>
          <cell r="S136">
            <v>0</v>
          </cell>
          <cell r="T136">
            <v>0</v>
          </cell>
          <cell r="U136">
            <v>0</v>
          </cell>
        </row>
        <row r="137">
          <cell r="A137">
            <v>3638</v>
          </cell>
          <cell r="B137" t="str">
            <v>SL.119</v>
          </cell>
          <cell r="C137" t="str">
            <v>Is there sufficient redundancy capacity to ensure services are not impacted in multi-tenancy environments during peak usage, and above?</v>
          </cell>
          <cell r="D137">
            <v>0</v>
          </cell>
          <cell r="E137">
            <v>0</v>
          </cell>
          <cell r="F137">
            <v>0</v>
          </cell>
          <cell r="G137" t="str">
            <v>14.1.2
14.1.4</v>
          </cell>
          <cell r="H137" t="str">
            <v>Business Continuity And Risk Assessment,
Business Continuity Planning Framework</v>
          </cell>
          <cell r="I137">
            <v>2</v>
          </cell>
          <cell r="J137" t="str">
            <v>V</v>
          </cell>
          <cell r="K137">
            <v>119</v>
          </cell>
          <cell r="L137">
            <v>0</v>
          </cell>
          <cell r="M137">
            <v>0</v>
          </cell>
          <cell r="N137">
            <v>0</v>
          </cell>
          <cell r="O137">
            <v>0</v>
          </cell>
          <cell r="P137">
            <v>0</v>
          </cell>
          <cell r="Q137">
            <v>0</v>
          </cell>
          <cell r="R137">
            <v>0</v>
          </cell>
          <cell r="S137">
            <v>0</v>
          </cell>
          <cell r="T137">
            <v>0</v>
          </cell>
          <cell r="U137">
            <v>0</v>
          </cell>
        </row>
        <row r="138">
          <cell r="A138">
            <v>3639</v>
          </cell>
          <cell r="B138" t="str">
            <v>SL.120</v>
          </cell>
          <cell r="C138" t="str">
            <v xml:space="preserve">Do contracts include a penalty or remediation clause for breach of availability and continuity SLAs? </v>
          </cell>
          <cell r="D138">
            <v>0</v>
          </cell>
          <cell r="E138">
            <v>0</v>
          </cell>
          <cell r="F138">
            <v>0</v>
          </cell>
          <cell r="G138" t="str">
            <v>10.2.1
14.1.3</v>
          </cell>
          <cell r="H138" t="str">
            <v>Service Delivery,
Developing And Implementing Continuity Plans Including Information Security</v>
          </cell>
          <cell r="I138">
            <v>2</v>
          </cell>
          <cell r="J138" t="str">
            <v>V</v>
          </cell>
          <cell r="K138">
            <v>120</v>
          </cell>
          <cell r="L138">
            <v>0</v>
          </cell>
          <cell r="M138">
            <v>0</v>
          </cell>
          <cell r="N138">
            <v>0</v>
          </cell>
          <cell r="O138">
            <v>0</v>
          </cell>
          <cell r="P138">
            <v>0</v>
          </cell>
          <cell r="Q138">
            <v>0</v>
          </cell>
          <cell r="R138">
            <v>0</v>
          </cell>
          <cell r="S138">
            <v>0</v>
          </cell>
          <cell r="T138">
            <v>0</v>
          </cell>
          <cell r="U138">
            <v>0</v>
          </cell>
        </row>
        <row r="139">
          <cell r="A139">
            <v>3649</v>
          </cell>
          <cell r="B139" t="str">
            <v>SL.121</v>
          </cell>
          <cell r="C139" t="str">
            <v>Are Hypervisors used to manage systems used to transmit, process or store Scoped Data? If so, please describe the controls used to protect the hypervisor and the managed Guest Operating Systems.</v>
          </cell>
          <cell r="D139">
            <v>0</v>
          </cell>
          <cell r="E139">
            <v>0</v>
          </cell>
          <cell r="F139">
            <v>0</v>
          </cell>
          <cell r="G139" t="str">
            <v>6.1.1
10.1.1
10.2
12.6.1</v>
          </cell>
          <cell r="H139" t="str">
            <v>Management Commitment To Information Security,
Documented Operating Procedures,
Third Party Service Delivery Management,
Control Of Technical Vulnerabilities</v>
          </cell>
          <cell r="I139">
            <v>2</v>
          </cell>
          <cell r="J139" t="str">
            <v>V</v>
          </cell>
          <cell r="K139">
            <v>121</v>
          </cell>
          <cell r="L139">
            <v>0</v>
          </cell>
          <cell r="M139">
            <v>0</v>
          </cell>
          <cell r="N139">
            <v>0</v>
          </cell>
          <cell r="O139">
            <v>0</v>
          </cell>
          <cell r="P139">
            <v>0</v>
          </cell>
          <cell r="Q139">
            <v>0</v>
          </cell>
          <cell r="R139">
            <v>0</v>
          </cell>
          <cell r="S139">
            <v>0</v>
          </cell>
          <cell r="T139">
            <v>0</v>
          </cell>
          <cell r="U139">
            <v>0</v>
          </cell>
        </row>
      </sheetData>
      <sheetData sheetId="1"/>
      <sheetData sheetId="2"/>
      <sheetData sheetId="3"/>
      <sheetData sheetId="4">
        <row r="6">
          <cell r="D6">
            <v>0</v>
          </cell>
        </row>
      </sheetData>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haredassessments.org/"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www.sharedassessments.org/" TargetMode="External"/><Relationship Id="rId1" Type="http://schemas.openxmlformats.org/officeDocument/2006/relationships/hyperlink" Target="mailto:sharedassessments@santa-fe-group.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62"/>
  <sheetViews>
    <sheetView showGridLines="0" showZeros="0" zoomScale="85" zoomScaleNormal="85" workbookViewId="0">
      <selection activeCell="H9" sqref="H9"/>
    </sheetView>
  </sheetViews>
  <sheetFormatPr defaultColWidth="11.453125" defaultRowHeight="12.5"/>
  <cols>
    <col min="1" max="1" width="1" customWidth="1"/>
    <col min="2" max="2" width="80.453125" customWidth="1"/>
    <col min="3" max="3" width="2.453125" customWidth="1"/>
    <col min="4" max="4" width="63.453125" bestFit="1" customWidth="1"/>
    <col min="5" max="5" width="9.26953125" bestFit="1" customWidth="1"/>
    <col min="6" max="6" width="2.453125" customWidth="1"/>
  </cols>
  <sheetData>
    <row r="1" spans="2:7" ht="3.75" customHeight="1"/>
    <row r="2" spans="2:7" ht="23">
      <c r="B2" s="130"/>
      <c r="D2" s="38" t="s">
        <v>0</v>
      </c>
      <c r="E2" s="1" t="s">
        <v>1</v>
      </c>
      <c r="G2" s="201">
        <f>Master</f>
        <v>0</v>
      </c>
    </row>
    <row r="3" spans="2:7" ht="14">
      <c r="B3" s="131"/>
      <c r="D3" s="32" t="s">
        <v>2</v>
      </c>
      <c r="E3" s="178" t="s">
        <v>3</v>
      </c>
    </row>
    <row r="4" spans="2:7" ht="14">
      <c r="B4" s="131"/>
      <c r="D4" s="32" t="s">
        <v>4</v>
      </c>
      <c r="E4" s="179">
        <f>'Business Information'!C2</f>
        <v>1</v>
      </c>
    </row>
    <row r="5" spans="2:7" ht="14">
      <c r="B5" s="131"/>
      <c r="D5" s="32" t="s">
        <v>5</v>
      </c>
      <c r="E5" s="178" t="s">
        <v>3</v>
      </c>
    </row>
    <row r="6" spans="2:7" ht="14">
      <c r="B6" s="131"/>
      <c r="D6" s="32" t="s">
        <v>6</v>
      </c>
      <c r="E6" s="179" t="str">
        <f>Lite!D2</f>
        <v>0%</v>
      </c>
    </row>
    <row r="7" spans="2:7" ht="14">
      <c r="B7" s="131"/>
      <c r="D7" s="32" t="s">
        <v>7</v>
      </c>
      <c r="E7" s="179">
        <f>'A. Risk Management'!D2</f>
        <v>1</v>
      </c>
    </row>
    <row r="8" spans="2:7" ht="14">
      <c r="B8" s="131"/>
      <c r="D8" s="32" t="s">
        <v>8</v>
      </c>
      <c r="E8" s="179">
        <f>'B. Security Policy'!D2</f>
        <v>1</v>
      </c>
    </row>
    <row r="9" spans="2:7" ht="14.25" customHeight="1">
      <c r="B9" s="41" t="s">
        <v>9</v>
      </c>
      <c r="C9" s="39"/>
      <c r="D9" s="32" t="s">
        <v>10</v>
      </c>
      <c r="E9" s="179">
        <f>'C. Organizational Security'!D2</f>
        <v>1</v>
      </c>
    </row>
    <row r="10" spans="2:7" ht="14">
      <c r="B10" s="40" t="s">
        <v>11</v>
      </c>
      <c r="C10" s="6"/>
      <c r="D10" s="32" t="s">
        <v>12</v>
      </c>
      <c r="E10" s="179">
        <f>'D. Asset Management'!D2</f>
        <v>1</v>
      </c>
    </row>
    <row r="11" spans="2:7" ht="14">
      <c r="B11" s="41" t="s">
        <v>13</v>
      </c>
      <c r="C11" s="6"/>
      <c r="D11" s="32" t="s">
        <v>14</v>
      </c>
      <c r="E11" s="179">
        <f>'E. Human Resource Security'!D2</f>
        <v>1</v>
      </c>
    </row>
    <row r="12" spans="2:7" ht="14">
      <c r="B12" s="41" t="s">
        <v>15</v>
      </c>
      <c r="C12" s="6"/>
      <c r="D12" s="32" t="s">
        <v>16</v>
      </c>
      <c r="E12" s="179">
        <f>'F. Physical and Environmental'!D2</f>
        <v>1</v>
      </c>
    </row>
    <row r="13" spans="2:7" ht="14">
      <c r="B13" s="42"/>
      <c r="C13" s="6"/>
      <c r="D13" s="32" t="s">
        <v>17</v>
      </c>
      <c r="E13" s="179">
        <f>'G. Communications and Ops Mgmt'!D2</f>
        <v>1</v>
      </c>
    </row>
    <row r="14" spans="2:7" ht="14">
      <c r="B14" s="223" t="s">
        <v>18</v>
      </c>
      <c r="C14" s="6"/>
      <c r="D14" s="32" t="s">
        <v>19</v>
      </c>
      <c r="E14" s="179">
        <f>'H. Access Control'!D2</f>
        <v>1</v>
      </c>
    </row>
    <row r="15" spans="2:7" ht="14">
      <c r="B15" s="5" t="s">
        <v>20</v>
      </c>
      <c r="C15" s="6"/>
      <c r="D15" s="32" t="s">
        <v>21</v>
      </c>
      <c r="E15" s="179">
        <f>'I. Info Sys AD&amp;M'!D2</f>
        <v>1</v>
      </c>
    </row>
    <row r="16" spans="2:7" ht="14">
      <c r="B16" s="6"/>
      <c r="C16" s="6"/>
      <c r="D16" s="32" t="s">
        <v>22</v>
      </c>
      <c r="E16" s="179">
        <f>'J. Incident Event &amp; Comm Mgmt'!D2</f>
        <v>1</v>
      </c>
    </row>
    <row r="17" spans="2:5" ht="14">
      <c r="B17" s="43" t="s">
        <v>23</v>
      </c>
      <c r="C17" s="6"/>
      <c r="D17" s="32" t="s">
        <v>24</v>
      </c>
      <c r="E17" s="179">
        <f>'K. BC DR'!D2</f>
        <v>1</v>
      </c>
    </row>
    <row r="18" spans="2:5" ht="14">
      <c r="B18" s="205"/>
      <c r="C18" s="6"/>
      <c r="D18" s="32" t="s">
        <v>25</v>
      </c>
      <c r="E18" s="179">
        <f>'L. Compliance'!D2</f>
        <v>1</v>
      </c>
    </row>
    <row r="19" spans="2:5" ht="14">
      <c r="B19" s="205" t="s">
        <v>26</v>
      </c>
      <c r="C19" s="6"/>
      <c r="D19" s="32" t="s">
        <v>27</v>
      </c>
      <c r="E19" s="179">
        <f>'P. Privacy'!D2</f>
        <v>1</v>
      </c>
    </row>
    <row r="20" spans="2:5" ht="14">
      <c r="B20" s="206" t="s">
        <v>28</v>
      </c>
      <c r="C20" s="6"/>
      <c r="D20" s="32" t="s">
        <v>29</v>
      </c>
      <c r="E20" s="179" t="e">
        <f>#REF!</f>
        <v>#REF!</v>
      </c>
    </row>
    <row r="21" spans="2:5" ht="14">
      <c r="B21" s="207" t="s">
        <v>30</v>
      </c>
      <c r="C21" s="6"/>
      <c r="D21" s="32" t="s">
        <v>31</v>
      </c>
      <c r="E21" s="178" t="s">
        <v>3</v>
      </c>
    </row>
    <row r="22" spans="2:5" ht="14">
      <c r="B22" s="205" t="s">
        <v>32</v>
      </c>
      <c r="C22" s="6"/>
      <c r="D22" s="32" t="s">
        <v>33</v>
      </c>
      <c r="E22" s="178" t="s">
        <v>3</v>
      </c>
    </row>
    <row r="23" spans="2:5" ht="14">
      <c r="B23" s="207"/>
      <c r="C23" s="6"/>
      <c r="D23" s="33" t="s">
        <v>34</v>
      </c>
      <c r="E23" s="178" t="s">
        <v>3</v>
      </c>
    </row>
    <row r="24" spans="2:5" ht="14">
      <c r="B24" s="208" t="s">
        <v>35</v>
      </c>
      <c r="C24" s="6"/>
      <c r="D24" s="33" t="s">
        <v>36</v>
      </c>
      <c r="E24" s="178" t="s">
        <v>3</v>
      </c>
    </row>
    <row r="25" spans="2:5" ht="14">
      <c r="B25" s="27" t="s">
        <v>37</v>
      </c>
      <c r="C25" s="6"/>
      <c r="D25" s="32" t="s">
        <v>38</v>
      </c>
      <c r="E25" s="178" t="s">
        <v>3</v>
      </c>
    </row>
    <row r="26" spans="2:5" ht="14">
      <c r="B26" s="138" t="s">
        <v>39</v>
      </c>
      <c r="C26" s="6"/>
      <c r="D26" s="44" t="s">
        <v>40</v>
      </c>
      <c r="E26" s="179" t="e">
        <f>Lite!AH19</f>
        <v>#REF!</v>
      </c>
    </row>
    <row r="27" spans="2:5" ht="14">
      <c r="B27" s="139" t="s">
        <v>41</v>
      </c>
      <c r="C27" s="6"/>
    </row>
    <row r="28" spans="2:5" ht="14">
      <c r="B28" s="27"/>
      <c r="C28" s="6"/>
      <c r="D28" s="45" t="s">
        <v>42</v>
      </c>
      <c r="E28" s="43" t="s">
        <v>43</v>
      </c>
    </row>
    <row r="29" spans="2:5" ht="14">
      <c r="B29" s="27" t="s">
        <v>44</v>
      </c>
      <c r="C29" s="6"/>
      <c r="D29" s="16" t="s">
        <v>45</v>
      </c>
      <c r="E29" s="46"/>
    </row>
    <row r="30" spans="2:5" ht="14">
      <c r="B30" s="138"/>
      <c r="C30" s="6"/>
      <c r="D30" s="16" t="s">
        <v>46</v>
      </c>
      <c r="E30" s="46" t="s">
        <v>47</v>
      </c>
    </row>
    <row r="31" spans="2:5" ht="14">
      <c r="B31" s="29" t="s">
        <v>48</v>
      </c>
      <c r="C31" s="6"/>
      <c r="D31" s="16" t="s">
        <v>49</v>
      </c>
      <c r="E31" s="46" t="s">
        <v>50</v>
      </c>
    </row>
    <row r="32" spans="2:5" ht="14">
      <c r="B32" s="28" t="s">
        <v>51</v>
      </c>
      <c r="C32" s="6"/>
      <c r="D32" s="16" t="s">
        <v>52</v>
      </c>
      <c r="E32" s="46" t="s">
        <v>3</v>
      </c>
    </row>
    <row r="33" spans="2:5" ht="14">
      <c r="B33" s="28" t="s">
        <v>53</v>
      </c>
      <c r="C33" s="6"/>
      <c r="D33" s="16" t="s">
        <v>54</v>
      </c>
      <c r="E33" s="47"/>
    </row>
    <row r="34" spans="2:5" ht="14">
      <c r="B34" s="28" t="s">
        <v>55</v>
      </c>
      <c r="C34" s="6"/>
    </row>
    <row r="35" spans="2:5" ht="14">
      <c r="B35" s="28" t="s">
        <v>56</v>
      </c>
      <c r="C35" s="6"/>
    </row>
    <row r="36" spans="2:5" ht="14">
      <c r="B36" s="28" t="s">
        <v>57</v>
      </c>
      <c r="C36" s="6"/>
    </row>
    <row r="37" spans="2:5" ht="14">
      <c r="B37" s="28" t="s">
        <v>58</v>
      </c>
      <c r="C37" s="6"/>
    </row>
    <row r="38" spans="2:5" ht="14">
      <c r="B38" s="28" t="s">
        <v>59</v>
      </c>
      <c r="C38" s="6"/>
    </row>
    <row r="39" spans="2:5" ht="14">
      <c r="B39" s="28" t="s">
        <v>60</v>
      </c>
    </row>
    <row r="40" spans="2:5" ht="14">
      <c r="B40" s="30"/>
    </row>
    <row r="41" spans="2:5">
      <c r="B41" s="106"/>
    </row>
    <row r="42" spans="2:5">
      <c r="B42" s="106"/>
    </row>
    <row r="43" spans="2:5">
      <c r="B43" s="106"/>
    </row>
    <row r="44" spans="2:5">
      <c r="B44" s="106"/>
    </row>
    <row r="45" spans="2:5">
      <c r="B45" s="106"/>
    </row>
    <row r="46" spans="2:5">
      <c r="B46" s="106"/>
    </row>
    <row r="47" spans="2:5">
      <c r="B47" s="106"/>
    </row>
    <row r="48" spans="2:5">
      <c r="B48" s="106"/>
    </row>
    <row r="49" spans="2:2">
      <c r="B49" s="106"/>
    </row>
    <row r="50" spans="2:2">
      <c r="B50" s="106"/>
    </row>
    <row r="51" spans="2:2">
      <c r="B51" s="106"/>
    </row>
    <row r="52" spans="2:2">
      <c r="B52" s="106"/>
    </row>
    <row r="53" spans="2:2">
      <c r="B53" s="106"/>
    </row>
    <row r="54" spans="2:2">
      <c r="B54" s="106"/>
    </row>
    <row r="55" spans="2:2">
      <c r="B55" s="106"/>
    </row>
    <row r="56" spans="2:2">
      <c r="B56" s="106"/>
    </row>
    <row r="57" spans="2:2">
      <c r="B57" s="106"/>
    </row>
    <row r="58" spans="2:2">
      <c r="B58" s="106"/>
    </row>
    <row r="59" spans="2:2">
      <c r="B59" s="106"/>
    </row>
    <row r="60" spans="2:2">
      <c r="B60" s="106"/>
    </row>
    <row r="61" spans="2:2">
      <c r="B61" s="106"/>
    </row>
    <row r="62" spans="2:2">
      <c r="B62" s="106"/>
    </row>
  </sheetData>
  <sheetProtection password="B009" sheet="1" objects="1" scenarios="1"/>
  <phoneticPr fontId="0" type="noConversion"/>
  <conditionalFormatting sqref="E4 E6:E20 E26">
    <cfRule type="expression" dxfId="286" priority="12" stopIfTrue="1">
      <formula>OR(E4&lt;1,E4="0%")</formula>
    </cfRule>
    <cfRule type="expression" dxfId="285" priority="13" stopIfTrue="1">
      <formula>OR(E4=1,E4="N/A")</formula>
    </cfRule>
  </conditionalFormatting>
  <conditionalFormatting sqref="E29:E32">
    <cfRule type="expression" dxfId="284" priority="10" stopIfTrue="1">
      <formula>OR(E29="No",E29="N/A")</formula>
    </cfRule>
    <cfRule type="expression" dxfId="283" priority="11" stopIfTrue="1">
      <formula>E29="Yes"</formula>
    </cfRule>
  </conditionalFormatting>
  <conditionalFormatting sqref="G2">
    <cfRule type="expression" dxfId="282" priority="1" stopIfTrue="1">
      <formula>Master="Master"</formula>
    </cfRule>
  </conditionalFormatting>
  <dataValidations disablePrompts="1" count="2">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29:E32" xr:uid="{00000000-0002-0000-0000-000000000000}">
      <formula1>"Yes,No,N/A"</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33" xr:uid="{00000000-0002-0000-0000-000001000000}"/>
  </dataValidations>
  <hyperlinks>
    <hyperlink ref="D4" location="'Business Information'!D4" display="Business InformationMaster" xr:uid="{00000000-0004-0000-0000-000000000000}"/>
    <hyperlink ref="D22" location="Glossary!A1" display="Glossary" xr:uid="{00000000-0004-0000-0000-000001000000}"/>
    <hyperlink ref="D19" location="'P. Privacy'!D5" display="P. Privacy" xr:uid="{00000000-0004-0000-0000-000002000000}"/>
    <hyperlink ref="D24" location="'Formula Notes'!D6" display="Formula Notes" xr:uid="{00000000-0004-0000-0000-000003000000}"/>
    <hyperlink ref="D23" location="'Version History'!A1" display="Version History" xr:uid="{00000000-0004-0000-0000-000004000000}"/>
    <hyperlink ref="D6" location="Lite!D6" display="SIG Lite" xr:uid="{00000000-0004-0000-0000-000005000000}"/>
    <hyperlink ref="D18" location="'L. Compliance'!D5" display="L. Compliance" xr:uid="{00000000-0004-0000-0000-000006000000}"/>
    <hyperlink ref="D17" location="'K. BC DR'!D5" display="K. Business Continuity and Disaster Recovery" xr:uid="{00000000-0004-0000-0000-000007000000}"/>
    <hyperlink ref="D16" location="'J. Incident Event &amp; Comm Mgmt'!D5" display="J. Incident Event and Communication Management" xr:uid="{00000000-0004-0000-0000-000008000000}"/>
    <hyperlink ref="D15" location="'I. Info Sys AD&amp;M'!D5" display="I. Information Systems Application Development and Maintenance" xr:uid="{00000000-0004-0000-0000-000009000000}"/>
    <hyperlink ref="D14" location="'H. Access Control'!D5" display="H. Access Control" xr:uid="{00000000-0004-0000-0000-00000A000000}"/>
    <hyperlink ref="D13" location="'G. Communications and Ops Mgmt'!D5" display="G. Communications and Ops Management" xr:uid="{00000000-0004-0000-0000-00000B000000}"/>
    <hyperlink ref="D12" location="'F. Physical and Environmental'!D7" display="F. Physical and Environmental" xr:uid="{00000000-0004-0000-0000-00000C000000}"/>
    <hyperlink ref="D11" location="'E. Human Resource Security'!D5" display="E. Human Resources Security" xr:uid="{00000000-0004-0000-0000-00000D000000}"/>
    <hyperlink ref="D10" location="'D. Asset Management'!D5" display="D. Asset Management" xr:uid="{00000000-0004-0000-0000-00000E000000}"/>
    <hyperlink ref="D9" location="'C. Organizational Security'!D5" display="C. Organizational Security" xr:uid="{00000000-0004-0000-0000-00000F000000}"/>
    <hyperlink ref="D8" location="'B. Security Policy'!D5" display="B. Security Policy" xr:uid="{00000000-0004-0000-0000-000010000000}"/>
    <hyperlink ref="D7" location="'A. Risk Management'!D5" display="A. Risk Management" xr:uid="{00000000-0004-0000-0000-000011000000}"/>
    <hyperlink ref="D5" location="Documentation!C3" display="Documentation Request List" xr:uid="{00000000-0004-0000-0000-000012000000}"/>
    <hyperlink ref="D3" location="'Terms of Use'!A1" display="Terms of Ues" xr:uid="{00000000-0004-0000-0000-000013000000}"/>
    <hyperlink ref="B14" location="'Business Information'!D4" display="Business InformationMaster" xr:uid="{00000000-0004-0000-0000-000014000000}"/>
    <hyperlink ref="B15" location="'M. Additional Questions'!A6" display="M. Additional Questions" xr:uid="{00000000-0004-0000-0000-000015000000}"/>
    <hyperlink ref="D25" location="Full!E1" display="Full" xr:uid="{00000000-0004-0000-0000-000016000000}"/>
    <hyperlink ref="D20" location="'V. Cloud'!D5" display="V. Cloud" xr:uid="{00000000-0004-0000-0000-000017000000}"/>
    <hyperlink ref="D21" location="'Z. Additional Questions'!A6" display="Z. Additional Questions" xr:uid="{00000000-0004-0000-0000-000018000000}"/>
  </hyperlinks>
  <pageMargins left="0.75" right="0.75" top="1" bottom="1" header="0.5" footer="0.5"/>
  <pageSetup scale="53" orientation="landscape" r:id="rId1"/>
  <headerFooter alignWithMargins="0">
    <oddHeader>&amp;LShared Assessments Program&amp;CStandardized Information Gathering (SIG) Questionnaire&amp;RVersion 7.0, October, 2011</oddHeader>
    <oddFooter>&amp;L&amp;A&amp;CPage &amp;P of &amp;N Page(s)</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AA148"/>
  <sheetViews>
    <sheetView showGridLines="0" showZeros="0" topLeftCell="B1" zoomScale="85" workbookViewId="0">
      <pane ySplit="6" topLeftCell="A7" activePane="bottomLeft" state="frozen"/>
      <selection activeCell="B6" sqref="B6"/>
      <selection pane="bottomLeft" activeCell="C117" sqref="C117"/>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customWidth="1"/>
    <col min="9" max="11" width="2.81640625" hidden="1" customWidth="1"/>
    <col min="12" max="12" width="3.453125" hidden="1" customWidth="1"/>
    <col min="13" max="24" width="2.81640625" hidden="1" customWidth="1"/>
    <col min="25" max="25" width="14.1796875" hidden="1" customWidth="1"/>
    <col min="26" max="26" width="28.1796875" hidden="1" customWidth="1"/>
  </cols>
  <sheetData>
    <row r="1" spans="1:27" ht="23.25" customHeight="1">
      <c r="A1" s="39"/>
      <c r="B1" s="84" t="s">
        <v>920</v>
      </c>
      <c r="C1" s="85"/>
      <c r="D1" s="86"/>
      <c r="E1" s="86"/>
      <c r="F1" s="86"/>
      <c r="G1" s="86"/>
      <c r="H1" s="63">
        <f>Master</f>
        <v>0</v>
      </c>
      <c r="I1" s="217"/>
      <c r="J1" s="217"/>
      <c r="K1" s="217"/>
      <c r="L1" s="217"/>
      <c r="M1" s="217"/>
      <c r="N1" s="217"/>
      <c r="O1" s="217"/>
      <c r="P1" s="217" t="str">
        <f>LEFT(B1,1)</f>
        <v>F</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COUNTA(I7:I148)</f>
        <v>142</v>
      </c>
      <c r="J2" s="219"/>
      <c r="K2" s="219"/>
      <c r="L2" s="219"/>
      <c r="M2" s="219"/>
      <c r="N2" s="219"/>
      <c r="O2" s="219"/>
      <c r="P2" s="219"/>
      <c r="Q2" s="219"/>
      <c r="R2" s="219"/>
      <c r="S2" s="219">
        <f>COUNTIF(S7:S148,1)</f>
        <v>129</v>
      </c>
      <c r="T2" s="219"/>
      <c r="U2" s="219"/>
      <c r="V2" s="219"/>
      <c r="W2" s="219">
        <f>COUNTIF(W7:W148,1)</f>
        <v>129</v>
      </c>
      <c r="X2" s="219"/>
      <c r="Y2" s="36"/>
      <c r="Z2" s="88"/>
      <c r="AA2" s="155"/>
    </row>
    <row r="3" spans="1:27" ht="49.5" customHeight="1">
      <c r="A3" s="220" t="s">
        <v>61</v>
      </c>
      <c r="B3" s="242" t="s">
        <v>143</v>
      </c>
      <c r="C3" s="242"/>
      <c r="D3" s="242"/>
      <c r="E3" s="242"/>
      <c r="F3" s="242"/>
      <c r="G3" s="242"/>
      <c r="H3" s="245"/>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5">
      <c r="B4" s="96"/>
      <c r="C4" s="232" t="s">
        <v>921</v>
      </c>
      <c r="D4" s="233"/>
      <c r="E4" s="234"/>
      <c r="F4" s="235"/>
      <c r="G4" s="235"/>
      <c r="H4" s="236"/>
      <c r="I4" s="141"/>
      <c r="J4" s="141"/>
      <c r="K4" s="141"/>
      <c r="L4" s="141"/>
      <c r="M4" s="141"/>
      <c r="N4" s="141"/>
      <c r="O4" s="141"/>
      <c r="P4" s="141"/>
      <c r="Q4" s="141"/>
      <c r="R4" s="141"/>
      <c r="S4" s="141"/>
      <c r="T4" s="141"/>
      <c r="U4" s="141"/>
      <c r="V4" s="141"/>
      <c r="W4" s="141"/>
      <c r="X4" s="142"/>
      <c r="Y4" s="107"/>
      <c r="Z4" s="108"/>
    </row>
    <row r="5" spans="1:27" ht="14">
      <c r="A5" s="218"/>
      <c r="B5" s="102"/>
      <c r="C5" s="71"/>
      <c r="D5" s="24"/>
      <c r="E5" s="71"/>
      <c r="F5" s="71"/>
      <c r="G5" s="71"/>
      <c r="H5" s="103"/>
      <c r="J5" s="6"/>
      <c r="K5" s="6"/>
      <c r="L5" s="6"/>
      <c r="M5" s="6"/>
      <c r="N5" s="6"/>
      <c r="O5" s="6"/>
      <c r="P5" s="6"/>
      <c r="Q5" s="6"/>
      <c r="R5" s="6"/>
      <c r="S5" s="6"/>
      <c r="T5" s="6"/>
      <c r="U5" s="6"/>
      <c r="V5" s="6"/>
      <c r="W5" s="6"/>
      <c r="X5" s="6"/>
    </row>
    <row r="6" spans="1:27" ht="14">
      <c r="A6" s="218">
        <f>MAX(A7:A148)</f>
        <v>3303</v>
      </c>
      <c r="B6" s="22" t="s">
        <v>161</v>
      </c>
      <c r="C6" s="1" t="s">
        <v>63</v>
      </c>
      <c r="D6" s="1" t="s">
        <v>64</v>
      </c>
      <c r="E6" s="1" t="s">
        <v>163</v>
      </c>
      <c r="F6" s="1" t="s">
        <v>164</v>
      </c>
      <c r="G6" s="1" t="s">
        <v>165</v>
      </c>
      <c r="H6" s="1" t="s">
        <v>166</v>
      </c>
      <c r="I6" s="6"/>
      <c r="J6" s="6"/>
      <c r="K6" s="6"/>
      <c r="L6" s="6"/>
      <c r="M6" s="6"/>
      <c r="N6" s="6"/>
      <c r="O6" s="6"/>
      <c r="P6" s="6"/>
      <c r="Q6" s="6"/>
      <c r="R6" s="6"/>
      <c r="S6" s="6"/>
      <c r="T6" s="6"/>
      <c r="U6" s="6"/>
      <c r="V6" s="6"/>
      <c r="W6" s="6"/>
      <c r="X6" s="6"/>
      <c r="Y6" s="1"/>
      <c r="Z6" s="1"/>
    </row>
    <row r="7" spans="1:27" ht="28">
      <c r="A7" s="222">
        <v>2559</v>
      </c>
      <c r="B7" s="116" t="str">
        <f>IF(I7=0,"",IF(I7=1,P$1&amp;"."&amp;K7,IF(I7=2,P$1&amp;"."&amp;K7&amp;"."&amp;L7,IF(I7=3,P$1&amp;"."&amp;K7&amp;"."&amp;L7&amp;"."&amp;M7,IF(I7=4,P$1&amp;"."&amp;K7&amp;"."&amp;L7&amp;"."&amp;M7&amp;"."&amp;N7,IF(I7=5,P$1&amp;"."&amp;K7&amp;"."&amp;L7&amp;"."&amp;M7&amp;"."&amp;N7&amp;"."&amp;O7))))))</f>
        <v>F.1</v>
      </c>
      <c r="C7" s="3" t="s">
        <v>225</v>
      </c>
      <c r="D7" s="117" t="s">
        <v>47</v>
      </c>
      <c r="E7" s="212" t="s">
        <v>922</v>
      </c>
      <c r="F7" s="3"/>
      <c r="G7" s="119" t="s">
        <v>174</v>
      </c>
      <c r="H7" s="3" t="s">
        <v>175</v>
      </c>
      <c r="I7" s="16">
        <v>1</v>
      </c>
      <c r="J7" s="116"/>
      <c r="K7" s="231">
        <f>IF(K6="",1,IF(I7=1,K6+1,K6))</f>
        <v>1</v>
      </c>
      <c r="L7" s="222">
        <f>IF(L6="",0,IF(K6&lt;&gt;K7,0,IF($I7=2,L6+1,L6)))</f>
        <v>0</v>
      </c>
      <c r="M7" s="222">
        <f>IF(M6="",0,IF(L6&lt;&gt;L7,0,IF($I7=3,M6+1,M6)))</f>
        <v>0</v>
      </c>
      <c r="N7" s="222">
        <f>IF(N6="",0,IF(M6&lt;&gt;M7,0,IF($I7=4,N6+1,N6)))</f>
        <v>0</v>
      </c>
      <c r="O7" s="222">
        <f>IF(O6="",0,IF(N6&lt;&gt;N7,0,IF($I7=5,O6+1,O6)))</f>
        <v>0</v>
      </c>
      <c r="P7" s="222">
        <f>IF(OR(Master="Master",I7=0),0,IF(J7=1,0,IF(ISNA(VLOOKUP(A7,L2_Array,21,FALSE)),0,VLOOKUP(A7,L2_Array,21,FALSE))))</f>
        <v>0</v>
      </c>
      <c r="Q7" s="222">
        <f>IF(I7="","",IF(D7="Yes",1,IF(D7="No",2,IF(D7="N/A",3,0))))</f>
        <v>1</v>
      </c>
      <c r="R7" s="222">
        <f>IF(I7="","",IF(P7&gt;0,P7,IF(Q7&gt;0,Q7,0)))</f>
        <v>1</v>
      </c>
      <c r="S7" s="222">
        <f>IF(I7="","",IF(OR(I7=1,S6=""),1,IF(OR(AND(J6=1,(I7-I5&lt;&gt;0)),AND(S6=0,I6=I7),AND(J6=1,I7=I5)),0,1)))</f>
        <v>1</v>
      </c>
      <c r="T7" s="222">
        <f>IF(I7="",T6,IF(AND(R7&gt;1,OR(T6="",T6=0,T6&gt;=I7)),I7,IF(I7&gt;T6,T6,0)))</f>
        <v>0</v>
      </c>
      <c r="U7" s="222">
        <f>IF(Master="Master",Q7,IF(U6="",R7,IF(OR(AND(T7&gt;0,R7&lt;U6),AND(T7=1,R7&lt;=U6)),U6,R7)))</f>
        <v>1</v>
      </c>
      <c r="V7" s="222">
        <f>IF(I7="","",IF(OR(AND(S6=1,T7=1),R7&gt;0,AND(S8=0,V8=1)),1,0))</f>
        <v>1</v>
      </c>
      <c r="W7" s="222">
        <f>IF(I7="","",IF(OR(AND(T7&gt;0,S7=1),AND(S7=1,V7=1)),1,0))</f>
        <v>1</v>
      </c>
      <c r="X7" s="120">
        <f t="shared" ref="X7:X38" si="0">IF(ISNA(VLOOKUP(A7,L2_Array,1,FALSE)),"",1)</f>
        <v>1</v>
      </c>
      <c r="Y7" s="119"/>
      <c r="Z7" s="3"/>
      <c r="AA7" s="121" t="s">
        <v>923</v>
      </c>
    </row>
    <row r="8" spans="1:27" ht="42">
      <c r="A8" s="222">
        <v>312</v>
      </c>
      <c r="B8" s="116" t="str">
        <f t="shared" ref="B8:B71" si="1">IF(I8=0,"",IF(I8=1,P$1&amp;"."&amp;K8,IF(I8=2,P$1&amp;"."&amp;K8&amp;"."&amp;L8,IF(I8=3,P$1&amp;"."&amp;K8&amp;"."&amp;L8&amp;"."&amp;M8,IF(I8=4,P$1&amp;"."&amp;K8&amp;"."&amp;L8&amp;"."&amp;M8&amp;"."&amp;N8,IF(I8=5,P$1&amp;"."&amp;K8&amp;"."&amp;L8&amp;"."&amp;M8&amp;"."&amp;N8&amp;"."&amp;O8))))))</f>
        <v>F.1.1</v>
      </c>
      <c r="C8" s="125" t="s">
        <v>924</v>
      </c>
      <c r="D8" s="117" t="s">
        <v>47</v>
      </c>
      <c r="E8" s="118"/>
      <c r="F8" s="3" t="s">
        <v>204</v>
      </c>
      <c r="G8" s="119" t="s">
        <v>174</v>
      </c>
      <c r="H8" s="3" t="s">
        <v>175</v>
      </c>
      <c r="I8" s="16">
        <v>2</v>
      </c>
      <c r="J8" s="116"/>
      <c r="K8" s="231">
        <f t="shared" ref="K8:K71" si="2">IF(K7="",1,IF(I8=1,K7+1,K7))</f>
        <v>1</v>
      </c>
      <c r="L8" s="222">
        <f t="shared" ref="L8:L71" si="3">IF(L7="",0,IF(K7&lt;&gt;K8,0,IF($I8=2,L7+1,L7)))</f>
        <v>1</v>
      </c>
      <c r="M8" s="222">
        <f t="shared" ref="M8:M71" si="4">IF(M7="",0,IF(L7&lt;&gt;L8,0,IF($I8=3,M7+1,M7)))</f>
        <v>0</v>
      </c>
      <c r="N8" s="222">
        <f t="shared" ref="N8:N71" si="5">IF(N7="",0,IF(M7&lt;&gt;M8,0,IF($I8=4,N7+1,N7)))</f>
        <v>0</v>
      </c>
      <c r="O8" s="222">
        <f t="shared" ref="O8:O71" si="6">IF(O7="",0,IF(N7&lt;&gt;N8,0,IF($I8=5,O7+1,O7)))</f>
        <v>0</v>
      </c>
      <c r="P8" s="222">
        <f t="shared" ref="P8:P71" si="7">IF(OR(Master="Master",I8=0),0,IF(J8=1,0,IF(ISNA(VLOOKUP(A8,L2_Array,21,FALSE)),0,VLOOKUP(A8,L2_Array,21,FALSE))))</f>
        <v>0</v>
      </c>
      <c r="Q8" s="222">
        <f t="shared" ref="Q8:Q71" si="8">IF(I8="","",IF(D8="Yes",1,IF(D8="No",2,IF(D8="N/A",3,0))))</f>
        <v>1</v>
      </c>
      <c r="R8" s="222">
        <f t="shared" ref="R8:R71" si="9">IF(I8="","",IF(P8&gt;0,P8,IF(Q8&gt;0,Q8,0)))</f>
        <v>1</v>
      </c>
      <c r="S8" s="222">
        <f t="shared" ref="S8:S71" si="10">IF(I8="","",IF(OR(I8=1,S7=""),1,IF(OR(AND(J7=1,(I8-I6&lt;&gt;0)),AND(S7=0,I7=I8),AND(J7=1,I8=I6)),0,1)))</f>
        <v>1</v>
      </c>
      <c r="T8" s="222">
        <f t="shared" ref="T8:T71" si="11">IF(I8="",T7,IF(AND(R8&gt;1,OR(T7="",T7=0,T7&gt;=I8)),I8,IF(I8&gt;T7,T7,0)))</f>
        <v>0</v>
      </c>
      <c r="U8" s="222">
        <f t="shared" ref="U8:U71" si="12">IF(Master="Master",Q8,IF(U7="",R8,IF(OR(AND(T8&gt;0,R8&lt;U7),AND(T8=1,R8&lt;=U7)),U7,R8)))</f>
        <v>1</v>
      </c>
      <c r="V8" s="222">
        <f t="shared" ref="V8:V71" si="13">IF(I8="","",IF(OR(AND(S7=1,T8=1),R8&gt;0,AND(S9=0,V9=1)),1,0))</f>
        <v>1</v>
      </c>
      <c r="W8" s="222">
        <f t="shared" ref="W8:W71" si="14">IF(I8="","",IF(OR(AND(T8&gt;0,S8=1),AND(S8=1,V8=1)),1,0))</f>
        <v>1</v>
      </c>
      <c r="X8" s="120" t="str">
        <f t="shared" si="0"/>
        <v/>
      </c>
      <c r="Y8" s="119"/>
      <c r="Z8" s="3"/>
      <c r="AA8" s="121" t="s">
        <v>925</v>
      </c>
    </row>
    <row r="9" spans="1:27" ht="42">
      <c r="A9" s="222">
        <v>2560</v>
      </c>
      <c r="B9" s="116" t="str">
        <f t="shared" si="1"/>
        <v>F.1.2</v>
      </c>
      <c r="C9" s="125" t="s">
        <v>926</v>
      </c>
      <c r="D9" s="117" t="s">
        <v>47</v>
      </c>
      <c r="E9" s="118" t="s">
        <v>927</v>
      </c>
      <c r="F9" s="3" t="s">
        <v>227</v>
      </c>
      <c r="G9" s="119" t="s">
        <v>228</v>
      </c>
      <c r="H9" s="3" t="s">
        <v>229</v>
      </c>
      <c r="I9" s="16">
        <v>2</v>
      </c>
      <c r="J9" s="116"/>
      <c r="K9" s="231">
        <f t="shared" si="2"/>
        <v>1</v>
      </c>
      <c r="L9" s="222">
        <f t="shared" si="3"/>
        <v>2</v>
      </c>
      <c r="M9" s="222">
        <f t="shared" si="4"/>
        <v>0</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f t="shared" si="0"/>
        <v>1</v>
      </c>
      <c r="Y9" s="119"/>
      <c r="Z9" s="3"/>
      <c r="AA9" s="121" t="s">
        <v>928</v>
      </c>
    </row>
    <row r="10" spans="1:27" ht="28">
      <c r="A10" s="222">
        <v>2561</v>
      </c>
      <c r="B10" s="116" t="str">
        <f t="shared" si="1"/>
        <v>F.1.2.1</v>
      </c>
      <c r="C10" s="126" t="s">
        <v>929</v>
      </c>
      <c r="D10" s="213" t="s">
        <v>50</v>
      </c>
      <c r="E10" s="118"/>
      <c r="F10" s="3" t="s">
        <v>930</v>
      </c>
      <c r="G10" s="119" t="s">
        <v>228</v>
      </c>
      <c r="H10" s="3" t="s">
        <v>229</v>
      </c>
      <c r="I10" s="16">
        <v>3</v>
      </c>
      <c r="J10" s="116"/>
      <c r="K10" s="231">
        <f t="shared" si="2"/>
        <v>1</v>
      </c>
      <c r="L10" s="222">
        <f t="shared" si="3"/>
        <v>2</v>
      </c>
      <c r="M10" s="222">
        <f t="shared" si="4"/>
        <v>1</v>
      </c>
      <c r="N10" s="222">
        <f t="shared" si="5"/>
        <v>0</v>
      </c>
      <c r="O10" s="222">
        <f t="shared" si="6"/>
        <v>0</v>
      </c>
      <c r="P10" s="222">
        <f t="shared" si="7"/>
        <v>0</v>
      </c>
      <c r="Q10" s="222">
        <f t="shared" si="8"/>
        <v>2</v>
      </c>
      <c r="R10" s="222">
        <f t="shared" si="9"/>
        <v>2</v>
      </c>
      <c r="S10" s="222">
        <f t="shared" si="10"/>
        <v>1</v>
      </c>
      <c r="T10" s="222">
        <f t="shared" si="11"/>
        <v>3</v>
      </c>
      <c r="U10" s="222">
        <f t="shared" si="12"/>
        <v>2</v>
      </c>
      <c r="V10" s="222">
        <f t="shared" si="13"/>
        <v>1</v>
      </c>
      <c r="W10" s="222">
        <f t="shared" si="14"/>
        <v>1</v>
      </c>
      <c r="X10" s="120" t="str">
        <f t="shared" si="0"/>
        <v/>
      </c>
      <c r="Y10" s="119"/>
      <c r="Z10" s="3"/>
      <c r="AA10" s="121" t="s">
        <v>931</v>
      </c>
    </row>
    <row r="11" spans="1:27" ht="28">
      <c r="A11" s="222">
        <v>351</v>
      </c>
      <c r="B11" s="116" t="str">
        <f t="shared" si="1"/>
        <v>F.1.2.2</v>
      </c>
      <c r="C11" s="62" t="s">
        <v>932</v>
      </c>
      <c r="D11" s="117" t="s">
        <v>47</v>
      </c>
      <c r="E11" s="118"/>
      <c r="F11" s="3" t="s">
        <v>227</v>
      </c>
      <c r="G11" s="119" t="s">
        <v>3</v>
      </c>
      <c r="H11" s="3"/>
      <c r="I11" s="16">
        <v>3</v>
      </c>
      <c r="J11" s="116"/>
      <c r="K11" s="231">
        <f t="shared" si="2"/>
        <v>1</v>
      </c>
      <c r="L11" s="222">
        <f t="shared" si="3"/>
        <v>2</v>
      </c>
      <c r="M11" s="222">
        <f t="shared" si="4"/>
        <v>2</v>
      </c>
      <c r="N11" s="222">
        <f t="shared" si="5"/>
        <v>0</v>
      </c>
      <c r="O11" s="222">
        <f t="shared" si="6"/>
        <v>0</v>
      </c>
      <c r="P11" s="222">
        <f t="shared" si="7"/>
        <v>0</v>
      </c>
      <c r="Q11" s="222">
        <f t="shared" si="8"/>
        <v>1</v>
      </c>
      <c r="R11" s="222">
        <f t="shared" si="9"/>
        <v>1</v>
      </c>
      <c r="S11" s="222">
        <f t="shared" si="10"/>
        <v>1</v>
      </c>
      <c r="T11" s="222">
        <f t="shared" si="11"/>
        <v>0</v>
      </c>
      <c r="U11" s="222">
        <f t="shared" si="12"/>
        <v>1</v>
      </c>
      <c r="V11" s="222">
        <f t="shared" si="13"/>
        <v>1</v>
      </c>
      <c r="W11" s="222">
        <f t="shared" si="14"/>
        <v>1</v>
      </c>
      <c r="X11" s="120" t="str">
        <f t="shared" si="0"/>
        <v/>
      </c>
      <c r="Y11" s="119"/>
      <c r="Z11" s="3"/>
      <c r="AA11" s="121" t="s">
        <v>933</v>
      </c>
    </row>
    <row r="12" spans="1:27" ht="14">
      <c r="A12" s="222">
        <v>381</v>
      </c>
      <c r="B12" s="116" t="str">
        <f t="shared" si="1"/>
        <v>F.1.2.3</v>
      </c>
      <c r="C12" s="62" t="s">
        <v>934</v>
      </c>
      <c r="D12" s="117" t="s">
        <v>47</v>
      </c>
      <c r="E12" s="118"/>
      <c r="F12" s="3"/>
      <c r="G12" s="119" t="s">
        <v>935</v>
      </c>
      <c r="H12" s="3" t="s">
        <v>936</v>
      </c>
      <c r="I12" s="16">
        <v>3</v>
      </c>
      <c r="J12" s="3"/>
      <c r="K12" s="231">
        <f t="shared" si="2"/>
        <v>1</v>
      </c>
      <c r="L12" s="222">
        <f t="shared" si="3"/>
        <v>2</v>
      </c>
      <c r="M12" s="222">
        <f t="shared" si="4"/>
        <v>3</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937</v>
      </c>
    </row>
    <row r="13" spans="1:27" ht="28">
      <c r="A13" s="222">
        <v>387</v>
      </c>
      <c r="B13" s="116" t="str">
        <f t="shared" si="1"/>
        <v>F.1.2.4</v>
      </c>
      <c r="C13" s="62" t="s">
        <v>938</v>
      </c>
      <c r="D13" s="117" t="s">
        <v>47</v>
      </c>
      <c r="E13" s="118" t="s">
        <v>939</v>
      </c>
      <c r="F13" s="3"/>
      <c r="G13" s="119" t="s">
        <v>940</v>
      </c>
      <c r="H13" s="3" t="s">
        <v>936</v>
      </c>
      <c r="I13" s="16">
        <v>3</v>
      </c>
      <c r="J13" s="3"/>
      <c r="K13" s="231">
        <f t="shared" si="2"/>
        <v>1</v>
      </c>
      <c r="L13" s="222">
        <f t="shared" si="3"/>
        <v>2</v>
      </c>
      <c r="M13" s="222">
        <f t="shared" si="4"/>
        <v>4</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941</v>
      </c>
    </row>
    <row r="14" spans="1:27" ht="28">
      <c r="A14" s="222">
        <v>391</v>
      </c>
      <c r="B14" s="116" t="str">
        <f t="shared" si="1"/>
        <v>F.1.2.5</v>
      </c>
      <c r="C14" s="62" t="s">
        <v>942</v>
      </c>
      <c r="D14" s="117" t="s">
        <v>47</v>
      </c>
      <c r="E14" s="118"/>
      <c r="F14" s="3" t="s">
        <v>227</v>
      </c>
      <c r="G14" s="119" t="s">
        <v>231</v>
      </c>
      <c r="H14" s="3" t="s">
        <v>232</v>
      </c>
      <c r="I14" s="16">
        <v>3</v>
      </c>
      <c r="J14" s="3"/>
      <c r="K14" s="231">
        <f t="shared" si="2"/>
        <v>1</v>
      </c>
      <c r="L14" s="222">
        <f t="shared" si="3"/>
        <v>2</v>
      </c>
      <c r="M14" s="222">
        <f t="shared" si="4"/>
        <v>5</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943</v>
      </c>
    </row>
    <row r="15" spans="1:27" ht="14">
      <c r="A15" s="222">
        <v>392</v>
      </c>
      <c r="B15" s="116" t="str">
        <f t="shared" si="1"/>
        <v>F.1.2.5.1</v>
      </c>
      <c r="C15" s="127" t="s">
        <v>944</v>
      </c>
      <c r="D15" s="117" t="s">
        <v>50</v>
      </c>
      <c r="E15" s="118"/>
      <c r="F15" s="3"/>
      <c r="G15" s="119" t="s">
        <v>3</v>
      </c>
      <c r="H15" s="3"/>
      <c r="I15" s="16">
        <v>4</v>
      </c>
      <c r="J15" s="3"/>
      <c r="K15" s="231">
        <f t="shared" si="2"/>
        <v>1</v>
      </c>
      <c r="L15" s="222">
        <f t="shared" si="3"/>
        <v>2</v>
      </c>
      <c r="M15" s="222">
        <f t="shared" si="4"/>
        <v>5</v>
      </c>
      <c r="N15" s="222">
        <f t="shared" si="5"/>
        <v>1</v>
      </c>
      <c r="O15" s="222">
        <f t="shared" si="6"/>
        <v>0</v>
      </c>
      <c r="P15" s="222">
        <f t="shared" si="7"/>
        <v>0</v>
      </c>
      <c r="Q15" s="222">
        <f t="shared" si="8"/>
        <v>2</v>
      </c>
      <c r="R15" s="222">
        <f t="shared" si="9"/>
        <v>2</v>
      </c>
      <c r="S15" s="222">
        <f t="shared" si="10"/>
        <v>1</v>
      </c>
      <c r="T15" s="222">
        <f t="shared" si="11"/>
        <v>4</v>
      </c>
      <c r="U15" s="222">
        <f t="shared" si="12"/>
        <v>2</v>
      </c>
      <c r="V15" s="222">
        <f t="shared" si="13"/>
        <v>1</v>
      </c>
      <c r="W15" s="222">
        <f t="shared" si="14"/>
        <v>1</v>
      </c>
      <c r="X15" s="120" t="str">
        <f t="shared" si="0"/>
        <v/>
      </c>
      <c r="Y15" s="119"/>
      <c r="Z15" s="3"/>
      <c r="AA15" s="121" t="s">
        <v>945</v>
      </c>
    </row>
    <row r="16" spans="1:27" ht="28">
      <c r="A16" s="222">
        <v>394</v>
      </c>
      <c r="B16" s="116" t="str">
        <f t="shared" si="1"/>
        <v>F.1.2.5.2</v>
      </c>
      <c r="C16" s="127" t="s">
        <v>946</v>
      </c>
      <c r="D16" s="117" t="s">
        <v>47</v>
      </c>
      <c r="E16" s="118"/>
      <c r="F16" s="3"/>
      <c r="G16" s="119" t="s">
        <v>895</v>
      </c>
      <c r="H16" s="3" t="s">
        <v>896</v>
      </c>
      <c r="I16" s="16">
        <v>4</v>
      </c>
      <c r="J16" s="3"/>
      <c r="K16" s="231">
        <f t="shared" si="2"/>
        <v>1</v>
      </c>
      <c r="L16" s="222">
        <f t="shared" si="3"/>
        <v>2</v>
      </c>
      <c r="M16" s="222">
        <f t="shared" si="4"/>
        <v>5</v>
      </c>
      <c r="N16" s="222">
        <f t="shared" si="5"/>
        <v>2</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947</v>
      </c>
    </row>
    <row r="17" spans="1:27" ht="14">
      <c r="A17" s="222">
        <v>374</v>
      </c>
      <c r="B17" s="116" t="str">
        <f t="shared" si="1"/>
        <v>F.1.2.6</v>
      </c>
      <c r="C17" s="62" t="s">
        <v>948</v>
      </c>
      <c r="D17" s="117" t="s">
        <v>47</v>
      </c>
      <c r="E17" s="118"/>
      <c r="F17" s="3"/>
      <c r="G17" s="119" t="s">
        <v>949</v>
      </c>
      <c r="H17" s="3" t="s">
        <v>936</v>
      </c>
      <c r="I17" s="16">
        <v>3</v>
      </c>
      <c r="J17" s="3"/>
      <c r="K17" s="231">
        <f t="shared" si="2"/>
        <v>1</v>
      </c>
      <c r="L17" s="222">
        <f t="shared" si="3"/>
        <v>2</v>
      </c>
      <c r="M17" s="222">
        <f t="shared" si="4"/>
        <v>6</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950</v>
      </c>
    </row>
    <row r="18" spans="1:27" ht="14">
      <c r="A18" s="222">
        <v>3288</v>
      </c>
      <c r="B18" s="116" t="str">
        <f t="shared" si="1"/>
        <v>F.1.2.7</v>
      </c>
      <c r="C18" s="62" t="s">
        <v>951</v>
      </c>
      <c r="D18" s="117" t="s">
        <v>47</v>
      </c>
      <c r="E18" s="118"/>
      <c r="F18" s="3"/>
      <c r="G18" s="119" t="s">
        <v>952</v>
      </c>
      <c r="H18" s="3" t="s">
        <v>936</v>
      </c>
      <c r="I18" s="16">
        <v>3</v>
      </c>
      <c r="J18" s="3"/>
      <c r="K18" s="231">
        <f t="shared" si="2"/>
        <v>1</v>
      </c>
      <c r="L18" s="222">
        <f t="shared" si="3"/>
        <v>2</v>
      </c>
      <c r="M18" s="222">
        <f t="shared" si="4"/>
        <v>7</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953</v>
      </c>
    </row>
    <row r="19" spans="1:27" ht="28">
      <c r="A19" s="222">
        <v>371</v>
      </c>
      <c r="B19" s="116" t="str">
        <f t="shared" si="1"/>
        <v>F.1.2.8</v>
      </c>
      <c r="C19" s="62" t="s">
        <v>954</v>
      </c>
      <c r="D19" s="117" t="s">
        <v>47</v>
      </c>
      <c r="E19" s="118"/>
      <c r="F19" s="3" t="s">
        <v>227</v>
      </c>
      <c r="G19" s="119" t="s">
        <v>949</v>
      </c>
      <c r="H19" s="3" t="s">
        <v>936</v>
      </c>
      <c r="I19" s="16">
        <v>3</v>
      </c>
      <c r="J19" s="3"/>
      <c r="K19" s="231">
        <f t="shared" si="2"/>
        <v>1</v>
      </c>
      <c r="L19" s="222">
        <f t="shared" si="3"/>
        <v>2</v>
      </c>
      <c r="M19" s="222">
        <f t="shared" si="4"/>
        <v>8</v>
      </c>
      <c r="N19" s="222">
        <f t="shared" si="5"/>
        <v>0</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955</v>
      </c>
    </row>
    <row r="20" spans="1:27" ht="28">
      <c r="A20" s="222">
        <v>395</v>
      </c>
      <c r="B20" s="116" t="str">
        <f t="shared" si="1"/>
        <v>F.1.2.9</v>
      </c>
      <c r="C20" s="62" t="s">
        <v>956</v>
      </c>
      <c r="D20" s="117" t="s">
        <v>50</v>
      </c>
      <c r="E20" s="118"/>
      <c r="F20" s="3" t="s">
        <v>227</v>
      </c>
      <c r="G20" s="119" t="s">
        <v>231</v>
      </c>
      <c r="H20" s="3" t="s">
        <v>232</v>
      </c>
      <c r="I20" s="16">
        <v>3</v>
      </c>
      <c r="J20" s="3"/>
      <c r="K20" s="231">
        <f t="shared" si="2"/>
        <v>1</v>
      </c>
      <c r="L20" s="222">
        <f t="shared" si="3"/>
        <v>2</v>
      </c>
      <c r="M20" s="222">
        <f t="shared" si="4"/>
        <v>9</v>
      </c>
      <c r="N20" s="222">
        <f t="shared" si="5"/>
        <v>0</v>
      </c>
      <c r="O20" s="222">
        <f t="shared" si="6"/>
        <v>0</v>
      </c>
      <c r="P20" s="222">
        <f t="shared" si="7"/>
        <v>0</v>
      </c>
      <c r="Q20" s="222">
        <f t="shared" si="8"/>
        <v>2</v>
      </c>
      <c r="R20" s="222">
        <f t="shared" si="9"/>
        <v>2</v>
      </c>
      <c r="S20" s="222">
        <f t="shared" si="10"/>
        <v>1</v>
      </c>
      <c r="T20" s="222">
        <f t="shared" si="11"/>
        <v>3</v>
      </c>
      <c r="U20" s="222">
        <f t="shared" si="12"/>
        <v>2</v>
      </c>
      <c r="V20" s="222">
        <f t="shared" si="13"/>
        <v>1</v>
      </c>
      <c r="W20" s="222">
        <f t="shared" si="14"/>
        <v>1</v>
      </c>
      <c r="X20" s="120" t="str">
        <f t="shared" si="0"/>
        <v/>
      </c>
      <c r="Y20" s="119"/>
      <c r="Z20" s="3"/>
      <c r="AA20" s="121" t="s">
        <v>957</v>
      </c>
    </row>
    <row r="21" spans="1:27" ht="28">
      <c r="A21" s="222">
        <v>360</v>
      </c>
      <c r="B21" s="116" t="str">
        <f t="shared" si="1"/>
        <v>F.1.2.10</v>
      </c>
      <c r="C21" s="62" t="s">
        <v>958</v>
      </c>
      <c r="D21" s="117" t="s">
        <v>47</v>
      </c>
      <c r="E21" s="118"/>
      <c r="F21" s="3" t="s">
        <v>227</v>
      </c>
      <c r="G21" s="119" t="s">
        <v>949</v>
      </c>
      <c r="H21" s="3" t="s">
        <v>936</v>
      </c>
      <c r="I21" s="16">
        <v>3</v>
      </c>
      <c r="J21" s="3"/>
      <c r="K21" s="231">
        <f t="shared" si="2"/>
        <v>1</v>
      </c>
      <c r="L21" s="222">
        <f t="shared" si="3"/>
        <v>2</v>
      </c>
      <c r="M21" s="222">
        <f t="shared" si="4"/>
        <v>10</v>
      </c>
      <c r="N21" s="222">
        <f t="shared" si="5"/>
        <v>0</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959</v>
      </c>
    </row>
    <row r="22" spans="1:27" ht="14">
      <c r="A22" s="222">
        <v>364</v>
      </c>
      <c r="B22" s="116" t="str">
        <f t="shared" si="1"/>
        <v>F.1.2.11</v>
      </c>
      <c r="C22" s="62" t="s">
        <v>960</v>
      </c>
      <c r="D22" s="117" t="s">
        <v>47</v>
      </c>
      <c r="E22" s="118"/>
      <c r="F22" s="3"/>
      <c r="G22" s="119" t="s">
        <v>961</v>
      </c>
      <c r="H22" s="3" t="s">
        <v>936</v>
      </c>
      <c r="I22" s="16">
        <v>3</v>
      </c>
      <c r="J22" s="3"/>
      <c r="K22" s="231">
        <f t="shared" si="2"/>
        <v>1</v>
      </c>
      <c r="L22" s="222">
        <f t="shared" si="3"/>
        <v>2</v>
      </c>
      <c r="M22" s="222">
        <f t="shared" si="4"/>
        <v>11</v>
      </c>
      <c r="N22" s="222">
        <f t="shared" si="5"/>
        <v>0</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962</v>
      </c>
    </row>
    <row r="23" spans="1:27" ht="14">
      <c r="A23" s="222">
        <v>365</v>
      </c>
      <c r="B23" s="116" t="str">
        <f t="shared" si="1"/>
        <v>F.1.2.12</v>
      </c>
      <c r="C23" s="62" t="s">
        <v>963</v>
      </c>
      <c r="D23" s="117" t="s">
        <v>47</v>
      </c>
      <c r="E23" s="118"/>
      <c r="F23" s="3"/>
      <c r="G23" s="119" t="s">
        <v>3</v>
      </c>
      <c r="H23" s="3"/>
      <c r="I23" s="16">
        <v>3</v>
      </c>
      <c r="J23" s="3"/>
      <c r="K23" s="231">
        <f t="shared" si="2"/>
        <v>1</v>
      </c>
      <c r="L23" s="222">
        <f t="shared" si="3"/>
        <v>2</v>
      </c>
      <c r="M23" s="222">
        <f t="shared" si="4"/>
        <v>12</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964</v>
      </c>
    </row>
    <row r="24" spans="1:27" ht="14">
      <c r="A24" s="222">
        <v>380</v>
      </c>
      <c r="B24" s="116" t="str">
        <f t="shared" si="1"/>
        <v>F.1.2.13</v>
      </c>
      <c r="C24" s="62" t="s">
        <v>965</v>
      </c>
      <c r="D24" s="117" t="s">
        <v>47</v>
      </c>
      <c r="E24" s="118"/>
      <c r="F24" s="3"/>
      <c r="G24" s="119" t="s">
        <v>966</v>
      </c>
      <c r="H24" s="3" t="s">
        <v>936</v>
      </c>
      <c r="I24" s="16">
        <v>3</v>
      </c>
      <c r="J24" s="3"/>
      <c r="K24" s="231">
        <f t="shared" si="2"/>
        <v>1</v>
      </c>
      <c r="L24" s="222">
        <f t="shared" si="3"/>
        <v>2</v>
      </c>
      <c r="M24" s="222">
        <f t="shared" si="4"/>
        <v>13</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967</v>
      </c>
    </row>
    <row r="25" spans="1:27" ht="14">
      <c r="A25" s="222">
        <v>358</v>
      </c>
      <c r="B25" s="116" t="str">
        <f t="shared" si="1"/>
        <v>F.1.2.14</v>
      </c>
      <c r="C25" s="62" t="s">
        <v>968</v>
      </c>
      <c r="D25" s="117" t="s">
        <v>47</v>
      </c>
      <c r="E25" s="118"/>
      <c r="F25" s="3"/>
      <c r="G25" s="119" t="s">
        <v>949</v>
      </c>
      <c r="H25" s="3" t="s">
        <v>936</v>
      </c>
      <c r="I25" s="16">
        <v>3</v>
      </c>
      <c r="J25" s="3"/>
      <c r="K25" s="231">
        <f t="shared" si="2"/>
        <v>1</v>
      </c>
      <c r="L25" s="222">
        <f t="shared" si="3"/>
        <v>2</v>
      </c>
      <c r="M25" s="222">
        <f t="shared" si="4"/>
        <v>14</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969</v>
      </c>
    </row>
    <row r="26" spans="1:27" ht="28">
      <c r="A26" s="222">
        <v>366</v>
      </c>
      <c r="B26" s="116" t="str">
        <f t="shared" si="1"/>
        <v>F.1.2.15</v>
      </c>
      <c r="C26" s="62" t="s">
        <v>970</v>
      </c>
      <c r="D26" s="117" t="s">
        <v>47</v>
      </c>
      <c r="E26" s="118"/>
      <c r="F26" s="3" t="s">
        <v>227</v>
      </c>
      <c r="G26" s="119" t="s">
        <v>3</v>
      </c>
      <c r="H26" s="3"/>
      <c r="I26" s="16">
        <v>3</v>
      </c>
      <c r="J26" s="3"/>
      <c r="K26" s="231">
        <f t="shared" si="2"/>
        <v>1</v>
      </c>
      <c r="L26" s="222">
        <f t="shared" si="3"/>
        <v>2</v>
      </c>
      <c r="M26" s="222">
        <f t="shared" si="4"/>
        <v>15</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971</v>
      </c>
    </row>
    <row r="27" spans="1:27" ht="14">
      <c r="A27" s="222">
        <v>3296</v>
      </c>
      <c r="B27" s="116" t="str">
        <f t="shared" si="1"/>
        <v>F.1.2.16</v>
      </c>
      <c r="C27" s="62" t="s">
        <v>972</v>
      </c>
      <c r="D27" s="117" t="s">
        <v>47</v>
      </c>
      <c r="E27" s="118"/>
      <c r="F27" s="3"/>
      <c r="G27" s="119" t="s">
        <v>949</v>
      </c>
      <c r="H27" s="3" t="s">
        <v>936</v>
      </c>
      <c r="I27" s="16">
        <v>3</v>
      </c>
      <c r="J27" s="3"/>
      <c r="K27" s="231">
        <f t="shared" si="2"/>
        <v>1</v>
      </c>
      <c r="L27" s="222">
        <f t="shared" si="3"/>
        <v>2</v>
      </c>
      <c r="M27" s="222">
        <f t="shared" si="4"/>
        <v>16</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973</v>
      </c>
    </row>
    <row r="28" spans="1:27" ht="28">
      <c r="A28" s="222">
        <v>566</v>
      </c>
      <c r="B28" s="116" t="str">
        <f t="shared" si="1"/>
        <v>F.1.2.17</v>
      </c>
      <c r="C28" s="62" t="s">
        <v>974</v>
      </c>
      <c r="D28" s="117" t="s">
        <v>47</v>
      </c>
      <c r="E28" s="118"/>
      <c r="F28" s="3" t="s">
        <v>227</v>
      </c>
      <c r="G28" s="119" t="s">
        <v>231</v>
      </c>
      <c r="H28" s="3" t="s">
        <v>232</v>
      </c>
      <c r="I28" s="16">
        <v>3</v>
      </c>
      <c r="J28" s="3"/>
      <c r="K28" s="231">
        <f t="shared" si="2"/>
        <v>1</v>
      </c>
      <c r="L28" s="222">
        <f t="shared" si="3"/>
        <v>2</v>
      </c>
      <c r="M28" s="222">
        <f t="shared" si="4"/>
        <v>17</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975</v>
      </c>
    </row>
    <row r="29" spans="1:27" ht="28">
      <c r="A29" s="222">
        <v>3297</v>
      </c>
      <c r="B29" s="116" t="str">
        <f t="shared" si="1"/>
        <v>F.1.2.18</v>
      </c>
      <c r="C29" s="62" t="s">
        <v>976</v>
      </c>
      <c r="D29" s="117" t="s">
        <v>47</v>
      </c>
      <c r="E29" s="118"/>
      <c r="F29" s="3" t="s">
        <v>227</v>
      </c>
      <c r="G29" s="119" t="s">
        <v>231</v>
      </c>
      <c r="H29" s="3" t="s">
        <v>232</v>
      </c>
      <c r="I29" s="16">
        <v>3</v>
      </c>
      <c r="J29" s="3"/>
      <c r="K29" s="231">
        <f t="shared" si="2"/>
        <v>1</v>
      </c>
      <c r="L29" s="222">
        <f t="shared" si="3"/>
        <v>2</v>
      </c>
      <c r="M29" s="222">
        <f t="shared" si="4"/>
        <v>18</v>
      </c>
      <c r="N29" s="222">
        <f t="shared" si="5"/>
        <v>0</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977</v>
      </c>
    </row>
    <row r="30" spans="1:27" ht="14">
      <c r="A30" s="222">
        <v>3298</v>
      </c>
      <c r="B30" s="116" t="str">
        <f t="shared" si="1"/>
        <v>F.1.2.19</v>
      </c>
      <c r="C30" s="62" t="s">
        <v>978</v>
      </c>
      <c r="D30" s="117" t="s">
        <v>47</v>
      </c>
      <c r="E30" s="118"/>
      <c r="F30" s="3"/>
      <c r="G30" s="119" t="s">
        <v>3</v>
      </c>
      <c r="H30" s="3"/>
      <c r="I30" s="16">
        <v>3</v>
      </c>
      <c r="J30" s="3"/>
      <c r="K30" s="231">
        <f t="shared" si="2"/>
        <v>1</v>
      </c>
      <c r="L30" s="222">
        <f t="shared" si="3"/>
        <v>2</v>
      </c>
      <c r="M30" s="222">
        <f t="shared" si="4"/>
        <v>19</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979</v>
      </c>
    </row>
    <row r="31" spans="1:27" ht="14">
      <c r="A31" s="222">
        <v>569</v>
      </c>
      <c r="B31" s="116" t="str">
        <f t="shared" si="1"/>
        <v>F.1.2.20</v>
      </c>
      <c r="C31" s="62" t="s">
        <v>980</v>
      </c>
      <c r="D31" s="117" t="s">
        <v>47</v>
      </c>
      <c r="E31" s="118"/>
      <c r="F31" s="3"/>
      <c r="G31" s="119" t="s">
        <v>895</v>
      </c>
      <c r="H31" s="3" t="s">
        <v>896</v>
      </c>
      <c r="I31" s="16">
        <v>3</v>
      </c>
      <c r="J31" s="3"/>
      <c r="K31" s="231">
        <f t="shared" si="2"/>
        <v>1</v>
      </c>
      <c r="L31" s="222">
        <f t="shared" si="3"/>
        <v>2</v>
      </c>
      <c r="M31" s="222">
        <f t="shared" si="4"/>
        <v>20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981</v>
      </c>
    </row>
    <row r="32" spans="1:27" ht="28">
      <c r="A32" s="222">
        <v>3303</v>
      </c>
      <c r="B32" s="116" t="str">
        <f t="shared" si="1"/>
        <v>F.1.2.21</v>
      </c>
      <c r="C32" s="62" t="s">
        <v>982</v>
      </c>
      <c r="D32" s="117" t="s">
        <v>47</v>
      </c>
      <c r="E32" s="118"/>
      <c r="F32" s="3" t="s">
        <v>983</v>
      </c>
      <c r="G32" s="119" t="s">
        <v>984</v>
      </c>
      <c r="H32" s="3" t="s">
        <v>985</v>
      </c>
      <c r="I32" s="16">
        <v>3</v>
      </c>
      <c r="J32" s="3"/>
      <c r="K32" s="231">
        <f t="shared" si="2"/>
        <v>1</v>
      </c>
      <c r="L32" s="222">
        <f t="shared" si="3"/>
        <v>2</v>
      </c>
      <c r="M32" s="222">
        <f t="shared" si="4"/>
        <v>21</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986</v>
      </c>
    </row>
    <row r="33" spans="1:27" ht="14">
      <c r="A33" s="222">
        <v>3289</v>
      </c>
      <c r="B33" s="116" t="str">
        <f t="shared" si="1"/>
        <v>F.1.2.22</v>
      </c>
      <c r="C33" s="62" t="s">
        <v>987</v>
      </c>
      <c r="D33" s="117" t="s">
        <v>47</v>
      </c>
      <c r="E33" s="118"/>
      <c r="F33" s="3"/>
      <c r="G33" s="119" t="s">
        <v>988</v>
      </c>
      <c r="H33" s="3" t="s">
        <v>989</v>
      </c>
      <c r="I33" s="16">
        <v>3</v>
      </c>
      <c r="J33" s="3"/>
      <c r="K33" s="231">
        <f t="shared" si="2"/>
        <v>1</v>
      </c>
      <c r="L33" s="222">
        <f t="shared" si="3"/>
        <v>2</v>
      </c>
      <c r="M33" s="222">
        <f t="shared" si="4"/>
        <v>22</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990</v>
      </c>
    </row>
    <row r="34" spans="1:27" ht="14">
      <c r="A34" s="222">
        <v>3290</v>
      </c>
      <c r="B34" s="116" t="str">
        <f t="shared" si="1"/>
        <v>F.1.2.23</v>
      </c>
      <c r="C34" s="62" t="s">
        <v>991</v>
      </c>
      <c r="D34" s="117" t="s">
        <v>47</v>
      </c>
      <c r="E34" s="118"/>
      <c r="F34" s="3"/>
      <c r="G34" s="119" t="s">
        <v>988</v>
      </c>
      <c r="H34" s="3" t="s">
        <v>989</v>
      </c>
      <c r="I34" s="16">
        <v>3</v>
      </c>
      <c r="J34" s="3"/>
      <c r="K34" s="231">
        <f t="shared" si="2"/>
        <v>1</v>
      </c>
      <c r="L34" s="222">
        <f t="shared" si="3"/>
        <v>2</v>
      </c>
      <c r="M34" s="222">
        <f t="shared" si="4"/>
        <v>23</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992</v>
      </c>
    </row>
    <row r="35" spans="1:27" ht="14">
      <c r="A35" s="222">
        <v>382</v>
      </c>
      <c r="B35" s="116" t="str">
        <f t="shared" si="1"/>
        <v>F.1.2.24</v>
      </c>
      <c r="C35" s="62" t="s">
        <v>993</v>
      </c>
      <c r="D35" s="117" t="s">
        <v>47</v>
      </c>
      <c r="E35" s="118" t="s">
        <v>994</v>
      </c>
      <c r="F35" s="3"/>
      <c r="G35" s="119" t="s">
        <v>995</v>
      </c>
      <c r="H35" s="3" t="s">
        <v>936</v>
      </c>
      <c r="I35" s="16">
        <v>3</v>
      </c>
      <c r="J35" s="3"/>
      <c r="K35" s="231">
        <f t="shared" si="2"/>
        <v>1</v>
      </c>
      <c r="L35" s="222">
        <f t="shared" si="3"/>
        <v>2</v>
      </c>
      <c r="M35" s="222">
        <f t="shared" si="4"/>
        <v>24</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996</v>
      </c>
    </row>
    <row r="36" spans="1:27" ht="28">
      <c r="A36" s="222">
        <v>383</v>
      </c>
      <c r="B36" s="116" t="str">
        <f t="shared" si="1"/>
        <v>F.1.2.24.1</v>
      </c>
      <c r="C36" s="127" t="s">
        <v>997</v>
      </c>
      <c r="D36" s="117" t="s">
        <v>47</v>
      </c>
      <c r="E36" s="118"/>
      <c r="F36" s="3"/>
      <c r="G36" s="119" t="s">
        <v>998</v>
      </c>
      <c r="H36" s="3" t="s">
        <v>999</v>
      </c>
      <c r="I36" s="16">
        <v>4</v>
      </c>
      <c r="J36" s="3"/>
      <c r="K36" s="231">
        <f t="shared" si="2"/>
        <v>1</v>
      </c>
      <c r="L36" s="222">
        <f t="shared" si="3"/>
        <v>2</v>
      </c>
      <c r="M36" s="222">
        <f t="shared" si="4"/>
        <v>24</v>
      </c>
      <c r="N36" s="222">
        <f t="shared" si="5"/>
        <v>1</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1000</v>
      </c>
    </row>
    <row r="37" spans="1:27" ht="14">
      <c r="A37" s="222">
        <v>384</v>
      </c>
      <c r="B37" s="116" t="str">
        <f t="shared" si="1"/>
        <v>F.1.2.24.2</v>
      </c>
      <c r="C37" s="127" t="s">
        <v>1001</v>
      </c>
      <c r="D37" s="117" t="s">
        <v>47</v>
      </c>
      <c r="E37" s="118"/>
      <c r="F37" s="3"/>
      <c r="G37" s="119" t="s">
        <v>940</v>
      </c>
      <c r="H37" s="3" t="s">
        <v>936</v>
      </c>
      <c r="I37" s="16">
        <v>4</v>
      </c>
      <c r="J37" s="3"/>
      <c r="K37" s="231">
        <f t="shared" si="2"/>
        <v>1</v>
      </c>
      <c r="L37" s="222">
        <f t="shared" si="3"/>
        <v>2</v>
      </c>
      <c r="M37" s="222">
        <f t="shared" si="4"/>
        <v>24</v>
      </c>
      <c r="N37" s="222">
        <f t="shared" si="5"/>
        <v>2</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1002</v>
      </c>
    </row>
    <row r="38" spans="1:27" ht="42">
      <c r="A38" s="222">
        <v>389</v>
      </c>
      <c r="B38" s="116" t="str">
        <f t="shared" si="1"/>
        <v>F.1.2.24.3</v>
      </c>
      <c r="C38" s="127" t="s">
        <v>1003</v>
      </c>
      <c r="D38" s="117" t="s">
        <v>47</v>
      </c>
      <c r="E38" s="118"/>
      <c r="F38" s="3" t="s">
        <v>1004</v>
      </c>
      <c r="G38" s="119" t="s">
        <v>1005</v>
      </c>
      <c r="H38" s="3" t="s">
        <v>232</v>
      </c>
      <c r="I38" s="16">
        <v>4</v>
      </c>
      <c r="J38" s="3"/>
      <c r="K38" s="231">
        <f t="shared" si="2"/>
        <v>1</v>
      </c>
      <c r="L38" s="222">
        <f t="shared" si="3"/>
        <v>2</v>
      </c>
      <c r="M38" s="222">
        <f t="shared" si="4"/>
        <v>24</v>
      </c>
      <c r="N38" s="222">
        <f t="shared" si="5"/>
        <v>3</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t="str">
        <f t="shared" si="0"/>
        <v/>
      </c>
      <c r="Y38" s="119"/>
      <c r="Z38" s="3"/>
      <c r="AA38" s="121" t="s">
        <v>1006</v>
      </c>
    </row>
    <row r="39" spans="1:27" ht="14">
      <c r="A39" s="222">
        <v>390</v>
      </c>
      <c r="B39" s="116" t="str">
        <f t="shared" si="1"/>
        <v>F.1.2.24.4</v>
      </c>
      <c r="C39" s="127" t="s">
        <v>1007</v>
      </c>
      <c r="D39" s="117" t="s">
        <v>47</v>
      </c>
      <c r="E39" s="118"/>
      <c r="F39" s="3"/>
      <c r="G39" s="119" t="s">
        <v>231</v>
      </c>
      <c r="H39" s="3" t="s">
        <v>232</v>
      </c>
      <c r="I39" s="16">
        <v>4</v>
      </c>
      <c r="J39" s="3"/>
      <c r="K39" s="231">
        <f t="shared" si="2"/>
        <v>1</v>
      </c>
      <c r="L39" s="222">
        <f t="shared" si="3"/>
        <v>2</v>
      </c>
      <c r="M39" s="222">
        <f t="shared" si="4"/>
        <v>24</v>
      </c>
      <c r="N39" s="222">
        <f t="shared" si="5"/>
        <v>4</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ref="X39:X70" si="15">IF(ISNA(VLOOKUP(A39,L2_Array,1,FALSE)),"",1)</f>
        <v/>
      </c>
      <c r="Y39" s="119"/>
      <c r="Z39" s="3"/>
      <c r="AA39" s="121" t="s">
        <v>1008</v>
      </c>
    </row>
    <row r="40" spans="1:27" ht="14">
      <c r="A40" s="222">
        <v>396</v>
      </c>
      <c r="B40" s="116" t="str">
        <f t="shared" si="1"/>
        <v>F.1.3</v>
      </c>
      <c r="C40" s="125" t="s">
        <v>1009</v>
      </c>
      <c r="D40" s="117" t="s">
        <v>50</v>
      </c>
      <c r="E40" s="118" t="s">
        <v>1010</v>
      </c>
      <c r="F40" s="3"/>
      <c r="G40" s="119" t="s">
        <v>231</v>
      </c>
      <c r="H40" s="3" t="s">
        <v>232</v>
      </c>
      <c r="I40" s="16">
        <v>2</v>
      </c>
      <c r="J40" s="3"/>
      <c r="K40" s="231">
        <f t="shared" si="2"/>
        <v>1</v>
      </c>
      <c r="L40" s="222">
        <f t="shared" si="3"/>
        <v>3</v>
      </c>
      <c r="M40" s="222">
        <f t="shared" si="4"/>
        <v>0</v>
      </c>
      <c r="N40" s="222">
        <f t="shared" si="5"/>
        <v>0</v>
      </c>
      <c r="O40" s="222">
        <f t="shared" si="6"/>
        <v>0</v>
      </c>
      <c r="P40" s="222">
        <f t="shared" si="7"/>
        <v>0</v>
      </c>
      <c r="Q40" s="222">
        <f t="shared" si="8"/>
        <v>2</v>
      </c>
      <c r="R40" s="222">
        <f t="shared" si="9"/>
        <v>2</v>
      </c>
      <c r="S40" s="222">
        <f t="shared" si="10"/>
        <v>1</v>
      </c>
      <c r="T40" s="222">
        <f t="shared" si="11"/>
        <v>2</v>
      </c>
      <c r="U40" s="222">
        <f t="shared" si="12"/>
        <v>2</v>
      </c>
      <c r="V40" s="222">
        <f t="shared" si="13"/>
        <v>1</v>
      </c>
      <c r="W40" s="222">
        <f t="shared" si="14"/>
        <v>1</v>
      </c>
      <c r="X40" s="120">
        <f t="shared" si="15"/>
        <v>1</v>
      </c>
      <c r="Y40" s="119"/>
      <c r="Z40" s="3"/>
      <c r="AA40" s="121" t="s">
        <v>1011</v>
      </c>
    </row>
    <row r="41" spans="1:27" ht="14">
      <c r="A41" s="222">
        <v>397</v>
      </c>
      <c r="B41" s="116" t="str">
        <f t="shared" si="1"/>
        <v>F.1.3.1</v>
      </c>
      <c r="C41" s="62" t="s">
        <v>1012</v>
      </c>
      <c r="D41" s="117" t="s">
        <v>50</v>
      </c>
      <c r="E41" s="118"/>
      <c r="F41" s="3"/>
      <c r="G41" s="119" t="s">
        <v>1013</v>
      </c>
      <c r="H41" s="3" t="s">
        <v>232</v>
      </c>
      <c r="I41" s="16">
        <v>3</v>
      </c>
      <c r="J41" s="3"/>
      <c r="K41" s="231">
        <f t="shared" si="2"/>
        <v>1</v>
      </c>
      <c r="L41" s="222">
        <f t="shared" si="3"/>
        <v>3</v>
      </c>
      <c r="M41" s="222">
        <f t="shared" si="4"/>
        <v>1</v>
      </c>
      <c r="N41" s="222">
        <f t="shared" si="5"/>
        <v>0</v>
      </c>
      <c r="O41" s="222">
        <f t="shared" si="6"/>
        <v>0</v>
      </c>
      <c r="P41" s="222">
        <f t="shared" si="7"/>
        <v>0</v>
      </c>
      <c r="Q41" s="222">
        <f t="shared" si="8"/>
        <v>2</v>
      </c>
      <c r="R41" s="222">
        <f t="shared" si="9"/>
        <v>2</v>
      </c>
      <c r="S41" s="222">
        <f t="shared" si="10"/>
        <v>1</v>
      </c>
      <c r="T41" s="222">
        <f t="shared" si="11"/>
        <v>2</v>
      </c>
      <c r="U41" s="222">
        <f t="shared" si="12"/>
        <v>2</v>
      </c>
      <c r="V41" s="222">
        <f t="shared" si="13"/>
        <v>1</v>
      </c>
      <c r="W41" s="222">
        <f t="shared" si="14"/>
        <v>1</v>
      </c>
      <c r="X41" s="120" t="str">
        <f t="shared" si="15"/>
        <v/>
      </c>
      <c r="Y41" s="119"/>
      <c r="Z41" s="3"/>
      <c r="AA41" s="121" t="s">
        <v>1014</v>
      </c>
    </row>
    <row r="42" spans="1:27" ht="14">
      <c r="A42" s="222">
        <v>398</v>
      </c>
      <c r="B42" s="116" t="str">
        <f t="shared" si="1"/>
        <v>F.1.3.2</v>
      </c>
      <c r="C42" s="62" t="s">
        <v>1015</v>
      </c>
      <c r="D42" s="117" t="s">
        <v>50</v>
      </c>
      <c r="E42" s="118"/>
      <c r="F42" s="3"/>
      <c r="G42" s="119" t="s">
        <v>231</v>
      </c>
      <c r="H42" s="3" t="s">
        <v>232</v>
      </c>
      <c r="I42" s="16">
        <v>3</v>
      </c>
      <c r="J42" s="3"/>
      <c r="K42" s="231">
        <f t="shared" si="2"/>
        <v>1</v>
      </c>
      <c r="L42" s="222">
        <f t="shared" si="3"/>
        <v>3</v>
      </c>
      <c r="M42" s="222">
        <f t="shared" si="4"/>
        <v>2</v>
      </c>
      <c r="N42" s="222">
        <f t="shared" si="5"/>
        <v>0</v>
      </c>
      <c r="O42" s="222">
        <f t="shared" si="6"/>
        <v>0</v>
      </c>
      <c r="P42" s="222">
        <f t="shared" si="7"/>
        <v>0</v>
      </c>
      <c r="Q42" s="222">
        <f t="shared" si="8"/>
        <v>2</v>
      </c>
      <c r="R42" s="222">
        <f t="shared" si="9"/>
        <v>2</v>
      </c>
      <c r="S42" s="222">
        <f t="shared" si="10"/>
        <v>1</v>
      </c>
      <c r="T42" s="222">
        <f t="shared" si="11"/>
        <v>2</v>
      </c>
      <c r="U42" s="222">
        <f t="shared" si="12"/>
        <v>2</v>
      </c>
      <c r="V42" s="222">
        <f t="shared" si="13"/>
        <v>1</v>
      </c>
      <c r="W42" s="222">
        <f t="shared" si="14"/>
        <v>1</v>
      </c>
      <c r="X42" s="120" t="str">
        <f t="shared" si="15"/>
        <v/>
      </c>
      <c r="Y42" s="119"/>
      <c r="Z42" s="3"/>
      <c r="AA42" s="121" t="s">
        <v>1016</v>
      </c>
    </row>
    <row r="43" spans="1:27" ht="14">
      <c r="A43" s="222">
        <v>399</v>
      </c>
      <c r="B43" s="116" t="str">
        <f t="shared" si="1"/>
        <v>F.1.3.3</v>
      </c>
      <c r="C43" s="62" t="s">
        <v>1017</v>
      </c>
      <c r="D43" s="117" t="s">
        <v>47</v>
      </c>
      <c r="E43" s="118"/>
      <c r="F43" s="3"/>
      <c r="G43" s="119" t="s">
        <v>1018</v>
      </c>
      <c r="H43" s="3" t="s">
        <v>232</v>
      </c>
      <c r="I43" s="16">
        <v>3</v>
      </c>
      <c r="J43" s="3"/>
      <c r="K43" s="231">
        <f t="shared" si="2"/>
        <v>1</v>
      </c>
      <c r="L43" s="222">
        <f t="shared" si="3"/>
        <v>3</v>
      </c>
      <c r="M43" s="222">
        <f t="shared" si="4"/>
        <v>3</v>
      </c>
      <c r="N43" s="222">
        <f t="shared" si="5"/>
        <v>0</v>
      </c>
      <c r="O43" s="222">
        <f t="shared" si="6"/>
        <v>0</v>
      </c>
      <c r="P43" s="222">
        <f t="shared" si="7"/>
        <v>0</v>
      </c>
      <c r="Q43" s="222">
        <f t="shared" si="8"/>
        <v>1</v>
      </c>
      <c r="R43" s="222">
        <f t="shared" si="9"/>
        <v>1</v>
      </c>
      <c r="S43" s="222">
        <f t="shared" si="10"/>
        <v>1</v>
      </c>
      <c r="T43" s="222">
        <f t="shared" si="11"/>
        <v>2</v>
      </c>
      <c r="U43" s="222">
        <f t="shared" si="12"/>
        <v>2</v>
      </c>
      <c r="V43" s="222">
        <f t="shared" si="13"/>
        <v>1</v>
      </c>
      <c r="W43" s="222">
        <f t="shared" si="14"/>
        <v>1</v>
      </c>
      <c r="X43" s="120" t="str">
        <f t="shared" si="15"/>
        <v/>
      </c>
      <c r="Y43" s="119"/>
      <c r="Z43" s="3"/>
      <c r="AA43" s="121" t="s">
        <v>1019</v>
      </c>
    </row>
    <row r="44" spans="1:27" ht="14">
      <c r="A44" s="222">
        <v>2944</v>
      </c>
      <c r="B44" s="116" t="str">
        <f t="shared" si="1"/>
        <v>F.1.3.4</v>
      </c>
      <c r="C44" s="126" t="s">
        <v>1020</v>
      </c>
      <c r="D44" s="117" t="s">
        <v>50</v>
      </c>
      <c r="E44" s="118"/>
      <c r="F44" s="3"/>
      <c r="G44" s="119" t="s">
        <v>1018</v>
      </c>
      <c r="H44" s="3" t="s">
        <v>232</v>
      </c>
      <c r="I44" s="16">
        <v>3</v>
      </c>
      <c r="J44" s="3"/>
      <c r="K44" s="231">
        <f t="shared" si="2"/>
        <v>1</v>
      </c>
      <c r="L44" s="222">
        <f t="shared" si="3"/>
        <v>3</v>
      </c>
      <c r="M44" s="222">
        <f t="shared" si="4"/>
        <v>4</v>
      </c>
      <c r="N44" s="222">
        <f t="shared" si="5"/>
        <v>0</v>
      </c>
      <c r="O44" s="222">
        <f t="shared" si="6"/>
        <v>0</v>
      </c>
      <c r="P44" s="222">
        <f t="shared" si="7"/>
        <v>0</v>
      </c>
      <c r="Q44" s="222">
        <f t="shared" si="8"/>
        <v>2</v>
      </c>
      <c r="R44" s="222">
        <f t="shared" si="9"/>
        <v>2</v>
      </c>
      <c r="S44" s="222">
        <f t="shared" si="10"/>
        <v>1</v>
      </c>
      <c r="T44" s="222">
        <f t="shared" si="11"/>
        <v>2</v>
      </c>
      <c r="U44" s="222">
        <f t="shared" si="12"/>
        <v>2</v>
      </c>
      <c r="V44" s="222">
        <f t="shared" si="13"/>
        <v>1</v>
      </c>
      <c r="W44" s="222">
        <f t="shared" si="14"/>
        <v>1</v>
      </c>
      <c r="X44" s="120" t="str">
        <f t="shared" si="15"/>
        <v/>
      </c>
      <c r="Y44" s="119"/>
      <c r="Z44" s="3"/>
      <c r="AA44" s="121" t="s">
        <v>1021</v>
      </c>
    </row>
    <row r="45" spans="1:27" ht="14">
      <c r="A45" s="222">
        <v>317</v>
      </c>
      <c r="B45" s="116" t="str">
        <f t="shared" si="1"/>
        <v>F.1.3.5</v>
      </c>
      <c r="C45" s="62" t="s">
        <v>1022</v>
      </c>
      <c r="D45" s="117" t="s">
        <v>47</v>
      </c>
      <c r="E45" s="118"/>
      <c r="F45" s="3"/>
      <c r="G45" s="119" t="s">
        <v>3</v>
      </c>
      <c r="H45" s="3"/>
      <c r="I45" s="16">
        <v>3</v>
      </c>
      <c r="J45" s="3"/>
      <c r="K45" s="231">
        <f t="shared" si="2"/>
        <v>1</v>
      </c>
      <c r="L45" s="222">
        <f t="shared" si="3"/>
        <v>3</v>
      </c>
      <c r="M45" s="222">
        <f t="shared" si="4"/>
        <v>5</v>
      </c>
      <c r="N45" s="222">
        <f t="shared" si="5"/>
        <v>0</v>
      </c>
      <c r="O45" s="222">
        <f t="shared" si="6"/>
        <v>0</v>
      </c>
      <c r="P45" s="222">
        <f t="shared" si="7"/>
        <v>0</v>
      </c>
      <c r="Q45" s="222">
        <f t="shared" si="8"/>
        <v>1</v>
      </c>
      <c r="R45" s="222">
        <f t="shared" si="9"/>
        <v>1</v>
      </c>
      <c r="S45" s="222">
        <f t="shared" si="10"/>
        <v>1</v>
      </c>
      <c r="T45" s="222">
        <f t="shared" si="11"/>
        <v>2</v>
      </c>
      <c r="U45" s="222">
        <f t="shared" si="12"/>
        <v>2</v>
      </c>
      <c r="V45" s="222">
        <f t="shared" si="13"/>
        <v>1</v>
      </c>
      <c r="W45" s="222">
        <f t="shared" si="14"/>
        <v>1</v>
      </c>
      <c r="X45" s="120" t="str">
        <f t="shared" si="15"/>
        <v/>
      </c>
      <c r="Y45" s="119"/>
      <c r="Z45" s="3"/>
      <c r="AA45" s="121" t="s">
        <v>1023</v>
      </c>
    </row>
    <row r="46" spans="1:27" ht="28">
      <c r="A46" s="222">
        <v>400</v>
      </c>
      <c r="B46" s="116" t="str">
        <f t="shared" si="1"/>
        <v>F.1.3.6</v>
      </c>
      <c r="C46" s="62" t="s">
        <v>1024</v>
      </c>
      <c r="D46" s="117" t="s">
        <v>47</v>
      </c>
      <c r="E46" s="118"/>
      <c r="F46" s="3" t="s">
        <v>227</v>
      </c>
      <c r="G46" s="119" t="s">
        <v>1013</v>
      </c>
      <c r="H46" s="3" t="s">
        <v>232</v>
      </c>
      <c r="I46" s="16">
        <v>3</v>
      </c>
      <c r="J46" s="3"/>
      <c r="K46" s="231">
        <f t="shared" si="2"/>
        <v>1</v>
      </c>
      <c r="L46" s="222">
        <f t="shared" si="3"/>
        <v>3</v>
      </c>
      <c r="M46" s="222">
        <f t="shared" si="4"/>
        <v>6</v>
      </c>
      <c r="N46" s="222">
        <f t="shared" si="5"/>
        <v>0</v>
      </c>
      <c r="O46" s="222">
        <f t="shared" si="6"/>
        <v>0</v>
      </c>
      <c r="P46" s="222">
        <f t="shared" si="7"/>
        <v>0</v>
      </c>
      <c r="Q46" s="222">
        <f t="shared" si="8"/>
        <v>1</v>
      </c>
      <c r="R46" s="222">
        <f t="shared" si="9"/>
        <v>1</v>
      </c>
      <c r="S46" s="222">
        <f t="shared" si="10"/>
        <v>1</v>
      </c>
      <c r="T46" s="222">
        <f t="shared" si="11"/>
        <v>2</v>
      </c>
      <c r="U46" s="222">
        <f t="shared" si="12"/>
        <v>2</v>
      </c>
      <c r="V46" s="222">
        <f t="shared" si="13"/>
        <v>1</v>
      </c>
      <c r="W46" s="222">
        <f t="shared" si="14"/>
        <v>1</v>
      </c>
      <c r="X46" s="120" t="str">
        <f t="shared" si="15"/>
        <v/>
      </c>
      <c r="Y46" s="119"/>
      <c r="Z46" s="3"/>
      <c r="AA46" s="121" t="s">
        <v>1025</v>
      </c>
    </row>
    <row r="47" spans="1:27" ht="28">
      <c r="A47" s="222">
        <v>492</v>
      </c>
      <c r="B47" s="116" t="str">
        <f t="shared" si="1"/>
        <v>F.1.4</v>
      </c>
      <c r="C47" s="125" t="s">
        <v>1026</v>
      </c>
      <c r="D47" s="117" t="s">
        <v>47</v>
      </c>
      <c r="E47" s="118"/>
      <c r="F47" s="3"/>
      <c r="G47" s="119" t="s">
        <v>1027</v>
      </c>
      <c r="H47" s="3" t="s">
        <v>1028</v>
      </c>
      <c r="I47" s="16">
        <v>2</v>
      </c>
      <c r="J47" s="3"/>
      <c r="K47" s="231">
        <f t="shared" si="2"/>
        <v>1</v>
      </c>
      <c r="L47" s="222">
        <f t="shared" si="3"/>
        <v>4</v>
      </c>
      <c r="M47" s="222">
        <f t="shared" si="4"/>
        <v>0</v>
      </c>
      <c r="N47" s="222">
        <f t="shared" si="5"/>
        <v>0</v>
      </c>
      <c r="O47" s="222">
        <f t="shared" si="6"/>
        <v>0</v>
      </c>
      <c r="P47" s="222">
        <f t="shared" si="7"/>
        <v>0</v>
      </c>
      <c r="Q47" s="222">
        <f t="shared" si="8"/>
        <v>1</v>
      </c>
      <c r="R47" s="222">
        <f t="shared" si="9"/>
        <v>1</v>
      </c>
      <c r="S47" s="222">
        <f t="shared" si="10"/>
        <v>1</v>
      </c>
      <c r="T47" s="222">
        <f t="shared" si="11"/>
        <v>0</v>
      </c>
      <c r="U47" s="222">
        <f t="shared" si="12"/>
        <v>1</v>
      </c>
      <c r="V47" s="222">
        <f t="shared" si="13"/>
        <v>1</v>
      </c>
      <c r="W47" s="222">
        <f t="shared" si="14"/>
        <v>1</v>
      </c>
      <c r="X47" s="120" t="str">
        <f t="shared" si="15"/>
        <v/>
      </c>
      <c r="Y47" s="119"/>
      <c r="Z47" s="3"/>
      <c r="AA47" s="121" t="s">
        <v>1029</v>
      </c>
    </row>
    <row r="48" spans="1:27" ht="28">
      <c r="A48" s="222">
        <v>493</v>
      </c>
      <c r="B48" s="116" t="str">
        <f t="shared" si="1"/>
        <v>F.1.4.1</v>
      </c>
      <c r="C48" s="62" t="s">
        <v>1030</v>
      </c>
      <c r="D48" s="117" t="s">
        <v>47</v>
      </c>
      <c r="E48" s="118"/>
      <c r="F48" s="3"/>
      <c r="G48" s="119" t="s">
        <v>1031</v>
      </c>
      <c r="H48" s="3" t="s">
        <v>1028</v>
      </c>
      <c r="I48" s="16">
        <v>3</v>
      </c>
      <c r="J48" s="3"/>
      <c r="K48" s="231">
        <f t="shared" si="2"/>
        <v>1</v>
      </c>
      <c r="L48" s="222">
        <f t="shared" si="3"/>
        <v>4</v>
      </c>
      <c r="M48" s="222">
        <f t="shared" si="4"/>
        <v>1</v>
      </c>
      <c r="N48" s="222">
        <f t="shared" si="5"/>
        <v>0</v>
      </c>
      <c r="O48" s="222">
        <f t="shared" si="6"/>
        <v>0</v>
      </c>
      <c r="P48" s="222">
        <f t="shared" si="7"/>
        <v>0</v>
      </c>
      <c r="Q48" s="222">
        <f t="shared" si="8"/>
        <v>1</v>
      </c>
      <c r="R48" s="222">
        <f t="shared" si="9"/>
        <v>1</v>
      </c>
      <c r="S48" s="222">
        <f t="shared" si="10"/>
        <v>1</v>
      </c>
      <c r="T48" s="222">
        <f t="shared" si="11"/>
        <v>0</v>
      </c>
      <c r="U48" s="222">
        <f t="shared" si="12"/>
        <v>1</v>
      </c>
      <c r="V48" s="222">
        <f t="shared" si="13"/>
        <v>1</v>
      </c>
      <c r="W48" s="222">
        <f t="shared" si="14"/>
        <v>1</v>
      </c>
      <c r="X48" s="120" t="str">
        <f t="shared" si="15"/>
        <v/>
      </c>
      <c r="Y48" s="119"/>
      <c r="Z48" s="3"/>
      <c r="AA48" s="121" t="s">
        <v>1032</v>
      </c>
    </row>
    <row r="49" spans="1:27" ht="28">
      <c r="A49" s="222">
        <v>495</v>
      </c>
      <c r="B49" s="116" t="str">
        <f t="shared" si="1"/>
        <v>F.1.4.2</v>
      </c>
      <c r="C49" s="62" t="s">
        <v>1033</v>
      </c>
      <c r="D49" s="117" t="s">
        <v>47</v>
      </c>
      <c r="E49" s="118"/>
      <c r="F49" s="3" t="s">
        <v>227</v>
      </c>
      <c r="G49" s="119" t="s">
        <v>1034</v>
      </c>
      <c r="H49" s="3" t="s">
        <v>1028</v>
      </c>
      <c r="I49" s="16">
        <v>3</v>
      </c>
      <c r="J49" s="3"/>
      <c r="K49" s="231">
        <f t="shared" si="2"/>
        <v>1</v>
      </c>
      <c r="L49" s="222">
        <f t="shared" si="3"/>
        <v>4</v>
      </c>
      <c r="M49" s="222">
        <f t="shared" si="4"/>
        <v>2</v>
      </c>
      <c r="N49" s="222">
        <f t="shared" si="5"/>
        <v>0</v>
      </c>
      <c r="O49" s="222">
        <f t="shared" si="6"/>
        <v>0</v>
      </c>
      <c r="P49" s="222">
        <f t="shared" si="7"/>
        <v>0</v>
      </c>
      <c r="Q49" s="222">
        <f t="shared" si="8"/>
        <v>1</v>
      </c>
      <c r="R49" s="222">
        <f t="shared" si="9"/>
        <v>1</v>
      </c>
      <c r="S49" s="222">
        <f t="shared" si="10"/>
        <v>1</v>
      </c>
      <c r="T49" s="222">
        <f t="shared" si="11"/>
        <v>0</v>
      </c>
      <c r="U49" s="222">
        <f t="shared" si="12"/>
        <v>1</v>
      </c>
      <c r="V49" s="222">
        <f t="shared" si="13"/>
        <v>1</v>
      </c>
      <c r="W49" s="222">
        <f t="shared" si="14"/>
        <v>1</v>
      </c>
      <c r="X49" s="120" t="str">
        <f t="shared" si="15"/>
        <v/>
      </c>
      <c r="Y49" s="119"/>
      <c r="Z49" s="3"/>
      <c r="AA49" s="121" t="s">
        <v>1035</v>
      </c>
    </row>
    <row r="50" spans="1:27" ht="28">
      <c r="A50" s="222">
        <v>513</v>
      </c>
      <c r="B50" s="116" t="str">
        <f t="shared" si="1"/>
        <v>F.1.4.3</v>
      </c>
      <c r="C50" s="62" t="s">
        <v>1036</v>
      </c>
      <c r="D50" s="117" t="s">
        <v>47</v>
      </c>
      <c r="E50" s="118"/>
      <c r="F50" s="3" t="s">
        <v>983</v>
      </c>
      <c r="G50" s="119" t="s">
        <v>984</v>
      </c>
      <c r="H50" s="3" t="s">
        <v>985</v>
      </c>
      <c r="I50" s="16">
        <v>3</v>
      </c>
      <c r="J50" s="3"/>
      <c r="K50" s="231">
        <f t="shared" si="2"/>
        <v>1</v>
      </c>
      <c r="L50" s="222">
        <f t="shared" si="3"/>
        <v>4</v>
      </c>
      <c r="M50" s="222">
        <f t="shared" si="4"/>
        <v>3</v>
      </c>
      <c r="N50" s="222">
        <f t="shared" si="5"/>
        <v>0</v>
      </c>
      <c r="O50" s="222">
        <f t="shared" si="6"/>
        <v>0</v>
      </c>
      <c r="P50" s="222">
        <f t="shared" si="7"/>
        <v>0</v>
      </c>
      <c r="Q50" s="222">
        <f t="shared" si="8"/>
        <v>1</v>
      </c>
      <c r="R50" s="222">
        <f t="shared" si="9"/>
        <v>1</v>
      </c>
      <c r="S50" s="222">
        <f t="shared" si="10"/>
        <v>1</v>
      </c>
      <c r="T50" s="222">
        <f t="shared" si="11"/>
        <v>0</v>
      </c>
      <c r="U50" s="222">
        <f t="shared" si="12"/>
        <v>1</v>
      </c>
      <c r="V50" s="222">
        <f t="shared" si="13"/>
        <v>1</v>
      </c>
      <c r="W50" s="222">
        <f t="shared" si="14"/>
        <v>1</v>
      </c>
      <c r="X50" s="120" t="str">
        <f t="shared" si="15"/>
        <v/>
      </c>
      <c r="Y50" s="119"/>
      <c r="Z50" s="3"/>
      <c r="AA50" s="121" t="s">
        <v>1037</v>
      </c>
    </row>
    <row r="51" spans="1:27" ht="28">
      <c r="A51" s="222">
        <v>514</v>
      </c>
      <c r="B51" s="116" t="str">
        <f t="shared" si="1"/>
        <v>F.1.4.4</v>
      </c>
      <c r="C51" s="62" t="s">
        <v>1038</v>
      </c>
      <c r="D51" s="117" t="s">
        <v>47</v>
      </c>
      <c r="E51" s="118"/>
      <c r="F51" s="3"/>
      <c r="G51" s="119" t="s">
        <v>984</v>
      </c>
      <c r="H51" s="3" t="s">
        <v>985</v>
      </c>
      <c r="I51" s="16">
        <v>3</v>
      </c>
      <c r="J51" s="3"/>
      <c r="K51" s="231">
        <f t="shared" si="2"/>
        <v>1</v>
      </c>
      <c r="L51" s="222">
        <f t="shared" si="3"/>
        <v>4</v>
      </c>
      <c r="M51" s="222">
        <f t="shared" si="4"/>
        <v>4</v>
      </c>
      <c r="N51" s="222">
        <f t="shared" si="5"/>
        <v>0</v>
      </c>
      <c r="O51" s="222">
        <f t="shared" si="6"/>
        <v>0</v>
      </c>
      <c r="P51" s="222">
        <f t="shared" si="7"/>
        <v>0</v>
      </c>
      <c r="Q51" s="222">
        <f t="shared" si="8"/>
        <v>1</v>
      </c>
      <c r="R51" s="222">
        <f t="shared" si="9"/>
        <v>1</v>
      </c>
      <c r="S51" s="222">
        <f t="shared" si="10"/>
        <v>1</v>
      </c>
      <c r="T51" s="222">
        <f t="shared" si="11"/>
        <v>0</v>
      </c>
      <c r="U51" s="222">
        <f t="shared" si="12"/>
        <v>1</v>
      </c>
      <c r="V51" s="222">
        <f t="shared" si="13"/>
        <v>1</v>
      </c>
      <c r="W51" s="222">
        <f t="shared" si="14"/>
        <v>1</v>
      </c>
      <c r="X51" s="120" t="str">
        <f t="shared" si="15"/>
        <v/>
      </c>
      <c r="Y51" s="119"/>
      <c r="Z51" s="3"/>
      <c r="AA51" s="121" t="s">
        <v>1039</v>
      </c>
    </row>
    <row r="52" spans="1:27" ht="28">
      <c r="A52" s="222">
        <v>516</v>
      </c>
      <c r="B52" s="116" t="str">
        <f t="shared" si="1"/>
        <v>F.1.4.5</v>
      </c>
      <c r="C52" s="62" t="s">
        <v>982</v>
      </c>
      <c r="D52" s="117" t="s">
        <v>47</v>
      </c>
      <c r="E52" s="118"/>
      <c r="F52" s="3" t="s">
        <v>983</v>
      </c>
      <c r="G52" s="119" t="s">
        <v>1040</v>
      </c>
      <c r="H52" s="3" t="s">
        <v>1041</v>
      </c>
      <c r="I52" s="16">
        <v>3</v>
      </c>
      <c r="J52" s="3"/>
      <c r="K52" s="231">
        <f t="shared" si="2"/>
        <v>1</v>
      </c>
      <c r="L52" s="222">
        <f t="shared" si="3"/>
        <v>4</v>
      </c>
      <c r="M52" s="222">
        <f t="shared" si="4"/>
        <v>5</v>
      </c>
      <c r="N52" s="222">
        <f t="shared" si="5"/>
        <v>0</v>
      </c>
      <c r="O52" s="222">
        <f t="shared" si="6"/>
        <v>0</v>
      </c>
      <c r="P52" s="222">
        <f t="shared" si="7"/>
        <v>0</v>
      </c>
      <c r="Q52" s="222">
        <f t="shared" si="8"/>
        <v>1</v>
      </c>
      <c r="R52" s="222">
        <f t="shared" si="9"/>
        <v>1</v>
      </c>
      <c r="S52" s="222">
        <f t="shared" si="10"/>
        <v>1</v>
      </c>
      <c r="T52" s="222">
        <f t="shared" si="11"/>
        <v>0</v>
      </c>
      <c r="U52" s="222">
        <f t="shared" si="12"/>
        <v>1</v>
      </c>
      <c r="V52" s="222">
        <f t="shared" si="13"/>
        <v>1</v>
      </c>
      <c r="W52" s="222">
        <f t="shared" si="14"/>
        <v>1</v>
      </c>
      <c r="X52" s="120" t="str">
        <f t="shared" si="15"/>
        <v/>
      </c>
      <c r="Y52" s="119"/>
      <c r="Z52" s="3"/>
      <c r="AA52" s="121" t="s">
        <v>986</v>
      </c>
    </row>
    <row r="53" spans="1:27" ht="28">
      <c r="A53" s="222">
        <v>508</v>
      </c>
      <c r="B53" s="116" t="str">
        <f t="shared" si="1"/>
        <v>F.1.4.6</v>
      </c>
      <c r="C53" s="62" t="s">
        <v>1042</v>
      </c>
      <c r="D53" s="117" t="s">
        <v>47</v>
      </c>
      <c r="E53" s="118"/>
      <c r="F53" s="3" t="s">
        <v>227</v>
      </c>
      <c r="G53" s="119" t="s">
        <v>966</v>
      </c>
      <c r="H53" s="3" t="s">
        <v>936</v>
      </c>
      <c r="I53" s="16">
        <v>3</v>
      </c>
      <c r="J53" s="3"/>
      <c r="K53" s="231">
        <f t="shared" si="2"/>
        <v>1</v>
      </c>
      <c r="L53" s="222">
        <f t="shared" si="3"/>
        <v>4</v>
      </c>
      <c r="M53" s="222">
        <f t="shared" si="4"/>
        <v>6</v>
      </c>
      <c r="N53" s="222">
        <f t="shared" si="5"/>
        <v>0</v>
      </c>
      <c r="O53" s="222">
        <f t="shared" si="6"/>
        <v>0</v>
      </c>
      <c r="P53" s="222">
        <f t="shared" si="7"/>
        <v>0</v>
      </c>
      <c r="Q53" s="222">
        <f t="shared" si="8"/>
        <v>1</v>
      </c>
      <c r="R53" s="222">
        <f t="shared" si="9"/>
        <v>1</v>
      </c>
      <c r="S53" s="222">
        <f t="shared" si="10"/>
        <v>1</v>
      </c>
      <c r="T53" s="222">
        <f t="shared" si="11"/>
        <v>0</v>
      </c>
      <c r="U53" s="222">
        <f t="shared" si="12"/>
        <v>1</v>
      </c>
      <c r="V53" s="222">
        <f t="shared" si="13"/>
        <v>1</v>
      </c>
      <c r="W53" s="222">
        <f t="shared" si="14"/>
        <v>1</v>
      </c>
      <c r="X53" s="120" t="str">
        <f t="shared" si="15"/>
        <v/>
      </c>
      <c r="Y53" s="119"/>
      <c r="Z53" s="3"/>
      <c r="AA53" s="121" t="s">
        <v>971</v>
      </c>
    </row>
    <row r="54" spans="1:27" ht="14">
      <c r="A54" s="222">
        <v>3203</v>
      </c>
      <c r="B54" s="116" t="str">
        <f t="shared" si="1"/>
        <v>F.1.4.7</v>
      </c>
      <c r="C54" s="62" t="s">
        <v>1043</v>
      </c>
      <c r="D54" s="117" t="s">
        <v>47</v>
      </c>
      <c r="E54" s="118"/>
      <c r="F54" s="3"/>
      <c r="G54" s="119" t="s">
        <v>231</v>
      </c>
      <c r="H54" s="3" t="s">
        <v>232</v>
      </c>
      <c r="I54" s="16">
        <v>3</v>
      </c>
      <c r="J54" s="3"/>
      <c r="K54" s="231">
        <f t="shared" si="2"/>
        <v>1</v>
      </c>
      <c r="L54" s="222">
        <f t="shared" si="3"/>
        <v>4</v>
      </c>
      <c r="M54" s="222">
        <f t="shared" si="4"/>
        <v>7</v>
      </c>
      <c r="N54" s="222">
        <f t="shared" si="5"/>
        <v>0</v>
      </c>
      <c r="O54" s="222">
        <f t="shared" si="6"/>
        <v>0</v>
      </c>
      <c r="P54" s="222">
        <f t="shared" si="7"/>
        <v>0</v>
      </c>
      <c r="Q54" s="222">
        <f t="shared" si="8"/>
        <v>1</v>
      </c>
      <c r="R54" s="222">
        <f t="shared" si="9"/>
        <v>1</v>
      </c>
      <c r="S54" s="222">
        <f t="shared" si="10"/>
        <v>1</v>
      </c>
      <c r="T54" s="222">
        <f t="shared" si="11"/>
        <v>0</v>
      </c>
      <c r="U54" s="222">
        <f t="shared" si="12"/>
        <v>1</v>
      </c>
      <c r="V54" s="222">
        <f t="shared" si="13"/>
        <v>1</v>
      </c>
      <c r="W54" s="222">
        <f t="shared" si="14"/>
        <v>1</v>
      </c>
      <c r="X54" s="120" t="str">
        <f t="shared" si="15"/>
        <v/>
      </c>
      <c r="Y54" s="119"/>
      <c r="Z54" s="3"/>
      <c r="AA54" s="121" t="s">
        <v>1044</v>
      </c>
    </row>
    <row r="55" spans="1:27" ht="28">
      <c r="A55" s="222">
        <v>541</v>
      </c>
      <c r="B55" s="116" t="str">
        <f t="shared" si="1"/>
        <v>F.1.5</v>
      </c>
      <c r="C55" s="125" t="s">
        <v>1045</v>
      </c>
      <c r="D55" s="117" t="s">
        <v>47</v>
      </c>
      <c r="E55" s="118"/>
      <c r="F55" s="3" t="s">
        <v>983</v>
      </c>
      <c r="G55" s="119" t="s">
        <v>988</v>
      </c>
      <c r="H55" s="3" t="s">
        <v>989</v>
      </c>
      <c r="I55" s="16">
        <v>2</v>
      </c>
      <c r="J55" s="3"/>
      <c r="K55" s="231">
        <f t="shared" si="2"/>
        <v>1</v>
      </c>
      <c r="L55" s="222">
        <f t="shared" si="3"/>
        <v>5</v>
      </c>
      <c r="M55" s="222">
        <f t="shared" si="4"/>
        <v>0</v>
      </c>
      <c r="N55" s="222">
        <f t="shared" si="5"/>
        <v>0</v>
      </c>
      <c r="O55" s="222">
        <f t="shared" si="6"/>
        <v>0</v>
      </c>
      <c r="P55" s="222">
        <f t="shared" si="7"/>
        <v>0</v>
      </c>
      <c r="Q55" s="222">
        <f t="shared" si="8"/>
        <v>1</v>
      </c>
      <c r="R55" s="222">
        <f t="shared" si="9"/>
        <v>1</v>
      </c>
      <c r="S55" s="222">
        <f t="shared" si="10"/>
        <v>1</v>
      </c>
      <c r="T55" s="222">
        <f t="shared" si="11"/>
        <v>0</v>
      </c>
      <c r="U55" s="222">
        <f t="shared" si="12"/>
        <v>1</v>
      </c>
      <c r="V55" s="222">
        <f t="shared" si="13"/>
        <v>1</v>
      </c>
      <c r="W55" s="222">
        <f t="shared" si="14"/>
        <v>1</v>
      </c>
      <c r="X55" s="120" t="str">
        <f t="shared" si="15"/>
        <v/>
      </c>
      <c r="Y55" s="119"/>
      <c r="Z55" s="3"/>
      <c r="AA55" s="121" t="s">
        <v>1046</v>
      </c>
    </row>
    <row r="56" spans="1:27" ht="28">
      <c r="A56" s="222">
        <v>543</v>
      </c>
      <c r="B56" s="116" t="str">
        <f t="shared" si="1"/>
        <v>F.1.5.1</v>
      </c>
      <c r="C56" s="62" t="s">
        <v>1047</v>
      </c>
      <c r="D56" s="117" t="s">
        <v>50</v>
      </c>
      <c r="E56" s="118"/>
      <c r="F56" s="3"/>
      <c r="G56" s="119" t="s">
        <v>984</v>
      </c>
      <c r="H56" s="3" t="s">
        <v>985</v>
      </c>
      <c r="I56" s="16">
        <v>3</v>
      </c>
      <c r="J56" s="3"/>
      <c r="K56" s="231">
        <f t="shared" si="2"/>
        <v>1</v>
      </c>
      <c r="L56" s="222">
        <f t="shared" si="3"/>
        <v>5</v>
      </c>
      <c r="M56" s="222">
        <f t="shared" si="4"/>
        <v>1</v>
      </c>
      <c r="N56" s="222">
        <f t="shared" si="5"/>
        <v>0</v>
      </c>
      <c r="O56" s="222">
        <f t="shared" si="6"/>
        <v>0</v>
      </c>
      <c r="P56" s="222">
        <f t="shared" si="7"/>
        <v>0</v>
      </c>
      <c r="Q56" s="222">
        <f t="shared" si="8"/>
        <v>2</v>
      </c>
      <c r="R56" s="222">
        <f t="shared" si="9"/>
        <v>2</v>
      </c>
      <c r="S56" s="222">
        <f t="shared" si="10"/>
        <v>1</v>
      </c>
      <c r="T56" s="222">
        <f t="shared" si="11"/>
        <v>3</v>
      </c>
      <c r="U56" s="222">
        <f t="shared" si="12"/>
        <v>2</v>
      </c>
      <c r="V56" s="222">
        <f t="shared" si="13"/>
        <v>1</v>
      </c>
      <c r="W56" s="222">
        <f t="shared" si="14"/>
        <v>1</v>
      </c>
      <c r="X56" s="120" t="str">
        <f t="shared" si="15"/>
        <v/>
      </c>
      <c r="Y56" s="119"/>
      <c r="Z56" s="3"/>
      <c r="AA56" s="121" t="s">
        <v>1048</v>
      </c>
    </row>
    <row r="57" spans="1:27" ht="28">
      <c r="A57" s="222">
        <v>570</v>
      </c>
      <c r="B57" s="116" t="str">
        <f t="shared" si="1"/>
        <v>F.1.5.2</v>
      </c>
      <c r="C57" s="62" t="s">
        <v>1049</v>
      </c>
      <c r="D57" s="117" t="s">
        <v>47</v>
      </c>
      <c r="E57" s="118"/>
      <c r="F57" s="3"/>
      <c r="G57" s="119" t="s">
        <v>984</v>
      </c>
      <c r="H57" s="3" t="s">
        <v>985</v>
      </c>
      <c r="I57" s="16">
        <v>3</v>
      </c>
      <c r="J57" s="3"/>
      <c r="K57" s="231">
        <f t="shared" si="2"/>
        <v>1</v>
      </c>
      <c r="L57" s="222">
        <f t="shared" si="3"/>
        <v>5</v>
      </c>
      <c r="M57" s="222">
        <f t="shared" si="4"/>
        <v>2</v>
      </c>
      <c r="N57" s="222">
        <f t="shared" si="5"/>
        <v>0</v>
      </c>
      <c r="O57" s="222">
        <f t="shared" si="6"/>
        <v>0</v>
      </c>
      <c r="P57" s="222">
        <f t="shared" si="7"/>
        <v>0</v>
      </c>
      <c r="Q57" s="222">
        <f t="shared" si="8"/>
        <v>1</v>
      </c>
      <c r="R57" s="222">
        <f t="shared" si="9"/>
        <v>1</v>
      </c>
      <c r="S57" s="222">
        <f t="shared" si="10"/>
        <v>1</v>
      </c>
      <c r="T57" s="222">
        <f t="shared" si="11"/>
        <v>0</v>
      </c>
      <c r="U57" s="222">
        <f t="shared" si="12"/>
        <v>1</v>
      </c>
      <c r="V57" s="222">
        <f t="shared" si="13"/>
        <v>1</v>
      </c>
      <c r="W57" s="222">
        <f t="shared" si="14"/>
        <v>1</v>
      </c>
      <c r="X57" s="120" t="str">
        <f t="shared" si="15"/>
        <v/>
      </c>
      <c r="Y57" s="119"/>
      <c r="Z57" s="3"/>
      <c r="AA57" s="121" t="s">
        <v>1039</v>
      </c>
    </row>
    <row r="58" spans="1:27" ht="28">
      <c r="A58" s="222">
        <v>3204</v>
      </c>
      <c r="B58" s="116" t="str">
        <f t="shared" si="1"/>
        <v>F.1.5.3</v>
      </c>
      <c r="C58" s="62" t="s">
        <v>1050</v>
      </c>
      <c r="D58" s="117" t="s">
        <v>47</v>
      </c>
      <c r="E58" s="118"/>
      <c r="F58" s="3" t="s">
        <v>983</v>
      </c>
      <c r="G58" s="119" t="s">
        <v>1040</v>
      </c>
      <c r="H58" s="3" t="s">
        <v>1041</v>
      </c>
      <c r="I58" s="16">
        <v>3</v>
      </c>
      <c r="J58" s="3"/>
      <c r="K58" s="231">
        <f t="shared" si="2"/>
        <v>1</v>
      </c>
      <c r="L58" s="222">
        <f t="shared" si="3"/>
        <v>5</v>
      </c>
      <c r="M58" s="222">
        <f t="shared" si="4"/>
        <v>3</v>
      </c>
      <c r="N58" s="222">
        <f t="shared" si="5"/>
        <v>0</v>
      </c>
      <c r="O58" s="222">
        <f t="shared" si="6"/>
        <v>0</v>
      </c>
      <c r="P58" s="222">
        <f t="shared" si="7"/>
        <v>0</v>
      </c>
      <c r="Q58" s="222">
        <f t="shared" si="8"/>
        <v>1</v>
      </c>
      <c r="R58" s="222">
        <f t="shared" si="9"/>
        <v>1</v>
      </c>
      <c r="S58" s="222">
        <f t="shared" si="10"/>
        <v>1</v>
      </c>
      <c r="T58" s="222">
        <f t="shared" si="11"/>
        <v>0</v>
      </c>
      <c r="U58" s="222">
        <f t="shared" si="12"/>
        <v>1</v>
      </c>
      <c r="V58" s="222">
        <f t="shared" si="13"/>
        <v>1</v>
      </c>
      <c r="W58" s="222">
        <f t="shared" si="14"/>
        <v>1</v>
      </c>
      <c r="X58" s="120" t="str">
        <f t="shared" si="15"/>
        <v/>
      </c>
      <c r="Y58" s="119"/>
      <c r="Z58" s="3"/>
      <c r="AA58" s="121" t="s">
        <v>986</v>
      </c>
    </row>
    <row r="59" spans="1:27" ht="28">
      <c r="A59" s="222">
        <v>560</v>
      </c>
      <c r="B59" s="116" t="str">
        <f t="shared" si="1"/>
        <v>F.1.5.4</v>
      </c>
      <c r="C59" s="62" t="s">
        <v>1042</v>
      </c>
      <c r="D59" s="117" t="s">
        <v>47</v>
      </c>
      <c r="E59" s="118"/>
      <c r="F59" s="3" t="s">
        <v>227</v>
      </c>
      <c r="G59" s="119" t="s">
        <v>966</v>
      </c>
      <c r="H59" s="3" t="s">
        <v>936</v>
      </c>
      <c r="I59" s="16">
        <v>3</v>
      </c>
      <c r="J59" s="3"/>
      <c r="K59" s="231">
        <f t="shared" si="2"/>
        <v>1</v>
      </c>
      <c r="L59" s="222">
        <f t="shared" si="3"/>
        <v>5</v>
      </c>
      <c r="M59" s="222">
        <f t="shared" si="4"/>
        <v>4</v>
      </c>
      <c r="N59" s="222">
        <f t="shared" si="5"/>
        <v>0</v>
      </c>
      <c r="O59" s="222">
        <f t="shared" si="6"/>
        <v>0</v>
      </c>
      <c r="P59" s="222">
        <f t="shared" si="7"/>
        <v>0</v>
      </c>
      <c r="Q59" s="222">
        <f t="shared" si="8"/>
        <v>1</v>
      </c>
      <c r="R59" s="222">
        <f t="shared" si="9"/>
        <v>1</v>
      </c>
      <c r="S59" s="222">
        <f t="shared" si="10"/>
        <v>1</v>
      </c>
      <c r="T59" s="222">
        <f t="shared" si="11"/>
        <v>0</v>
      </c>
      <c r="U59" s="222">
        <f t="shared" si="12"/>
        <v>1</v>
      </c>
      <c r="V59" s="222">
        <f t="shared" si="13"/>
        <v>1</v>
      </c>
      <c r="W59" s="222">
        <f t="shared" si="14"/>
        <v>1</v>
      </c>
      <c r="X59" s="120" t="str">
        <f t="shared" si="15"/>
        <v/>
      </c>
      <c r="Y59" s="119"/>
      <c r="Z59" s="3"/>
      <c r="AA59" s="121" t="s">
        <v>971</v>
      </c>
    </row>
    <row r="60" spans="1:27" ht="14">
      <c r="A60" s="222">
        <v>546</v>
      </c>
      <c r="B60" s="116" t="str">
        <f t="shared" si="1"/>
        <v>F.1.5.5</v>
      </c>
      <c r="C60" s="62" t="s">
        <v>1043</v>
      </c>
      <c r="D60" s="117" t="s">
        <v>47</v>
      </c>
      <c r="E60" s="118"/>
      <c r="F60" s="3"/>
      <c r="G60" s="119" t="s">
        <v>231</v>
      </c>
      <c r="H60" s="3" t="s">
        <v>232</v>
      </c>
      <c r="I60" s="16">
        <v>3</v>
      </c>
      <c r="J60" s="3"/>
      <c r="K60" s="231">
        <f t="shared" si="2"/>
        <v>1</v>
      </c>
      <c r="L60" s="222">
        <f t="shared" si="3"/>
        <v>5</v>
      </c>
      <c r="M60" s="222">
        <f t="shared" si="4"/>
        <v>5</v>
      </c>
      <c r="N60" s="222">
        <f t="shared" si="5"/>
        <v>0</v>
      </c>
      <c r="O60" s="222">
        <f t="shared" si="6"/>
        <v>0</v>
      </c>
      <c r="P60" s="222">
        <f t="shared" si="7"/>
        <v>0</v>
      </c>
      <c r="Q60" s="222">
        <f t="shared" si="8"/>
        <v>1</v>
      </c>
      <c r="R60" s="222">
        <f t="shared" si="9"/>
        <v>1</v>
      </c>
      <c r="S60" s="222">
        <f t="shared" si="10"/>
        <v>1</v>
      </c>
      <c r="T60" s="222">
        <f t="shared" si="11"/>
        <v>0</v>
      </c>
      <c r="U60" s="222">
        <f t="shared" si="12"/>
        <v>1</v>
      </c>
      <c r="V60" s="222">
        <f t="shared" si="13"/>
        <v>1</v>
      </c>
      <c r="W60" s="222">
        <f t="shared" si="14"/>
        <v>1</v>
      </c>
      <c r="X60" s="120" t="str">
        <f t="shared" si="15"/>
        <v/>
      </c>
      <c r="Y60" s="119"/>
      <c r="Z60" s="3"/>
      <c r="AA60" s="121" t="s">
        <v>1044</v>
      </c>
    </row>
    <row r="61" spans="1:27" ht="14">
      <c r="A61" s="222">
        <v>559</v>
      </c>
      <c r="B61" s="116" t="str">
        <f t="shared" si="1"/>
        <v>F.1.5.6</v>
      </c>
      <c r="C61" s="62" t="s">
        <v>1051</v>
      </c>
      <c r="D61" s="117" t="s">
        <v>47</v>
      </c>
      <c r="E61" s="118"/>
      <c r="F61" s="3"/>
      <c r="G61" s="119" t="s">
        <v>231</v>
      </c>
      <c r="H61" s="3" t="s">
        <v>232</v>
      </c>
      <c r="I61" s="16">
        <v>3</v>
      </c>
      <c r="J61" s="3"/>
      <c r="K61" s="231">
        <f t="shared" si="2"/>
        <v>1</v>
      </c>
      <c r="L61" s="222">
        <f t="shared" si="3"/>
        <v>5</v>
      </c>
      <c r="M61" s="222">
        <f t="shared" si="4"/>
        <v>6</v>
      </c>
      <c r="N61" s="222">
        <f t="shared" si="5"/>
        <v>0</v>
      </c>
      <c r="O61" s="222">
        <f t="shared" si="6"/>
        <v>0</v>
      </c>
      <c r="P61" s="222">
        <f t="shared" si="7"/>
        <v>0</v>
      </c>
      <c r="Q61" s="222">
        <f t="shared" si="8"/>
        <v>1</v>
      </c>
      <c r="R61" s="222">
        <f t="shared" si="9"/>
        <v>1</v>
      </c>
      <c r="S61" s="222">
        <f t="shared" si="10"/>
        <v>1</v>
      </c>
      <c r="T61" s="222">
        <f t="shared" si="11"/>
        <v>0</v>
      </c>
      <c r="U61" s="222">
        <f t="shared" si="12"/>
        <v>1</v>
      </c>
      <c r="V61" s="222">
        <f t="shared" si="13"/>
        <v>1</v>
      </c>
      <c r="W61" s="222">
        <f t="shared" si="14"/>
        <v>1</v>
      </c>
      <c r="X61" s="120" t="str">
        <f t="shared" si="15"/>
        <v/>
      </c>
      <c r="Y61" s="119"/>
      <c r="Z61" s="3"/>
      <c r="AA61" s="121" t="s">
        <v>1052</v>
      </c>
    </row>
    <row r="62" spans="1:27" ht="14">
      <c r="A62" s="222">
        <v>454</v>
      </c>
      <c r="B62" s="116" t="str">
        <f t="shared" si="1"/>
        <v>F.1.5.7</v>
      </c>
      <c r="C62" s="62" t="s">
        <v>1053</v>
      </c>
      <c r="D62" s="117" t="s">
        <v>47</v>
      </c>
      <c r="E62" s="118"/>
      <c r="F62" s="3"/>
      <c r="G62" s="119" t="s">
        <v>988</v>
      </c>
      <c r="H62" s="3" t="s">
        <v>989</v>
      </c>
      <c r="I62" s="16">
        <v>3</v>
      </c>
      <c r="J62" s="3"/>
      <c r="K62" s="231">
        <f t="shared" si="2"/>
        <v>1</v>
      </c>
      <c r="L62" s="222">
        <f t="shared" si="3"/>
        <v>5</v>
      </c>
      <c r="M62" s="222">
        <f t="shared" si="4"/>
        <v>7</v>
      </c>
      <c r="N62" s="222">
        <f t="shared" si="5"/>
        <v>0</v>
      </c>
      <c r="O62" s="222">
        <f t="shared" si="6"/>
        <v>0</v>
      </c>
      <c r="P62" s="222">
        <f t="shared" si="7"/>
        <v>0</v>
      </c>
      <c r="Q62" s="222">
        <f t="shared" si="8"/>
        <v>1</v>
      </c>
      <c r="R62" s="222">
        <f t="shared" si="9"/>
        <v>1</v>
      </c>
      <c r="S62" s="222">
        <f t="shared" si="10"/>
        <v>1</v>
      </c>
      <c r="T62" s="222">
        <f t="shared" si="11"/>
        <v>0</v>
      </c>
      <c r="U62" s="222">
        <f t="shared" si="12"/>
        <v>1</v>
      </c>
      <c r="V62" s="222">
        <f t="shared" si="13"/>
        <v>1</v>
      </c>
      <c r="W62" s="222">
        <f t="shared" si="14"/>
        <v>1</v>
      </c>
      <c r="X62" s="120" t="str">
        <f t="shared" si="15"/>
        <v/>
      </c>
      <c r="Y62" s="119"/>
      <c r="Z62" s="3"/>
      <c r="AA62" s="121" t="s">
        <v>1054</v>
      </c>
    </row>
    <row r="63" spans="1:27" ht="28">
      <c r="A63" s="222">
        <v>621</v>
      </c>
      <c r="B63" s="116" t="str">
        <f t="shared" si="1"/>
        <v>F.1.6</v>
      </c>
      <c r="C63" s="125" t="s">
        <v>1055</v>
      </c>
      <c r="D63" s="117" t="s">
        <v>47</v>
      </c>
      <c r="E63" s="118"/>
      <c r="F63" s="3" t="s">
        <v>983</v>
      </c>
      <c r="G63" s="119" t="s">
        <v>988</v>
      </c>
      <c r="H63" s="3" t="s">
        <v>989</v>
      </c>
      <c r="I63" s="16">
        <v>2</v>
      </c>
      <c r="J63" s="3"/>
      <c r="K63" s="231">
        <f t="shared" si="2"/>
        <v>1</v>
      </c>
      <c r="L63" s="222">
        <f t="shared" si="3"/>
        <v>6</v>
      </c>
      <c r="M63" s="222">
        <f t="shared" si="4"/>
        <v>0</v>
      </c>
      <c r="N63" s="222">
        <f t="shared" si="5"/>
        <v>0</v>
      </c>
      <c r="O63" s="222">
        <f t="shared" si="6"/>
        <v>0</v>
      </c>
      <c r="P63" s="222">
        <f t="shared" si="7"/>
        <v>0</v>
      </c>
      <c r="Q63" s="222">
        <f t="shared" si="8"/>
        <v>1</v>
      </c>
      <c r="R63" s="222">
        <f t="shared" si="9"/>
        <v>1</v>
      </c>
      <c r="S63" s="222">
        <f t="shared" si="10"/>
        <v>1</v>
      </c>
      <c r="T63" s="222">
        <f t="shared" si="11"/>
        <v>0</v>
      </c>
      <c r="U63" s="222">
        <f t="shared" si="12"/>
        <v>1</v>
      </c>
      <c r="V63" s="222">
        <f t="shared" si="13"/>
        <v>1</v>
      </c>
      <c r="W63" s="222">
        <f t="shared" si="14"/>
        <v>1</v>
      </c>
      <c r="X63" s="120" t="str">
        <f t="shared" si="15"/>
        <v/>
      </c>
      <c r="Y63" s="119"/>
      <c r="Z63" s="3"/>
      <c r="AA63" s="121" t="s">
        <v>1056</v>
      </c>
    </row>
    <row r="64" spans="1:27" ht="14">
      <c r="A64" s="222">
        <v>627</v>
      </c>
      <c r="B64" s="116" t="str">
        <f t="shared" si="1"/>
        <v>F.1.6.1</v>
      </c>
      <c r="C64" s="62" t="s">
        <v>1057</v>
      </c>
      <c r="D64" s="117" t="s">
        <v>47</v>
      </c>
      <c r="E64" s="118"/>
      <c r="F64" s="3"/>
      <c r="G64" s="119" t="s">
        <v>988</v>
      </c>
      <c r="H64" s="3" t="s">
        <v>989</v>
      </c>
      <c r="I64" s="16">
        <v>3</v>
      </c>
      <c r="J64" s="3"/>
      <c r="K64" s="231">
        <f t="shared" si="2"/>
        <v>1</v>
      </c>
      <c r="L64" s="222">
        <f t="shared" si="3"/>
        <v>6</v>
      </c>
      <c r="M64" s="222">
        <f t="shared" si="4"/>
        <v>1</v>
      </c>
      <c r="N64" s="222">
        <f t="shared" si="5"/>
        <v>0</v>
      </c>
      <c r="O64" s="222">
        <f t="shared" si="6"/>
        <v>0</v>
      </c>
      <c r="P64" s="222">
        <f t="shared" si="7"/>
        <v>0</v>
      </c>
      <c r="Q64" s="222">
        <f t="shared" si="8"/>
        <v>1</v>
      </c>
      <c r="R64" s="222">
        <f t="shared" si="9"/>
        <v>1</v>
      </c>
      <c r="S64" s="222">
        <f t="shared" si="10"/>
        <v>1</v>
      </c>
      <c r="T64" s="222">
        <f t="shared" si="11"/>
        <v>0</v>
      </c>
      <c r="U64" s="222">
        <f t="shared" si="12"/>
        <v>1</v>
      </c>
      <c r="V64" s="222">
        <f t="shared" si="13"/>
        <v>1</v>
      </c>
      <c r="W64" s="222">
        <f t="shared" si="14"/>
        <v>1</v>
      </c>
      <c r="X64" s="120" t="str">
        <f t="shared" si="15"/>
        <v/>
      </c>
      <c r="Y64" s="119"/>
      <c r="Z64" s="3"/>
      <c r="AA64" s="121" t="s">
        <v>1058</v>
      </c>
    </row>
    <row r="65" spans="1:27" ht="14">
      <c r="A65" s="222">
        <v>628</v>
      </c>
      <c r="B65" s="116" t="str">
        <f t="shared" si="1"/>
        <v>F.1.6.2</v>
      </c>
      <c r="C65" s="62" t="s">
        <v>1059</v>
      </c>
      <c r="D65" s="117" t="s">
        <v>47</v>
      </c>
      <c r="E65" s="118"/>
      <c r="F65" s="3"/>
      <c r="G65" s="119" t="s">
        <v>988</v>
      </c>
      <c r="H65" s="3" t="s">
        <v>989</v>
      </c>
      <c r="I65" s="16">
        <v>3</v>
      </c>
      <c r="J65" s="3"/>
      <c r="K65" s="231">
        <f t="shared" si="2"/>
        <v>1</v>
      </c>
      <c r="L65" s="222">
        <f t="shared" si="3"/>
        <v>6</v>
      </c>
      <c r="M65" s="222">
        <f t="shared" si="4"/>
        <v>2</v>
      </c>
      <c r="N65" s="222">
        <f t="shared" si="5"/>
        <v>0</v>
      </c>
      <c r="O65" s="222">
        <f t="shared" si="6"/>
        <v>0</v>
      </c>
      <c r="P65" s="222">
        <f t="shared" si="7"/>
        <v>0</v>
      </c>
      <c r="Q65" s="222">
        <f t="shared" si="8"/>
        <v>1</v>
      </c>
      <c r="R65" s="222">
        <f t="shared" si="9"/>
        <v>1</v>
      </c>
      <c r="S65" s="222">
        <f t="shared" si="10"/>
        <v>1</v>
      </c>
      <c r="T65" s="222">
        <f t="shared" si="11"/>
        <v>0</v>
      </c>
      <c r="U65" s="222">
        <f t="shared" si="12"/>
        <v>1</v>
      </c>
      <c r="V65" s="222">
        <f t="shared" si="13"/>
        <v>1</v>
      </c>
      <c r="W65" s="222">
        <f t="shared" si="14"/>
        <v>1</v>
      </c>
      <c r="X65" s="120" t="str">
        <f t="shared" si="15"/>
        <v/>
      </c>
      <c r="Y65" s="119"/>
      <c r="Z65" s="3"/>
      <c r="AA65" s="121" t="s">
        <v>1060</v>
      </c>
    </row>
    <row r="66" spans="1:27" ht="14">
      <c r="A66" s="222">
        <v>629</v>
      </c>
      <c r="B66" s="116" t="str">
        <f t="shared" si="1"/>
        <v>F.1.6.3</v>
      </c>
      <c r="C66" s="62" t="s">
        <v>1043</v>
      </c>
      <c r="D66" s="117" t="s">
        <v>47</v>
      </c>
      <c r="E66" s="118"/>
      <c r="F66" s="3"/>
      <c r="G66" s="119" t="s">
        <v>995</v>
      </c>
      <c r="H66" s="3" t="s">
        <v>936</v>
      </c>
      <c r="I66" s="16">
        <v>3</v>
      </c>
      <c r="J66" s="3"/>
      <c r="K66" s="231">
        <f t="shared" si="2"/>
        <v>1</v>
      </c>
      <c r="L66" s="222">
        <f t="shared" si="3"/>
        <v>6</v>
      </c>
      <c r="M66" s="222">
        <f t="shared" si="4"/>
        <v>3</v>
      </c>
      <c r="N66" s="222">
        <f t="shared" si="5"/>
        <v>0</v>
      </c>
      <c r="O66" s="222">
        <f t="shared" si="6"/>
        <v>0</v>
      </c>
      <c r="P66" s="222">
        <f t="shared" si="7"/>
        <v>0</v>
      </c>
      <c r="Q66" s="222">
        <f t="shared" si="8"/>
        <v>1</v>
      </c>
      <c r="R66" s="222">
        <f t="shared" si="9"/>
        <v>1</v>
      </c>
      <c r="S66" s="222">
        <f t="shared" si="10"/>
        <v>1</v>
      </c>
      <c r="T66" s="222">
        <f t="shared" si="11"/>
        <v>0</v>
      </c>
      <c r="U66" s="222">
        <f t="shared" si="12"/>
        <v>1</v>
      </c>
      <c r="V66" s="222">
        <f t="shared" si="13"/>
        <v>1</v>
      </c>
      <c r="W66" s="222">
        <f t="shared" si="14"/>
        <v>1</v>
      </c>
      <c r="X66" s="120" t="str">
        <f t="shared" si="15"/>
        <v/>
      </c>
      <c r="Y66" s="119"/>
      <c r="Z66" s="3"/>
      <c r="AA66" s="121" t="s">
        <v>1044</v>
      </c>
    </row>
    <row r="67" spans="1:27" ht="28">
      <c r="A67" s="222">
        <v>640</v>
      </c>
      <c r="B67" s="116" t="str">
        <f t="shared" si="1"/>
        <v>F.1.6.4</v>
      </c>
      <c r="C67" s="62" t="s">
        <v>1042</v>
      </c>
      <c r="D67" s="117" t="s">
        <v>47</v>
      </c>
      <c r="E67" s="118"/>
      <c r="F67" s="3" t="s">
        <v>227</v>
      </c>
      <c r="G67" s="119" t="s">
        <v>966</v>
      </c>
      <c r="H67" s="3" t="s">
        <v>936</v>
      </c>
      <c r="I67" s="16">
        <v>3</v>
      </c>
      <c r="J67" s="3"/>
      <c r="K67" s="231">
        <f t="shared" si="2"/>
        <v>1</v>
      </c>
      <c r="L67" s="222">
        <f t="shared" si="3"/>
        <v>6</v>
      </c>
      <c r="M67" s="222">
        <f t="shared" si="4"/>
        <v>4</v>
      </c>
      <c r="N67" s="222">
        <f t="shared" si="5"/>
        <v>0</v>
      </c>
      <c r="O67" s="222">
        <f t="shared" si="6"/>
        <v>0</v>
      </c>
      <c r="P67" s="222">
        <f t="shared" si="7"/>
        <v>0</v>
      </c>
      <c r="Q67" s="222">
        <f t="shared" si="8"/>
        <v>1</v>
      </c>
      <c r="R67" s="222">
        <f t="shared" si="9"/>
        <v>1</v>
      </c>
      <c r="S67" s="222">
        <f t="shared" si="10"/>
        <v>1</v>
      </c>
      <c r="T67" s="222">
        <f t="shared" si="11"/>
        <v>0</v>
      </c>
      <c r="U67" s="222">
        <f t="shared" si="12"/>
        <v>1</v>
      </c>
      <c r="V67" s="222">
        <f t="shared" si="13"/>
        <v>1</v>
      </c>
      <c r="W67" s="222">
        <f t="shared" si="14"/>
        <v>1</v>
      </c>
      <c r="X67" s="120" t="str">
        <f t="shared" si="15"/>
        <v/>
      </c>
      <c r="Y67" s="119"/>
      <c r="Z67" s="3"/>
      <c r="AA67" s="121" t="s">
        <v>971</v>
      </c>
    </row>
    <row r="68" spans="1:27" ht="28">
      <c r="A68" s="222">
        <v>656</v>
      </c>
      <c r="B68" s="116" t="str">
        <f t="shared" si="1"/>
        <v>F.1.7</v>
      </c>
      <c r="C68" s="125" t="s">
        <v>1061</v>
      </c>
      <c r="D68" s="117" t="s">
        <v>50</v>
      </c>
      <c r="E68" s="118"/>
      <c r="F68" s="3"/>
      <c r="G68" s="119" t="s">
        <v>234</v>
      </c>
      <c r="H68" s="3" t="s">
        <v>1062</v>
      </c>
      <c r="I68" s="16">
        <v>2</v>
      </c>
      <c r="J68" s="3"/>
      <c r="K68" s="231">
        <f t="shared" si="2"/>
        <v>1</v>
      </c>
      <c r="L68" s="222">
        <f t="shared" si="3"/>
        <v>7</v>
      </c>
      <c r="M68" s="222">
        <f t="shared" si="4"/>
        <v>0</v>
      </c>
      <c r="N68" s="222">
        <f t="shared" si="5"/>
        <v>0</v>
      </c>
      <c r="O68" s="222">
        <f t="shared" si="6"/>
        <v>0</v>
      </c>
      <c r="P68" s="222">
        <f t="shared" si="7"/>
        <v>0</v>
      </c>
      <c r="Q68" s="222">
        <f t="shared" si="8"/>
        <v>2</v>
      </c>
      <c r="R68" s="222">
        <f t="shared" si="9"/>
        <v>2</v>
      </c>
      <c r="S68" s="222">
        <f t="shared" si="10"/>
        <v>1</v>
      </c>
      <c r="T68" s="222">
        <f t="shared" si="11"/>
        <v>2</v>
      </c>
      <c r="U68" s="222">
        <f t="shared" si="12"/>
        <v>2</v>
      </c>
      <c r="V68" s="222">
        <f t="shared" si="13"/>
        <v>1</v>
      </c>
      <c r="W68" s="222">
        <f t="shared" si="14"/>
        <v>1</v>
      </c>
      <c r="X68" s="120" t="str">
        <f t="shared" si="15"/>
        <v/>
      </c>
      <c r="Y68" s="119"/>
      <c r="Z68" s="3"/>
      <c r="AA68" s="121" t="s">
        <v>1063</v>
      </c>
    </row>
    <row r="69" spans="1:27" ht="14">
      <c r="A69" s="222">
        <v>660</v>
      </c>
      <c r="B69" s="116" t="str">
        <f t="shared" si="1"/>
        <v>F.1.7.1</v>
      </c>
      <c r="C69" s="62" t="s">
        <v>1043</v>
      </c>
      <c r="D69" s="117" t="s">
        <v>47</v>
      </c>
      <c r="E69" s="118"/>
      <c r="F69" s="3"/>
      <c r="G69" s="119" t="s">
        <v>231</v>
      </c>
      <c r="H69" s="3" t="s">
        <v>232</v>
      </c>
      <c r="I69" s="16">
        <v>3</v>
      </c>
      <c r="J69" s="3"/>
      <c r="K69" s="231">
        <f t="shared" si="2"/>
        <v>1</v>
      </c>
      <c r="L69" s="222">
        <f t="shared" si="3"/>
        <v>7</v>
      </c>
      <c r="M69" s="222">
        <f t="shared" si="4"/>
        <v>1</v>
      </c>
      <c r="N69" s="222">
        <f t="shared" si="5"/>
        <v>0</v>
      </c>
      <c r="O69" s="222">
        <f t="shared" si="6"/>
        <v>0</v>
      </c>
      <c r="P69" s="222">
        <f t="shared" si="7"/>
        <v>0</v>
      </c>
      <c r="Q69" s="222">
        <f t="shared" si="8"/>
        <v>1</v>
      </c>
      <c r="R69" s="222">
        <f t="shared" si="9"/>
        <v>1</v>
      </c>
      <c r="S69" s="222">
        <f t="shared" si="10"/>
        <v>1</v>
      </c>
      <c r="T69" s="222">
        <f t="shared" si="11"/>
        <v>2</v>
      </c>
      <c r="U69" s="222">
        <f t="shared" si="12"/>
        <v>2</v>
      </c>
      <c r="V69" s="222">
        <f t="shared" si="13"/>
        <v>1</v>
      </c>
      <c r="W69" s="222">
        <f t="shared" si="14"/>
        <v>1</v>
      </c>
      <c r="X69" s="120" t="str">
        <f t="shared" si="15"/>
        <v/>
      </c>
      <c r="Y69" s="119"/>
      <c r="Z69" s="3"/>
      <c r="AA69" s="121" t="s">
        <v>1044</v>
      </c>
    </row>
    <row r="70" spans="1:27" ht="28">
      <c r="A70" s="222">
        <v>3291</v>
      </c>
      <c r="B70" s="116" t="str">
        <f t="shared" si="1"/>
        <v>F.1.7.2</v>
      </c>
      <c r="C70" s="62" t="s">
        <v>1042</v>
      </c>
      <c r="D70" s="117" t="s">
        <v>50</v>
      </c>
      <c r="E70" s="118"/>
      <c r="F70" s="3" t="s">
        <v>227</v>
      </c>
      <c r="G70" s="119" t="s">
        <v>966</v>
      </c>
      <c r="H70" s="3" t="s">
        <v>936</v>
      </c>
      <c r="I70" s="16">
        <v>3</v>
      </c>
      <c r="J70" s="3"/>
      <c r="K70" s="231">
        <f t="shared" si="2"/>
        <v>1</v>
      </c>
      <c r="L70" s="222">
        <f t="shared" si="3"/>
        <v>7</v>
      </c>
      <c r="M70" s="222">
        <f t="shared" si="4"/>
        <v>2</v>
      </c>
      <c r="N70" s="222">
        <f t="shared" si="5"/>
        <v>0</v>
      </c>
      <c r="O70" s="222">
        <f t="shared" si="6"/>
        <v>0</v>
      </c>
      <c r="P70" s="222">
        <f t="shared" si="7"/>
        <v>0</v>
      </c>
      <c r="Q70" s="222">
        <f t="shared" si="8"/>
        <v>2</v>
      </c>
      <c r="R70" s="222">
        <f t="shared" si="9"/>
        <v>2</v>
      </c>
      <c r="S70" s="222">
        <f t="shared" si="10"/>
        <v>1</v>
      </c>
      <c r="T70" s="222">
        <f t="shared" si="11"/>
        <v>2</v>
      </c>
      <c r="U70" s="222">
        <f t="shared" si="12"/>
        <v>2</v>
      </c>
      <c r="V70" s="222">
        <f t="shared" si="13"/>
        <v>1</v>
      </c>
      <c r="W70" s="222">
        <f t="shared" si="14"/>
        <v>1</v>
      </c>
      <c r="X70" s="120" t="str">
        <f t="shared" si="15"/>
        <v/>
      </c>
      <c r="Y70" s="119"/>
      <c r="Z70" s="3"/>
      <c r="AA70" s="121" t="s">
        <v>971</v>
      </c>
    </row>
    <row r="71" spans="1:27" ht="14">
      <c r="A71" s="222">
        <v>685</v>
      </c>
      <c r="B71" s="116" t="str">
        <f t="shared" si="1"/>
        <v>F.1.8</v>
      </c>
      <c r="C71" s="125" t="s">
        <v>1064</v>
      </c>
      <c r="D71" s="117" t="s">
        <v>50</v>
      </c>
      <c r="E71" s="118"/>
      <c r="F71" s="3"/>
      <c r="G71" s="119" t="s">
        <v>3</v>
      </c>
      <c r="H71" s="3"/>
      <c r="I71" s="16">
        <v>2</v>
      </c>
      <c r="J71" s="3"/>
      <c r="K71" s="231">
        <f t="shared" si="2"/>
        <v>1</v>
      </c>
      <c r="L71" s="222">
        <f t="shared" si="3"/>
        <v>8</v>
      </c>
      <c r="M71" s="222">
        <f t="shared" si="4"/>
        <v>0</v>
      </c>
      <c r="N71" s="222">
        <f t="shared" si="5"/>
        <v>0</v>
      </c>
      <c r="O71" s="222">
        <f t="shared" si="6"/>
        <v>0</v>
      </c>
      <c r="P71" s="222">
        <f t="shared" si="7"/>
        <v>0</v>
      </c>
      <c r="Q71" s="222">
        <f t="shared" si="8"/>
        <v>2</v>
      </c>
      <c r="R71" s="222">
        <f t="shared" si="9"/>
        <v>2</v>
      </c>
      <c r="S71" s="222">
        <f t="shared" si="10"/>
        <v>1</v>
      </c>
      <c r="T71" s="222">
        <f t="shared" si="11"/>
        <v>2</v>
      </c>
      <c r="U71" s="222">
        <f t="shared" si="12"/>
        <v>2</v>
      </c>
      <c r="V71" s="222">
        <f t="shared" si="13"/>
        <v>1</v>
      </c>
      <c r="W71" s="222">
        <f t="shared" si="14"/>
        <v>1</v>
      </c>
      <c r="X71" s="120" t="str">
        <f t="shared" ref="X71:X102" si="16">IF(ISNA(VLOOKUP(A71,L2_Array,1,FALSE)),"",1)</f>
        <v/>
      </c>
      <c r="Y71" s="119"/>
      <c r="Z71" s="3"/>
      <c r="AA71" s="121" t="s">
        <v>1065</v>
      </c>
    </row>
    <row r="72" spans="1:27" ht="14">
      <c r="A72" s="222">
        <v>694</v>
      </c>
      <c r="B72" s="116" t="str">
        <f t="shared" ref="B72:B135" si="17">IF(I72=0,"",IF(I72=1,P$1&amp;"."&amp;K72,IF(I72=2,P$1&amp;"."&amp;K72&amp;"."&amp;L72,IF(I72=3,P$1&amp;"."&amp;K72&amp;"."&amp;L72&amp;"."&amp;M72,IF(I72=4,P$1&amp;"."&amp;K72&amp;"."&amp;L72&amp;"."&amp;M72&amp;"."&amp;N72,IF(I72=5,P$1&amp;"."&amp;K72&amp;"."&amp;L72&amp;"."&amp;M72&amp;"."&amp;N72&amp;"."&amp;O72))))))</f>
        <v>F.1.8.1</v>
      </c>
      <c r="C72" s="62" t="s">
        <v>1066</v>
      </c>
      <c r="D72" s="117"/>
      <c r="E72" s="118"/>
      <c r="F72" s="3"/>
      <c r="G72" s="119" t="s">
        <v>995</v>
      </c>
      <c r="H72" s="3" t="s">
        <v>936</v>
      </c>
      <c r="I72" s="16">
        <v>3</v>
      </c>
      <c r="J72" s="3"/>
      <c r="K72" s="231">
        <f t="shared" ref="K72:K135" si="18">IF(K71="",1,IF(I72=1,K71+1,K71))</f>
        <v>1</v>
      </c>
      <c r="L72" s="222">
        <f t="shared" ref="L72:L135" si="19">IF(L71="",0,IF(K71&lt;&gt;K72,0,IF($I72=2,L71+1,L71)))</f>
        <v>8</v>
      </c>
      <c r="M72" s="222">
        <f t="shared" ref="M72:M135" si="20">IF(M71="",0,IF(L71&lt;&gt;L72,0,IF($I72=3,M71+1,M71)))</f>
        <v>1</v>
      </c>
      <c r="N72" s="222">
        <f t="shared" ref="N72:N135" si="21">IF(N71="",0,IF(M71&lt;&gt;M72,0,IF($I72=4,N71+1,N71)))</f>
        <v>0</v>
      </c>
      <c r="O72" s="222">
        <f t="shared" ref="O72:O135" si="22">IF(O71="",0,IF(N71&lt;&gt;N72,0,IF($I72=5,O71+1,O71)))</f>
        <v>0</v>
      </c>
      <c r="P72" s="222">
        <f t="shared" ref="P72:P135" si="23">IF(OR(Master="Master",I72=0),0,IF(J72=1,0,IF(ISNA(VLOOKUP(A72,L2_Array,21,FALSE)),0,VLOOKUP(A72,L2_Array,21,FALSE))))</f>
        <v>0</v>
      </c>
      <c r="Q72" s="222">
        <f t="shared" ref="Q72:Q135" si="24">IF(I72="","",IF(D72="Yes",1,IF(D72="No",2,IF(D72="N/A",3,0))))</f>
        <v>0</v>
      </c>
      <c r="R72" s="222">
        <f t="shared" ref="R72:R135" si="25">IF(I72="","",IF(P72&gt;0,P72,IF(Q72&gt;0,Q72,0)))</f>
        <v>0</v>
      </c>
      <c r="S72" s="222">
        <f t="shared" ref="S72:S135" si="26">IF(I72="","",IF(OR(I72=1,S71=""),1,IF(OR(AND(J71=1,(I72-I70&lt;&gt;0)),AND(S71=0,I71=I72),AND(J71=1,I72=I70)),0,1)))</f>
        <v>1</v>
      </c>
      <c r="T72" s="222">
        <f t="shared" ref="T72:T135" si="27">IF(I72="",T71,IF(AND(R72&gt;1,OR(T71="",T71=0,T71&gt;=I72)),I72,IF(I72&gt;T71,T71,0)))</f>
        <v>2</v>
      </c>
      <c r="U72" s="222">
        <f t="shared" ref="U72:U135" si="28">IF(Master="Master",Q72,IF(U71="",R72,IF(OR(AND(T72&gt;0,R72&lt;U71),AND(T72=1,R72&lt;=U71)),U71,R72)))</f>
        <v>2</v>
      </c>
      <c r="V72" s="222">
        <f t="shared" ref="V72:V135" si="29">IF(I72="","",IF(OR(AND(S71=1,T72=1),R72&gt;0,AND(S73=0,V73=1)),1,0))</f>
        <v>0</v>
      </c>
      <c r="W72" s="222">
        <f t="shared" ref="W72:W135" si="30">IF(I72="","",IF(OR(AND(T72&gt;0,S72=1),AND(S72=1,V72=1)),1,0))</f>
        <v>1</v>
      </c>
      <c r="X72" s="120" t="str">
        <f t="shared" si="16"/>
        <v/>
      </c>
      <c r="Y72" s="119"/>
      <c r="Z72" s="3"/>
      <c r="AA72" s="121" t="s">
        <v>1044</v>
      </c>
    </row>
    <row r="73" spans="1:27" ht="28">
      <c r="A73" s="222">
        <v>3292</v>
      </c>
      <c r="B73" s="116" t="str">
        <f t="shared" si="17"/>
        <v>F.1.8.2</v>
      </c>
      <c r="C73" s="62" t="s">
        <v>1042</v>
      </c>
      <c r="D73" s="117"/>
      <c r="E73" s="118"/>
      <c r="F73" s="3" t="s">
        <v>227</v>
      </c>
      <c r="G73" s="119" t="s">
        <v>966</v>
      </c>
      <c r="H73" s="3" t="s">
        <v>936</v>
      </c>
      <c r="I73" s="16">
        <v>3</v>
      </c>
      <c r="J73" s="3"/>
      <c r="K73" s="231">
        <f t="shared" si="18"/>
        <v>1</v>
      </c>
      <c r="L73" s="222">
        <f t="shared" si="19"/>
        <v>8</v>
      </c>
      <c r="M73" s="222">
        <f t="shared" si="20"/>
        <v>2</v>
      </c>
      <c r="N73" s="222">
        <f t="shared" si="21"/>
        <v>0</v>
      </c>
      <c r="O73" s="222">
        <f t="shared" si="22"/>
        <v>0</v>
      </c>
      <c r="P73" s="222">
        <f t="shared" si="23"/>
        <v>0</v>
      </c>
      <c r="Q73" s="222">
        <f t="shared" si="24"/>
        <v>0</v>
      </c>
      <c r="R73" s="222">
        <f t="shared" si="25"/>
        <v>0</v>
      </c>
      <c r="S73" s="222">
        <f t="shared" si="26"/>
        <v>1</v>
      </c>
      <c r="T73" s="222">
        <f t="shared" si="27"/>
        <v>2</v>
      </c>
      <c r="U73" s="222">
        <f t="shared" si="28"/>
        <v>2</v>
      </c>
      <c r="V73" s="222">
        <f t="shared" si="29"/>
        <v>0</v>
      </c>
      <c r="W73" s="222">
        <f t="shared" si="30"/>
        <v>1</v>
      </c>
      <c r="X73" s="120" t="str">
        <f t="shared" si="16"/>
        <v/>
      </c>
      <c r="Y73" s="119"/>
      <c r="Z73" s="3"/>
      <c r="AA73" s="121" t="s">
        <v>971</v>
      </c>
    </row>
    <row r="74" spans="1:27" ht="14">
      <c r="A74" s="222">
        <v>778</v>
      </c>
      <c r="B74" s="116" t="str">
        <f t="shared" si="17"/>
        <v>F.1.9</v>
      </c>
      <c r="C74" s="125" t="s">
        <v>1067</v>
      </c>
      <c r="D74" s="117" t="s">
        <v>50</v>
      </c>
      <c r="E74" s="118"/>
      <c r="F74" s="3"/>
      <c r="G74" s="119" t="s">
        <v>3</v>
      </c>
      <c r="H74" s="3"/>
      <c r="I74" s="16">
        <v>2</v>
      </c>
      <c r="J74" s="3"/>
      <c r="K74" s="231">
        <f t="shared" si="18"/>
        <v>1</v>
      </c>
      <c r="L74" s="222">
        <f t="shared" si="19"/>
        <v>9</v>
      </c>
      <c r="M74" s="222">
        <f t="shared" si="20"/>
        <v>0</v>
      </c>
      <c r="N74" s="222">
        <f t="shared" si="21"/>
        <v>0</v>
      </c>
      <c r="O74" s="222">
        <f t="shared" si="22"/>
        <v>0</v>
      </c>
      <c r="P74" s="222">
        <f t="shared" si="23"/>
        <v>0</v>
      </c>
      <c r="Q74" s="222">
        <f t="shared" si="24"/>
        <v>2</v>
      </c>
      <c r="R74" s="222">
        <f t="shared" si="25"/>
        <v>2</v>
      </c>
      <c r="S74" s="222">
        <f t="shared" si="26"/>
        <v>1</v>
      </c>
      <c r="T74" s="222">
        <f t="shared" si="27"/>
        <v>2</v>
      </c>
      <c r="U74" s="222">
        <f t="shared" si="28"/>
        <v>2</v>
      </c>
      <c r="V74" s="222">
        <f t="shared" si="29"/>
        <v>1</v>
      </c>
      <c r="W74" s="222">
        <f t="shared" si="30"/>
        <v>1</v>
      </c>
      <c r="X74" s="120" t="str">
        <f t="shared" si="16"/>
        <v/>
      </c>
      <c r="Y74" s="119"/>
      <c r="Z74" s="3"/>
      <c r="AA74" s="121" t="s">
        <v>1068</v>
      </c>
    </row>
    <row r="75" spans="1:27" ht="28">
      <c r="A75" s="222">
        <v>781</v>
      </c>
      <c r="B75" s="116" t="str">
        <f t="shared" si="17"/>
        <v>F.1.9.1</v>
      </c>
      <c r="C75" s="62" t="s">
        <v>1069</v>
      </c>
      <c r="D75" s="117"/>
      <c r="E75" s="118"/>
      <c r="F75" s="3" t="s">
        <v>227</v>
      </c>
      <c r="G75" s="119" t="s">
        <v>966</v>
      </c>
      <c r="H75" s="3" t="s">
        <v>936</v>
      </c>
      <c r="I75" s="16">
        <v>3</v>
      </c>
      <c r="J75" s="3"/>
      <c r="K75" s="231">
        <f t="shared" si="18"/>
        <v>1</v>
      </c>
      <c r="L75" s="222">
        <f t="shared" si="19"/>
        <v>9</v>
      </c>
      <c r="M75" s="222">
        <f t="shared" si="20"/>
        <v>1</v>
      </c>
      <c r="N75" s="222">
        <f t="shared" si="21"/>
        <v>0</v>
      </c>
      <c r="O75" s="222">
        <f t="shared" si="22"/>
        <v>0</v>
      </c>
      <c r="P75" s="222">
        <f t="shared" si="23"/>
        <v>0</v>
      </c>
      <c r="Q75" s="222">
        <f t="shared" si="24"/>
        <v>0</v>
      </c>
      <c r="R75" s="222">
        <f t="shared" si="25"/>
        <v>0</v>
      </c>
      <c r="S75" s="222">
        <f t="shared" si="26"/>
        <v>1</v>
      </c>
      <c r="T75" s="222">
        <f t="shared" si="27"/>
        <v>2</v>
      </c>
      <c r="U75" s="222">
        <f t="shared" si="28"/>
        <v>2</v>
      </c>
      <c r="V75" s="222">
        <f t="shared" si="29"/>
        <v>0</v>
      </c>
      <c r="W75" s="222">
        <f t="shared" si="30"/>
        <v>1</v>
      </c>
      <c r="X75" s="120" t="str">
        <f t="shared" si="16"/>
        <v/>
      </c>
      <c r="Y75" s="119"/>
      <c r="Z75" s="3"/>
      <c r="AA75" s="121" t="s">
        <v>971</v>
      </c>
    </row>
    <row r="76" spans="1:27" ht="14">
      <c r="A76" s="222">
        <v>786</v>
      </c>
      <c r="B76" s="116" t="str">
        <f t="shared" si="17"/>
        <v>F.1.9.2</v>
      </c>
      <c r="C76" s="62" t="s">
        <v>1066</v>
      </c>
      <c r="D76" s="117"/>
      <c r="E76" s="118"/>
      <c r="F76" s="3"/>
      <c r="G76" s="119" t="s">
        <v>1070</v>
      </c>
      <c r="H76" s="3" t="s">
        <v>1071</v>
      </c>
      <c r="I76" s="16">
        <v>3</v>
      </c>
      <c r="J76" s="3"/>
      <c r="K76" s="231">
        <f t="shared" si="18"/>
        <v>1</v>
      </c>
      <c r="L76" s="222">
        <f t="shared" si="19"/>
        <v>9</v>
      </c>
      <c r="M76" s="222">
        <f t="shared" si="20"/>
        <v>2</v>
      </c>
      <c r="N76" s="222">
        <f t="shared" si="21"/>
        <v>0</v>
      </c>
      <c r="O76" s="222">
        <f t="shared" si="22"/>
        <v>0</v>
      </c>
      <c r="P76" s="222">
        <f t="shared" si="23"/>
        <v>0</v>
      </c>
      <c r="Q76" s="222">
        <f t="shared" si="24"/>
        <v>0</v>
      </c>
      <c r="R76" s="222">
        <f t="shared" si="25"/>
        <v>0</v>
      </c>
      <c r="S76" s="222">
        <f t="shared" si="26"/>
        <v>1</v>
      </c>
      <c r="T76" s="222">
        <f t="shared" si="27"/>
        <v>2</v>
      </c>
      <c r="U76" s="222">
        <f t="shared" si="28"/>
        <v>2</v>
      </c>
      <c r="V76" s="222">
        <f t="shared" si="29"/>
        <v>0</v>
      </c>
      <c r="W76" s="222">
        <f t="shared" si="30"/>
        <v>1</v>
      </c>
      <c r="X76" s="120" t="str">
        <f t="shared" si="16"/>
        <v/>
      </c>
      <c r="Y76" s="119"/>
      <c r="Z76" s="3"/>
      <c r="AA76" s="121" t="s">
        <v>1044</v>
      </c>
    </row>
    <row r="77" spans="1:27" ht="28">
      <c r="A77" s="222">
        <v>401</v>
      </c>
      <c r="B77" s="116" t="str">
        <f t="shared" si="17"/>
        <v>F.2</v>
      </c>
      <c r="C77" s="3" t="s">
        <v>1072</v>
      </c>
      <c r="D77" s="117" t="s">
        <v>50</v>
      </c>
      <c r="E77" s="118"/>
      <c r="F77" s="3" t="s">
        <v>983</v>
      </c>
      <c r="G77" s="119" t="s">
        <v>3</v>
      </c>
      <c r="H77" s="3"/>
      <c r="I77" s="16">
        <v>1</v>
      </c>
      <c r="J77" s="3"/>
      <c r="K77" s="231">
        <f t="shared" si="18"/>
        <v>2</v>
      </c>
      <c r="L77" s="222">
        <f t="shared" si="19"/>
        <v>0</v>
      </c>
      <c r="M77" s="222">
        <f t="shared" si="20"/>
        <v>0</v>
      </c>
      <c r="N77" s="222">
        <f t="shared" si="21"/>
        <v>0</v>
      </c>
      <c r="O77" s="222">
        <f t="shared" si="22"/>
        <v>0</v>
      </c>
      <c r="P77" s="222">
        <f t="shared" si="23"/>
        <v>0</v>
      </c>
      <c r="Q77" s="222">
        <f t="shared" si="24"/>
        <v>2</v>
      </c>
      <c r="R77" s="222">
        <f t="shared" si="25"/>
        <v>2</v>
      </c>
      <c r="S77" s="222">
        <f t="shared" si="26"/>
        <v>1</v>
      </c>
      <c r="T77" s="222">
        <f t="shared" si="27"/>
        <v>1</v>
      </c>
      <c r="U77" s="222">
        <f t="shared" si="28"/>
        <v>2</v>
      </c>
      <c r="V77" s="222">
        <f t="shared" si="29"/>
        <v>1</v>
      </c>
      <c r="W77" s="222">
        <f t="shared" si="30"/>
        <v>1</v>
      </c>
      <c r="X77" s="120" t="str">
        <f t="shared" si="16"/>
        <v/>
      </c>
      <c r="Y77" s="119"/>
      <c r="Z77" s="3"/>
      <c r="AA77" s="121" t="s">
        <v>1073</v>
      </c>
    </row>
    <row r="78" spans="1:27" ht="14">
      <c r="A78" s="222">
        <v>402</v>
      </c>
      <c r="B78" s="116" t="str">
        <f t="shared" si="17"/>
        <v>F.2.1</v>
      </c>
      <c r="C78" s="125" t="s">
        <v>1074</v>
      </c>
      <c r="D78" s="117"/>
      <c r="E78" s="118"/>
      <c r="F78" s="3"/>
      <c r="G78" s="119" t="s">
        <v>935</v>
      </c>
      <c r="H78" s="3" t="s">
        <v>936</v>
      </c>
      <c r="I78" s="16">
        <v>2</v>
      </c>
      <c r="J78" s="3"/>
      <c r="K78" s="231">
        <f t="shared" si="18"/>
        <v>2</v>
      </c>
      <c r="L78" s="222">
        <f t="shared" si="19"/>
        <v>1</v>
      </c>
      <c r="M78" s="222">
        <f t="shared" si="20"/>
        <v>0</v>
      </c>
      <c r="N78" s="222">
        <f t="shared" si="21"/>
        <v>0</v>
      </c>
      <c r="O78" s="222">
        <f t="shared" si="22"/>
        <v>0</v>
      </c>
      <c r="P78" s="222">
        <f t="shared" si="23"/>
        <v>0</v>
      </c>
      <c r="Q78" s="222">
        <f t="shared" si="24"/>
        <v>0</v>
      </c>
      <c r="R78" s="222">
        <f t="shared" si="25"/>
        <v>0</v>
      </c>
      <c r="S78" s="222">
        <f t="shared" si="26"/>
        <v>1</v>
      </c>
      <c r="T78" s="222">
        <f t="shared" si="27"/>
        <v>1</v>
      </c>
      <c r="U78" s="222">
        <f t="shared" si="28"/>
        <v>2</v>
      </c>
      <c r="V78" s="222">
        <f t="shared" si="29"/>
        <v>1</v>
      </c>
      <c r="W78" s="222">
        <f t="shared" si="30"/>
        <v>1</v>
      </c>
      <c r="X78" s="120" t="str">
        <f t="shared" si="16"/>
        <v/>
      </c>
      <c r="Y78" s="119"/>
      <c r="Z78" s="3"/>
      <c r="AA78" s="121" t="s">
        <v>1075</v>
      </c>
    </row>
    <row r="79" spans="1:27" ht="28">
      <c r="A79" s="222">
        <v>435</v>
      </c>
      <c r="B79" s="116" t="str">
        <f t="shared" si="17"/>
        <v>F.2.2</v>
      </c>
      <c r="C79" s="125" t="s">
        <v>974</v>
      </c>
      <c r="D79" s="117"/>
      <c r="E79" s="118"/>
      <c r="F79" s="3" t="s">
        <v>983</v>
      </c>
      <c r="G79" s="119" t="s">
        <v>984</v>
      </c>
      <c r="H79" s="3" t="s">
        <v>985</v>
      </c>
      <c r="I79" s="16">
        <v>2</v>
      </c>
      <c r="J79" s="3"/>
      <c r="K79" s="231">
        <f t="shared" si="18"/>
        <v>2</v>
      </c>
      <c r="L79" s="222">
        <f t="shared" si="19"/>
        <v>2</v>
      </c>
      <c r="M79" s="222">
        <f t="shared" si="20"/>
        <v>0</v>
      </c>
      <c r="N79" s="222">
        <f t="shared" si="21"/>
        <v>0</v>
      </c>
      <c r="O79" s="222">
        <f t="shared" si="22"/>
        <v>0</v>
      </c>
      <c r="P79" s="222">
        <f t="shared" si="23"/>
        <v>0</v>
      </c>
      <c r="Q79" s="222">
        <f t="shared" si="24"/>
        <v>0</v>
      </c>
      <c r="R79" s="222">
        <f t="shared" si="25"/>
        <v>0</v>
      </c>
      <c r="S79" s="222">
        <f t="shared" si="26"/>
        <v>1</v>
      </c>
      <c r="T79" s="222">
        <f t="shared" si="27"/>
        <v>1</v>
      </c>
      <c r="U79" s="222">
        <f t="shared" si="28"/>
        <v>2</v>
      </c>
      <c r="V79" s="222">
        <f t="shared" si="29"/>
        <v>1</v>
      </c>
      <c r="W79" s="222">
        <f t="shared" si="30"/>
        <v>1</v>
      </c>
      <c r="X79" s="120" t="str">
        <f t="shared" si="16"/>
        <v/>
      </c>
      <c r="Y79" s="119"/>
      <c r="Z79" s="3"/>
      <c r="AA79" s="121" t="s">
        <v>975</v>
      </c>
    </row>
    <row r="80" spans="1:27" ht="28">
      <c r="A80" s="222">
        <v>434</v>
      </c>
      <c r="B80" s="116" t="str">
        <f t="shared" si="17"/>
        <v>F.2.3</v>
      </c>
      <c r="C80" s="125" t="s">
        <v>1076</v>
      </c>
      <c r="D80" s="117"/>
      <c r="E80" s="118"/>
      <c r="F80" s="3" t="s">
        <v>227</v>
      </c>
      <c r="G80" s="119" t="s">
        <v>231</v>
      </c>
      <c r="H80" s="3" t="s">
        <v>232</v>
      </c>
      <c r="I80" s="16">
        <v>2</v>
      </c>
      <c r="J80" s="3"/>
      <c r="K80" s="231">
        <f t="shared" si="18"/>
        <v>2</v>
      </c>
      <c r="L80" s="222">
        <f t="shared" si="19"/>
        <v>3</v>
      </c>
      <c r="M80" s="222">
        <f t="shared" si="20"/>
        <v>0</v>
      </c>
      <c r="N80" s="222">
        <f t="shared" si="21"/>
        <v>0</v>
      </c>
      <c r="O80" s="222">
        <f t="shared" si="22"/>
        <v>0</v>
      </c>
      <c r="P80" s="222">
        <f t="shared" si="23"/>
        <v>0</v>
      </c>
      <c r="Q80" s="222">
        <f t="shared" si="24"/>
        <v>0</v>
      </c>
      <c r="R80" s="222">
        <f t="shared" si="25"/>
        <v>0</v>
      </c>
      <c r="S80" s="222">
        <f t="shared" si="26"/>
        <v>1</v>
      </c>
      <c r="T80" s="222">
        <f t="shared" si="27"/>
        <v>1</v>
      </c>
      <c r="U80" s="222">
        <f t="shared" si="28"/>
        <v>2</v>
      </c>
      <c r="V80" s="222">
        <f t="shared" si="29"/>
        <v>1</v>
      </c>
      <c r="W80" s="222">
        <f t="shared" si="30"/>
        <v>1</v>
      </c>
      <c r="X80" s="120" t="str">
        <f t="shared" si="16"/>
        <v/>
      </c>
      <c r="Y80" s="119"/>
      <c r="Z80" s="3"/>
      <c r="AA80" s="121" t="s">
        <v>1077</v>
      </c>
    </row>
    <row r="81" spans="1:27" ht="14">
      <c r="A81" s="222">
        <v>436</v>
      </c>
      <c r="B81" s="116" t="str">
        <f t="shared" si="17"/>
        <v>F.2.4</v>
      </c>
      <c r="C81" s="125" t="s">
        <v>1078</v>
      </c>
      <c r="D81" s="117"/>
      <c r="E81" s="118"/>
      <c r="F81" s="3"/>
      <c r="G81" s="119" t="s">
        <v>3</v>
      </c>
      <c r="H81" s="3"/>
      <c r="I81" s="16">
        <v>2</v>
      </c>
      <c r="J81" s="3"/>
      <c r="K81" s="231">
        <f t="shared" si="18"/>
        <v>2</v>
      </c>
      <c r="L81" s="222">
        <f t="shared" si="19"/>
        <v>4</v>
      </c>
      <c r="M81" s="222">
        <f t="shared" si="20"/>
        <v>0</v>
      </c>
      <c r="N81" s="222">
        <f t="shared" si="21"/>
        <v>0</v>
      </c>
      <c r="O81" s="222">
        <f t="shared" si="22"/>
        <v>0</v>
      </c>
      <c r="P81" s="222">
        <f t="shared" si="23"/>
        <v>0</v>
      </c>
      <c r="Q81" s="222">
        <f t="shared" si="24"/>
        <v>0</v>
      </c>
      <c r="R81" s="222">
        <f t="shared" si="25"/>
        <v>0</v>
      </c>
      <c r="S81" s="222">
        <f t="shared" si="26"/>
        <v>1</v>
      </c>
      <c r="T81" s="222">
        <f t="shared" si="27"/>
        <v>1</v>
      </c>
      <c r="U81" s="222">
        <f t="shared" si="28"/>
        <v>2</v>
      </c>
      <c r="V81" s="222">
        <f t="shared" si="29"/>
        <v>1</v>
      </c>
      <c r="W81" s="222">
        <f t="shared" si="30"/>
        <v>1</v>
      </c>
      <c r="X81" s="120" t="str">
        <f t="shared" si="16"/>
        <v/>
      </c>
      <c r="Y81" s="119"/>
      <c r="Z81" s="3"/>
      <c r="AA81" s="121" t="s">
        <v>979</v>
      </c>
    </row>
    <row r="82" spans="1:27" ht="14">
      <c r="A82" s="222">
        <v>439</v>
      </c>
      <c r="B82" s="116" t="str">
        <f t="shared" si="17"/>
        <v>F.2.5</v>
      </c>
      <c r="C82" s="125" t="s">
        <v>1079</v>
      </c>
      <c r="D82" s="117"/>
      <c r="E82" s="118"/>
      <c r="F82" s="3"/>
      <c r="G82" s="119" t="s">
        <v>895</v>
      </c>
      <c r="H82" s="3" t="s">
        <v>896</v>
      </c>
      <c r="I82" s="16">
        <v>2</v>
      </c>
      <c r="J82" s="3"/>
      <c r="K82" s="231">
        <f t="shared" si="18"/>
        <v>2</v>
      </c>
      <c r="L82" s="222">
        <f t="shared" si="19"/>
        <v>5</v>
      </c>
      <c r="M82" s="222">
        <f t="shared" si="20"/>
        <v>0</v>
      </c>
      <c r="N82" s="222">
        <f t="shared" si="21"/>
        <v>0</v>
      </c>
      <c r="O82" s="222">
        <f t="shared" si="22"/>
        <v>0</v>
      </c>
      <c r="P82" s="222">
        <f t="shared" si="23"/>
        <v>0</v>
      </c>
      <c r="Q82" s="222">
        <f t="shared" si="24"/>
        <v>0</v>
      </c>
      <c r="R82" s="222">
        <f t="shared" si="25"/>
        <v>0</v>
      </c>
      <c r="S82" s="222">
        <f t="shared" si="26"/>
        <v>1</v>
      </c>
      <c r="T82" s="222">
        <f t="shared" si="27"/>
        <v>1</v>
      </c>
      <c r="U82" s="222">
        <f t="shared" si="28"/>
        <v>2</v>
      </c>
      <c r="V82" s="222">
        <f t="shared" si="29"/>
        <v>1</v>
      </c>
      <c r="W82" s="222">
        <f t="shared" si="30"/>
        <v>1</v>
      </c>
      <c r="X82" s="120" t="str">
        <f t="shared" si="16"/>
        <v/>
      </c>
      <c r="Y82" s="119"/>
      <c r="Z82" s="3"/>
      <c r="AA82" s="121" t="s">
        <v>981</v>
      </c>
    </row>
    <row r="83" spans="1:27" ht="28">
      <c r="A83" s="222">
        <v>3293</v>
      </c>
      <c r="B83" s="116" t="str">
        <f t="shared" si="17"/>
        <v>F.2.6</v>
      </c>
      <c r="C83" s="125" t="s">
        <v>1080</v>
      </c>
      <c r="D83" s="117"/>
      <c r="E83" s="118"/>
      <c r="F83" s="3" t="s">
        <v>983</v>
      </c>
      <c r="G83" s="119" t="s">
        <v>984</v>
      </c>
      <c r="H83" s="3" t="s">
        <v>985</v>
      </c>
      <c r="I83" s="16">
        <v>2</v>
      </c>
      <c r="J83" s="3"/>
      <c r="K83" s="231">
        <f t="shared" si="18"/>
        <v>2</v>
      </c>
      <c r="L83" s="222">
        <f t="shared" si="19"/>
        <v>6</v>
      </c>
      <c r="M83" s="222">
        <f t="shared" si="20"/>
        <v>0</v>
      </c>
      <c r="N83" s="222">
        <f t="shared" si="21"/>
        <v>0</v>
      </c>
      <c r="O83" s="222">
        <f t="shared" si="22"/>
        <v>0</v>
      </c>
      <c r="P83" s="222">
        <f t="shared" si="23"/>
        <v>0</v>
      </c>
      <c r="Q83" s="222">
        <f t="shared" si="24"/>
        <v>0</v>
      </c>
      <c r="R83" s="222">
        <f t="shared" si="25"/>
        <v>0</v>
      </c>
      <c r="S83" s="222">
        <f t="shared" si="26"/>
        <v>1</v>
      </c>
      <c r="T83" s="222">
        <f t="shared" si="27"/>
        <v>1</v>
      </c>
      <c r="U83" s="222">
        <f t="shared" si="28"/>
        <v>2</v>
      </c>
      <c r="V83" s="222">
        <f t="shared" si="29"/>
        <v>1</v>
      </c>
      <c r="W83" s="222">
        <f t="shared" si="30"/>
        <v>1</v>
      </c>
      <c r="X83" s="120" t="str">
        <f t="shared" si="16"/>
        <v/>
      </c>
      <c r="Y83" s="119"/>
      <c r="Z83" s="3"/>
      <c r="AA83" s="121" t="s">
        <v>986</v>
      </c>
    </row>
    <row r="84" spans="1:27" ht="28">
      <c r="A84" s="222">
        <v>441</v>
      </c>
      <c r="B84" s="116" t="str">
        <f t="shared" si="17"/>
        <v>F.2.7</v>
      </c>
      <c r="C84" s="125" t="s">
        <v>1081</v>
      </c>
      <c r="D84" s="117"/>
      <c r="E84" s="118"/>
      <c r="F84" s="3"/>
      <c r="G84" s="119" t="s">
        <v>984</v>
      </c>
      <c r="H84" s="3" t="s">
        <v>985</v>
      </c>
      <c r="I84" s="16">
        <v>2</v>
      </c>
      <c r="J84" s="3"/>
      <c r="K84" s="231">
        <f t="shared" si="18"/>
        <v>2</v>
      </c>
      <c r="L84" s="222">
        <f t="shared" si="19"/>
        <v>7</v>
      </c>
      <c r="M84" s="222">
        <f t="shared" si="20"/>
        <v>0</v>
      </c>
      <c r="N84" s="222">
        <f t="shared" si="21"/>
        <v>0</v>
      </c>
      <c r="O84" s="222">
        <f t="shared" si="22"/>
        <v>0</v>
      </c>
      <c r="P84" s="222">
        <f t="shared" si="23"/>
        <v>0</v>
      </c>
      <c r="Q84" s="222">
        <f t="shared" si="24"/>
        <v>0</v>
      </c>
      <c r="R84" s="222">
        <f t="shared" si="25"/>
        <v>0</v>
      </c>
      <c r="S84" s="222">
        <f t="shared" si="26"/>
        <v>1</v>
      </c>
      <c r="T84" s="222">
        <f t="shared" si="27"/>
        <v>1</v>
      </c>
      <c r="U84" s="222">
        <f t="shared" si="28"/>
        <v>2</v>
      </c>
      <c r="V84" s="222">
        <f t="shared" si="29"/>
        <v>1</v>
      </c>
      <c r="W84" s="222">
        <f t="shared" si="30"/>
        <v>1</v>
      </c>
      <c r="X84" s="120" t="str">
        <f t="shared" si="16"/>
        <v/>
      </c>
      <c r="Y84" s="119"/>
      <c r="Z84" s="3"/>
      <c r="AA84" s="121" t="s">
        <v>1082</v>
      </c>
    </row>
    <row r="85" spans="1:27" ht="28">
      <c r="A85" s="222">
        <v>442</v>
      </c>
      <c r="B85" s="116" t="str">
        <f t="shared" si="17"/>
        <v>F.2.8</v>
      </c>
      <c r="C85" s="125" t="s">
        <v>1049</v>
      </c>
      <c r="D85" s="117"/>
      <c r="E85" s="118"/>
      <c r="F85" s="3"/>
      <c r="G85" s="119" t="s">
        <v>984</v>
      </c>
      <c r="H85" s="3" t="s">
        <v>985</v>
      </c>
      <c r="I85" s="16">
        <v>2</v>
      </c>
      <c r="J85" s="3"/>
      <c r="K85" s="231">
        <f t="shared" si="18"/>
        <v>2</v>
      </c>
      <c r="L85" s="222">
        <f t="shared" si="19"/>
        <v>8</v>
      </c>
      <c r="M85" s="222">
        <f t="shared" si="20"/>
        <v>0</v>
      </c>
      <c r="N85" s="222">
        <f t="shared" si="21"/>
        <v>0</v>
      </c>
      <c r="O85" s="222">
        <f t="shared" si="22"/>
        <v>0</v>
      </c>
      <c r="P85" s="222">
        <f t="shared" si="23"/>
        <v>0</v>
      </c>
      <c r="Q85" s="222">
        <f t="shared" si="24"/>
        <v>0</v>
      </c>
      <c r="R85" s="222">
        <f t="shared" si="25"/>
        <v>0</v>
      </c>
      <c r="S85" s="222">
        <f t="shared" si="26"/>
        <v>1</v>
      </c>
      <c r="T85" s="222">
        <f t="shared" si="27"/>
        <v>1</v>
      </c>
      <c r="U85" s="222">
        <f t="shared" si="28"/>
        <v>2</v>
      </c>
      <c r="V85" s="222">
        <f t="shared" si="29"/>
        <v>1</v>
      </c>
      <c r="W85" s="222">
        <f t="shared" si="30"/>
        <v>1</v>
      </c>
      <c r="X85" s="120" t="str">
        <f t="shared" si="16"/>
        <v/>
      </c>
      <c r="Y85" s="119"/>
      <c r="Z85" s="3"/>
      <c r="AA85" s="121" t="s">
        <v>1039</v>
      </c>
    </row>
    <row r="86" spans="1:27" ht="28">
      <c r="A86" s="222">
        <v>443</v>
      </c>
      <c r="B86" s="116" t="str">
        <f t="shared" si="17"/>
        <v>F.2.9</v>
      </c>
      <c r="C86" s="125" t="s">
        <v>1083</v>
      </c>
      <c r="D86" s="117"/>
      <c r="E86" s="118"/>
      <c r="F86" s="3" t="s">
        <v>983</v>
      </c>
      <c r="G86" s="119" t="s">
        <v>1040</v>
      </c>
      <c r="H86" s="3" t="s">
        <v>1041</v>
      </c>
      <c r="I86" s="16">
        <v>2</v>
      </c>
      <c r="J86" s="3"/>
      <c r="K86" s="231">
        <f t="shared" si="18"/>
        <v>2</v>
      </c>
      <c r="L86" s="222">
        <f t="shared" si="19"/>
        <v>9</v>
      </c>
      <c r="M86" s="222">
        <f t="shared" si="20"/>
        <v>0</v>
      </c>
      <c r="N86" s="222">
        <f t="shared" si="21"/>
        <v>0</v>
      </c>
      <c r="O86" s="222">
        <f t="shared" si="22"/>
        <v>0</v>
      </c>
      <c r="P86" s="222">
        <f t="shared" si="23"/>
        <v>0</v>
      </c>
      <c r="Q86" s="222">
        <f t="shared" si="24"/>
        <v>0</v>
      </c>
      <c r="R86" s="222">
        <f t="shared" si="25"/>
        <v>0</v>
      </c>
      <c r="S86" s="222">
        <f t="shared" si="26"/>
        <v>1</v>
      </c>
      <c r="T86" s="222">
        <f t="shared" si="27"/>
        <v>1</v>
      </c>
      <c r="U86" s="222">
        <f t="shared" si="28"/>
        <v>2</v>
      </c>
      <c r="V86" s="222">
        <f t="shared" si="29"/>
        <v>1</v>
      </c>
      <c r="W86" s="222">
        <f t="shared" si="30"/>
        <v>1</v>
      </c>
      <c r="X86" s="120" t="str">
        <f t="shared" si="16"/>
        <v/>
      </c>
      <c r="Y86" s="119"/>
      <c r="Z86" s="3"/>
      <c r="AA86" s="121" t="s">
        <v>1084</v>
      </c>
    </row>
    <row r="87" spans="1:27" ht="14">
      <c r="A87" s="222">
        <v>447</v>
      </c>
      <c r="B87" s="116" t="str">
        <f t="shared" si="17"/>
        <v>F.2.10</v>
      </c>
      <c r="C87" s="125" t="s">
        <v>987</v>
      </c>
      <c r="D87" s="117"/>
      <c r="E87" s="118"/>
      <c r="F87" s="3"/>
      <c r="G87" s="119" t="s">
        <v>988</v>
      </c>
      <c r="H87" s="3" t="s">
        <v>989</v>
      </c>
      <c r="I87" s="16">
        <v>2</v>
      </c>
      <c r="J87" s="3"/>
      <c r="K87" s="231">
        <f t="shared" si="18"/>
        <v>2</v>
      </c>
      <c r="L87" s="222">
        <f t="shared" si="19"/>
        <v>10</v>
      </c>
      <c r="M87" s="222">
        <f t="shared" si="20"/>
        <v>0</v>
      </c>
      <c r="N87" s="222">
        <f t="shared" si="21"/>
        <v>0</v>
      </c>
      <c r="O87" s="222">
        <f t="shared" si="22"/>
        <v>0</v>
      </c>
      <c r="P87" s="222">
        <f t="shared" si="23"/>
        <v>0</v>
      </c>
      <c r="Q87" s="222">
        <f t="shared" si="24"/>
        <v>0</v>
      </c>
      <c r="R87" s="222">
        <f t="shared" si="25"/>
        <v>0</v>
      </c>
      <c r="S87" s="222">
        <f t="shared" si="26"/>
        <v>1</v>
      </c>
      <c r="T87" s="222">
        <f t="shared" si="27"/>
        <v>1</v>
      </c>
      <c r="U87" s="222">
        <f t="shared" si="28"/>
        <v>2</v>
      </c>
      <c r="V87" s="222">
        <f t="shared" si="29"/>
        <v>1</v>
      </c>
      <c r="W87" s="222">
        <f t="shared" si="30"/>
        <v>1</v>
      </c>
      <c r="X87" s="120" t="str">
        <f t="shared" si="16"/>
        <v/>
      </c>
      <c r="Y87" s="119"/>
      <c r="Z87" s="3"/>
      <c r="AA87" s="121" t="s">
        <v>990</v>
      </c>
    </row>
    <row r="88" spans="1:27" ht="14">
      <c r="A88" s="222">
        <v>448</v>
      </c>
      <c r="B88" s="116" t="str">
        <f t="shared" si="17"/>
        <v>F.2.11</v>
      </c>
      <c r="C88" s="125" t="s">
        <v>991</v>
      </c>
      <c r="D88" s="117"/>
      <c r="E88" s="118"/>
      <c r="F88" s="3"/>
      <c r="G88" s="119" t="s">
        <v>988</v>
      </c>
      <c r="H88" s="3" t="s">
        <v>989</v>
      </c>
      <c r="I88" s="16">
        <v>2</v>
      </c>
      <c r="J88" s="3"/>
      <c r="K88" s="231">
        <f t="shared" si="18"/>
        <v>2</v>
      </c>
      <c r="L88" s="222">
        <f t="shared" si="19"/>
        <v>11</v>
      </c>
      <c r="M88" s="222">
        <f t="shared" si="20"/>
        <v>0</v>
      </c>
      <c r="N88" s="222">
        <f t="shared" si="21"/>
        <v>0</v>
      </c>
      <c r="O88" s="222">
        <f t="shared" si="22"/>
        <v>0</v>
      </c>
      <c r="P88" s="222">
        <f t="shared" si="23"/>
        <v>0</v>
      </c>
      <c r="Q88" s="222">
        <f t="shared" si="24"/>
        <v>0</v>
      </c>
      <c r="R88" s="222">
        <f t="shared" si="25"/>
        <v>0</v>
      </c>
      <c r="S88" s="222">
        <f t="shared" si="26"/>
        <v>1</v>
      </c>
      <c r="T88" s="222">
        <f t="shared" si="27"/>
        <v>1</v>
      </c>
      <c r="U88" s="222">
        <f t="shared" si="28"/>
        <v>2</v>
      </c>
      <c r="V88" s="222">
        <f t="shared" si="29"/>
        <v>1</v>
      </c>
      <c r="W88" s="222">
        <f t="shared" si="30"/>
        <v>1</v>
      </c>
      <c r="X88" s="120" t="str">
        <f t="shared" si="16"/>
        <v/>
      </c>
      <c r="Y88" s="119"/>
      <c r="Z88" s="3"/>
      <c r="AA88" s="121" t="s">
        <v>992</v>
      </c>
    </row>
    <row r="89" spans="1:27" ht="28">
      <c r="A89" s="222">
        <v>455</v>
      </c>
      <c r="B89" s="116" t="str">
        <f t="shared" si="17"/>
        <v>F.2.12</v>
      </c>
      <c r="C89" s="125" t="s">
        <v>1085</v>
      </c>
      <c r="D89" s="117"/>
      <c r="E89" s="118"/>
      <c r="F89" s="3" t="s">
        <v>983</v>
      </c>
      <c r="G89" s="119" t="s">
        <v>988</v>
      </c>
      <c r="H89" s="3" t="s">
        <v>989</v>
      </c>
      <c r="I89" s="16">
        <v>2</v>
      </c>
      <c r="J89" s="3"/>
      <c r="K89" s="231">
        <f t="shared" si="18"/>
        <v>2</v>
      </c>
      <c r="L89" s="222">
        <f t="shared" si="19"/>
        <v>12</v>
      </c>
      <c r="M89" s="222">
        <f t="shared" si="20"/>
        <v>0</v>
      </c>
      <c r="N89" s="222">
        <f t="shared" si="21"/>
        <v>0</v>
      </c>
      <c r="O89" s="222">
        <f t="shared" si="22"/>
        <v>0</v>
      </c>
      <c r="P89" s="222">
        <f t="shared" si="23"/>
        <v>0</v>
      </c>
      <c r="Q89" s="222">
        <f t="shared" si="24"/>
        <v>0</v>
      </c>
      <c r="R89" s="222">
        <f t="shared" si="25"/>
        <v>0</v>
      </c>
      <c r="S89" s="222">
        <f t="shared" si="26"/>
        <v>1</v>
      </c>
      <c r="T89" s="222">
        <f t="shared" si="27"/>
        <v>1</v>
      </c>
      <c r="U89" s="222">
        <f t="shared" si="28"/>
        <v>2</v>
      </c>
      <c r="V89" s="222">
        <f t="shared" si="29"/>
        <v>1</v>
      </c>
      <c r="W89" s="222">
        <f t="shared" si="30"/>
        <v>1</v>
      </c>
      <c r="X89" s="120" t="str">
        <f t="shared" si="16"/>
        <v/>
      </c>
      <c r="Y89" s="119"/>
      <c r="Z89" s="3"/>
      <c r="AA89" s="121" t="s">
        <v>1086</v>
      </c>
    </row>
    <row r="90" spans="1:27" ht="14">
      <c r="A90" s="222">
        <v>403</v>
      </c>
      <c r="B90" s="116" t="str">
        <f t="shared" si="17"/>
        <v>F.2.13</v>
      </c>
      <c r="C90" s="125" t="s">
        <v>1087</v>
      </c>
      <c r="D90" s="117"/>
      <c r="E90" s="118"/>
      <c r="F90" s="3"/>
      <c r="G90" s="119" t="s">
        <v>995</v>
      </c>
      <c r="H90" s="3" t="s">
        <v>936</v>
      </c>
      <c r="I90" s="16">
        <v>2</v>
      </c>
      <c r="J90" s="3"/>
      <c r="K90" s="231">
        <f t="shared" si="18"/>
        <v>2</v>
      </c>
      <c r="L90" s="222">
        <f t="shared" si="19"/>
        <v>13</v>
      </c>
      <c r="M90" s="222">
        <f t="shared" si="20"/>
        <v>0</v>
      </c>
      <c r="N90" s="222">
        <f t="shared" si="21"/>
        <v>0</v>
      </c>
      <c r="O90" s="222">
        <f t="shared" si="22"/>
        <v>0</v>
      </c>
      <c r="P90" s="222">
        <f t="shared" si="23"/>
        <v>0</v>
      </c>
      <c r="Q90" s="222">
        <f t="shared" si="24"/>
        <v>0</v>
      </c>
      <c r="R90" s="222">
        <f t="shared" si="25"/>
        <v>0</v>
      </c>
      <c r="S90" s="222">
        <f t="shared" si="26"/>
        <v>1</v>
      </c>
      <c r="T90" s="222">
        <f t="shared" si="27"/>
        <v>1</v>
      </c>
      <c r="U90" s="222">
        <f t="shared" si="28"/>
        <v>2</v>
      </c>
      <c r="V90" s="222">
        <f t="shared" si="29"/>
        <v>1</v>
      </c>
      <c r="W90" s="222">
        <f t="shared" si="30"/>
        <v>1</v>
      </c>
      <c r="X90" s="120" t="str">
        <f t="shared" si="16"/>
        <v/>
      </c>
      <c r="Y90" s="119"/>
      <c r="Z90" s="3"/>
      <c r="AA90" s="121" t="s">
        <v>1088</v>
      </c>
    </row>
    <row r="91" spans="1:27" ht="14">
      <c r="A91" s="222">
        <v>411</v>
      </c>
      <c r="B91" s="116" t="str">
        <f t="shared" si="17"/>
        <v>F.2.13.1</v>
      </c>
      <c r="C91" s="62" t="s">
        <v>1089</v>
      </c>
      <c r="D91" s="117"/>
      <c r="E91" s="118"/>
      <c r="F91" s="3"/>
      <c r="G91" s="119" t="s">
        <v>231</v>
      </c>
      <c r="H91" s="3" t="s">
        <v>232</v>
      </c>
      <c r="I91" s="16">
        <v>3</v>
      </c>
      <c r="J91" s="3"/>
      <c r="K91" s="231">
        <f t="shared" si="18"/>
        <v>2</v>
      </c>
      <c r="L91" s="222">
        <f t="shared" si="19"/>
        <v>13</v>
      </c>
      <c r="M91" s="222">
        <f t="shared" si="20"/>
        <v>1</v>
      </c>
      <c r="N91" s="222">
        <f t="shared" si="21"/>
        <v>0</v>
      </c>
      <c r="O91" s="222">
        <f t="shared" si="22"/>
        <v>0</v>
      </c>
      <c r="P91" s="222">
        <f t="shared" si="23"/>
        <v>0</v>
      </c>
      <c r="Q91" s="222">
        <f t="shared" si="24"/>
        <v>0</v>
      </c>
      <c r="R91" s="222">
        <f t="shared" si="25"/>
        <v>0</v>
      </c>
      <c r="S91" s="222">
        <f t="shared" si="26"/>
        <v>1</v>
      </c>
      <c r="T91" s="222">
        <f t="shared" si="27"/>
        <v>1</v>
      </c>
      <c r="U91" s="222">
        <f t="shared" si="28"/>
        <v>2</v>
      </c>
      <c r="V91" s="222">
        <f t="shared" si="29"/>
        <v>1</v>
      </c>
      <c r="W91" s="222">
        <f t="shared" si="30"/>
        <v>1</v>
      </c>
      <c r="X91" s="120" t="str">
        <f t="shared" si="16"/>
        <v/>
      </c>
      <c r="Y91" s="119"/>
      <c r="Z91" s="3"/>
      <c r="AA91" s="121" t="s">
        <v>1090</v>
      </c>
    </row>
    <row r="92" spans="1:27" ht="14">
      <c r="A92" s="222">
        <v>413</v>
      </c>
      <c r="B92" s="116" t="str">
        <f t="shared" si="17"/>
        <v>F.2.13.2</v>
      </c>
      <c r="C92" s="62" t="s">
        <v>1091</v>
      </c>
      <c r="D92" s="117"/>
      <c r="E92" s="118"/>
      <c r="F92" s="3"/>
      <c r="G92" s="119" t="s">
        <v>231</v>
      </c>
      <c r="H92" s="3" t="s">
        <v>232</v>
      </c>
      <c r="I92" s="16">
        <v>3</v>
      </c>
      <c r="J92" s="3"/>
      <c r="K92" s="231">
        <f t="shared" si="18"/>
        <v>2</v>
      </c>
      <c r="L92" s="222">
        <f t="shared" si="19"/>
        <v>13</v>
      </c>
      <c r="M92" s="222">
        <f t="shared" si="20"/>
        <v>2</v>
      </c>
      <c r="N92" s="222">
        <f t="shared" si="21"/>
        <v>0</v>
      </c>
      <c r="O92" s="222">
        <f t="shared" si="22"/>
        <v>0</v>
      </c>
      <c r="P92" s="222">
        <f t="shared" si="23"/>
        <v>0</v>
      </c>
      <c r="Q92" s="222">
        <f t="shared" si="24"/>
        <v>0</v>
      </c>
      <c r="R92" s="222">
        <f t="shared" si="25"/>
        <v>0</v>
      </c>
      <c r="S92" s="222">
        <f t="shared" si="26"/>
        <v>1</v>
      </c>
      <c r="T92" s="222">
        <f t="shared" si="27"/>
        <v>1</v>
      </c>
      <c r="U92" s="222">
        <f t="shared" si="28"/>
        <v>2</v>
      </c>
      <c r="V92" s="222">
        <f t="shared" si="29"/>
        <v>1</v>
      </c>
      <c r="W92" s="222">
        <f t="shared" si="30"/>
        <v>1</v>
      </c>
      <c r="X92" s="120" t="str">
        <f t="shared" si="16"/>
        <v/>
      </c>
      <c r="Y92" s="119"/>
      <c r="Z92" s="3"/>
      <c r="AA92" s="121" t="s">
        <v>1092</v>
      </c>
    </row>
    <row r="93" spans="1:27" ht="28">
      <c r="A93" s="222">
        <v>404</v>
      </c>
      <c r="B93" s="116" t="str">
        <f t="shared" si="17"/>
        <v>F.2.13.3</v>
      </c>
      <c r="C93" s="62" t="s">
        <v>1093</v>
      </c>
      <c r="D93" s="117"/>
      <c r="E93" s="118"/>
      <c r="F93" s="3" t="s">
        <v>1094</v>
      </c>
      <c r="G93" s="119" t="s">
        <v>231</v>
      </c>
      <c r="H93" s="3" t="s">
        <v>232</v>
      </c>
      <c r="I93" s="16">
        <v>3</v>
      </c>
      <c r="J93" s="3"/>
      <c r="K93" s="231">
        <f t="shared" si="18"/>
        <v>2</v>
      </c>
      <c r="L93" s="222">
        <f t="shared" si="19"/>
        <v>13</v>
      </c>
      <c r="M93" s="222">
        <f t="shared" si="20"/>
        <v>3</v>
      </c>
      <c r="N93" s="222">
        <f t="shared" si="21"/>
        <v>0</v>
      </c>
      <c r="O93" s="222">
        <f t="shared" si="22"/>
        <v>0</v>
      </c>
      <c r="P93" s="222">
        <f t="shared" si="23"/>
        <v>0</v>
      </c>
      <c r="Q93" s="222">
        <f t="shared" si="24"/>
        <v>0</v>
      </c>
      <c r="R93" s="222">
        <f t="shared" si="25"/>
        <v>0</v>
      </c>
      <c r="S93" s="222">
        <f t="shared" si="26"/>
        <v>1</v>
      </c>
      <c r="T93" s="222">
        <f t="shared" si="27"/>
        <v>1</v>
      </c>
      <c r="U93" s="222">
        <f t="shared" si="28"/>
        <v>2</v>
      </c>
      <c r="V93" s="222">
        <f t="shared" si="29"/>
        <v>1</v>
      </c>
      <c r="W93" s="222">
        <f t="shared" si="30"/>
        <v>1</v>
      </c>
      <c r="X93" s="120" t="str">
        <f t="shared" si="16"/>
        <v/>
      </c>
      <c r="Y93" s="119"/>
      <c r="Z93" s="3"/>
      <c r="AA93" s="121" t="s">
        <v>1095</v>
      </c>
    </row>
    <row r="94" spans="1:27" ht="14">
      <c r="A94" s="222">
        <v>406</v>
      </c>
      <c r="B94" s="116" t="str">
        <f t="shared" si="17"/>
        <v>F.2.13.3.1</v>
      </c>
      <c r="C94" s="127" t="s">
        <v>1096</v>
      </c>
      <c r="D94" s="117"/>
      <c r="E94" s="118"/>
      <c r="F94" s="3"/>
      <c r="G94" s="119" t="s">
        <v>998</v>
      </c>
      <c r="H94" s="3" t="s">
        <v>999</v>
      </c>
      <c r="I94" s="16">
        <v>4</v>
      </c>
      <c r="J94" s="3"/>
      <c r="K94" s="231">
        <f t="shared" si="18"/>
        <v>2</v>
      </c>
      <c r="L94" s="222">
        <f t="shared" si="19"/>
        <v>13</v>
      </c>
      <c r="M94" s="222">
        <f t="shared" si="20"/>
        <v>3</v>
      </c>
      <c r="N94" s="222">
        <f t="shared" si="21"/>
        <v>1</v>
      </c>
      <c r="O94" s="222">
        <f t="shared" si="22"/>
        <v>0</v>
      </c>
      <c r="P94" s="222">
        <f t="shared" si="23"/>
        <v>0</v>
      </c>
      <c r="Q94" s="222">
        <f t="shared" si="24"/>
        <v>0</v>
      </c>
      <c r="R94" s="222">
        <f t="shared" si="25"/>
        <v>0</v>
      </c>
      <c r="S94" s="222">
        <f t="shared" si="26"/>
        <v>1</v>
      </c>
      <c r="T94" s="222">
        <f t="shared" si="27"/>
        <v>1</v>
      </c>
      <c r="U94" s="222">
        <f t="shared" si="28"/>
        <v>2</v>
      </c>
      <c r="V94" s="222">
        <f t="shared" si="29"/>
        <v>1</v>
      </c>
      <c r="W94" s="222">
        <f t="shared" si="30"/>
        <v>1</v>
      </c>
      <c r="X94" s="120" t="str">
        <f t="shared" si="16"/>
        <v/>
      </c>
      <c r="Y94" s="119"/>
      <c r="Z94" s="3"/>
      <c r="AA94" s="121" t="s">
        <v>1097</v>
      </c>
    </row>
    <row r="95" spans="1:27" ht="14">
      <c r="A95" s="222">
        <v>407</v>
      </c>
      <c r="B95" s="116" t="str">
        <f t="shared" si="17"/>
        <v>F.2.13.3.2</v>
      </c>
      <c r="C95" s="127" t="s">
        <v>1098</v>
      </c>
      <c r="D95" s="117"/>
      <c r="E95" s="118"/>
      <c r="F95" s="3"/>
      <c r="G95" s="119" t="s">
        <v>940</v>
      </c>
      <c r="H95" s="3" t="s">
        <v>936</v>
      </c>
      <c r="I95" s="16">
        <v>4</v>
      </c>
      <c r="J95" s="3"/>
      <c r="K95" s="231">
        <f t="shared" si="18"/>
        <v>2</v>
      </c>
      <c r="L95" s="222">
        <f t="shared" si="19"/>
        <v>13</v>
      </c>
      <c r="M95" s="222">
        <f t="shared" si="20"/>
        <v>3</v>
      </c>
      <c r="N95" s="222">
        <f t="shared" si="21"/>
        <v>2</v>
      </c>
      <c r="O95" s="222">
        <f t="shared" si="22"/>
        <v>0</v>
      </c>
      <c r="P95" s="222">
        <f t="shared" si="23"/>
        <v>0</v>
      </c>
      <c r="Q95" s="222">
        <f t="shared" si="24"/>
        <v>0</v>
      </c>
      <c r="R95" s="222">
        <f t="shared" si="25"/>
        <v>0</v>
      </c>
      <c r="S95" s="222">
        <f t="shared" si="26"/>
        <v>1</v>
      </c>
      <c r="T95" s="222">
        <f t="shared" si="27"/>
        <v>1</v>
      </c>
      <c r="U95" s="222">
        <f t="shared" si="28"/>
        <v>2</v>
      </c>
      <c r="V95" s="222">
        <f t="shared" si="29"/>
        <v>1</v>
      </c>
      <c r="W95" s="222">
        <f t="shared" si="30"/>
        <v>1</v>
      </c>
      <c r="X95" s="120" t="str">
        <f t="shared" si="16"/>
        <v/>
      </c>
      <c r="Y95" s="119"/>
      <c r="Z95" s="3"/>
      <c r="AA95" s="121" t="s">
        <v>1099</v>
      </c>
    </row>
    <row r="96" spans="1:27" ht="28">
      <c r="A96" s="222">
        <v>420</v>
      </c>
      <c r="B96" s="116" t="str">
        <f t="shared" si="17"/>
        <v>F.2.13.4</v>
      </c>
      <c r="C96" s="62" t="s">
        <v>1100</v>
      </c>
      <c r="D96" s="117"/>
      <c r="E96" s="118"/>
      <c r="F96" s="3" t="s">
        <v>227</v>
      </c>
      <c r="G96" s="119" t="s">
        <v>231</v>
      </c>
      <c r="H96" s="3" t="s">
        <v>232</v>
      </c>
      <c r="I96" s="16">
        <v>3</v>
      </c>
      <c r="J96" s="3"/>
      <c r="K96" s="231">
        <f t="shared" si="18"/>
        <v>2</v>
      </c>
      <c r="L96" s="222">
        <f t="shared" si="19"/>
        <v>13</v>
      </c>
      <c r="M96" s="222">
        <f t="shared" si="20"/>
        <v>4</v>
      </c>
      <c r="N96" s="222">
        <f t="shared" si="21"/>
        <v>0</v>
      </c>
      <c r="O96" s="222">
        <f t="shared" si="22"/>
        <v>0</v>
      </c>
      <c r="P96" s="222">
        <f t="shared" si="23"/>
        <v>0</v>
      </c>
      <c r="Q96" s="222">
        <f t="shared" si="24"/>
        <v>0</v>
      </c>
      <c r="R96" s="222">
        <f t="shared" si="25"/>
        <v>0</v>
      </c>
      <c r="S96" s="222">
        <f t="shared" si="26"/>
        <v>1</v>
      </c>
      <c r="T96" s="222">
        <f t="shared" si="27"/>
        <v>1</v>
      </c>
      <c r="U96" s="222">
        <f t="shared" si="28"/>
        <v>2</v>
      </c>
      <c r="V96" s="222">
        <f t="shared" si="29"/>
        <v>1</v>
      </c>
      <c r="W96" s="222">
        <f t="shared" si="30"/>
        <v>1</v>
      </c>
      <c r="X96" s="120" t="str">
        <f t="shared" si="16"/>
        <v/>
      </c>
      <c r="Y96" s="119"/>
      <c r="Z96" s="3"/>
      <c r="AA96" s="121" t="s">
        <v>957</v>
      </c>
    </row>
    <row r="97" spans="1:27" ht="28">
      <c r="A97" s="222">
        <v>414</v>
      </c>
      <c r="B97" s="116" t="str">
        <f t="shared" si="17"/>
        <v>F.2.14</v>
      </c>
      <c r="C97" s="125" t="s">
        <v>1101</v>
      </c>
      <c r="D97" s="117"/>
      <c r="E97" s="118"/>
      <c r="F97" s="3" t="s">
        <v>227</v>
      </c>
      <c r="G97" s="119" t="s">
        <v>1102</v>
      </c>
      <c r="H97" s="3" t="s">
        <v>936</v>
      </c>
      <c r="I97" s="16">
        <v>2</v>
      </c>
      <c r="J97" s="3"/>
      <c r="K97" s="231">
        <f t="shared" si="18"/>
        <v>2</v>
      </c>
      <c r="L97" s="222">
        <f t="shared" si="19"/>
        <v>14</v>
      </c>
      <c r="M97" s="222">
        <f t="shared" si="20"/>
        <v>0</v>
      </c>
      <c r="N97" s="222">
        <f t="shared" si="21"/>
        <v>0</v>
      </c>
      <c r="O97" s="222">
        <f t="shared" si="22"/>
        <v>0</v>
      </c>
      <c r="P97" s="222">
        <f t="shared" si="23"/>
        <v>0</v>
      </c>
      <c r="Q97" s="222">
        <f t="shared" si="24"/>
        <v>0</v>
      </c>
      <c r="R97" s="222">
        <f t="shared" si="25"/>
        <v>0</v>
      </c>
      <c r="S97" s="222">
        <f t="shared" si="26"/>
        <v>1</v>
      </c>
      <c r="T97" s="222">
        <f t="shared" si="27"/>
        <v>1</v>
      </c>
      <c r="U97" s="222">
        <f t="shared" si="28"/>
        <v>2</v>
      </c>
      <c r="V97" s="222">
        <f t="shared" si="29"/>
        <v>1</v>
      </c>
      <c r="W97" s="222">
        <f t="shared" si="30"/>
        <v>1</v>
      </c>
      <c r="X97" s="120" t="str">
        <f t="shared" si="16"/>
        <v/>
      </c>
      <c r="Y97" s="119"/>
      <c r="Z97" s="3"/>
      <c r="AA97" s="121" t="s">
        <v>1103</v>
      </c>
    </row>
    <row r="98" spans="1:27" ht="14">
      <c r="A98" s="222">
        <v>415</v>
      </c>
      <c r="B98" s="116" t="str">
        <f t="shared" si="17"/>
        <v>F.2.14.1</v>
      </c>
      <c r="C98" s="62" t="s">
        <v>1104</v>
      </c>
      <c r="D98" s="117"/>
      <c r="E98" s="118"/>
      <c r="F98" s="3"/>
      <c r="G98" s="119" t="s">
        <v>1102</v>
      </c>
      <c r="H98" s="3" t="s">
        <v>936</v>
      </c>
      <c r="I98" s="16">
        <v>3</v>
      </c>
      <c r="J98" s="3"/>
      <c r="K98" s="231">
        <f t="shared" si="18"/>
        <v>2</v>
      </c>
      <c r="L98" s="222">
        <f t="shared" si="19"/>
        <v>14</v>
      </c>
      <c r="M98" s="222">
        <f t="shared" si="20"/>
        <v>1</v>
      </c>
      <c r="N98" s="222">
        <f t="shared" si="21"/>
        <v>0</v>
      </c>
      <c r="O98" s="222">
        <f t="shared" si="22"/>
        <v>0</v>
      </c>
      <c r="P98" s="222">
        <f t="shared" si="23"/>
        <v>0</v>
      </c>
      <c r="Q98" s="222">
        <f t="shared" si="24"/>
        <v>0</v>
      </c>
      <c r="R98" s="222">
        <f t="shared" si="25"/>
        <v>0</v>
      </c>
      <c r="S98" s="222">
        <f t="shared" si="26"/>
        <v>1</v>
      </c>
      <c r="T98" s="222">
        <f t="shared" si="27"/>
        <v>1</v>
      </c>
      <c r="U98" s="222">
        <f t="shared" si="28"/>
        <v>2</v>
      </c>
      <c r="V98" s="222">
        <f t="shared" si="29"/>
        <v>1</v>
      </c>
      <c r="W98" s="222">
        <f t="shared" si="30"/>
        <v>1</v>
      </c>
      <c r="X98" s="120" t="str">
        <f t="shared" si="16"/>
        <v/>
      </c>
      <c r="Y98" s="119"/>
      <c r="Z98" s="3"/>
      <c r="AA98" s="121" t="s">
        <v>1105</v>
      </c>
    </row>
    <row r="99" spans="1:27" ht="14">
      <c r="A99" s="222">
        <v>417</v>
      </c>
      <c r="B99" s="116" t="str">
        <f t="shared" si="17"/>
        <v>F.2.15</v>
      </c>
      <c r="C99" s="125" t="s">
        <v>1106</v>
      </c>
      <c r="D99" s="117"/>
      <c r="E99" s="118"/>
      <c r="F99" s="3"/>
      <c r="G99" s="119" t="s">
        <v>231</v>
      </c>
      <c r="H99" s="3" t="s">
        <v>232</v>
      </c>
      <c r="I99" s="16">
        <v>2</v>
      </c>
      <c r="J99" s="3"/>
      <c r="K99" s="231">
        <f t="shared" si="18"/>
        <v>2</v>
      </c>
      <c r="L99" s="222">
        <f t="shared" si="19"/>
        <v>15</v>
      </c>
      <c r="M99" s="222">
        <f t="shared" si="20"/>
        <v>0</v>
      </c>
      <c r="N99" s="222">
        <f t="shared" si="21"/>
        <v>0</v>
      </c>
      <c r="O99" s="222">
        <f t="shared" si="22"/>
        <v>0</v>
      </c>
      <c r="P99" s="222">
        <f t="shared" si="23"/>
        <v>0</v>
      </c>
      <c r="Q99" s="222">
        <f t="shared" si="24"/>
        <v>0</v>
      </c>
      <c r="R99" s="222">
        <f t="shared" si="25"/>
        <v>0</v>
      </c>
      <c r="S99" s="222">
        <f t="shared" si="26"/>
        <v>1</v>
      </c>
      <c r="T99" s="222">
        <f t="shared" si="27"/>
        <v>1</v>
      </c>
      <c r="U99" s="222">
        <f t="shared" si="28"/>
        <v>2</v>
      </c>
      <c r="V99" s="222">
        <f t="shared" si="29"/>
        <v>1</v>
      </c>
      <c r="W99" s="222">
        <f t="shared" si="30"/>
        <v>1</v>
      </c>
      <c r="X99" s="120" t="str">
        <f t="shared" si="16"/>
        <v/>
      </c>
      <c r="Y99" s="119"/>
      <c r="Z99" s="3"/>
      <c r="AA99" s="121" t="s">
        <v>1107</v>
      </c>
    </row>
    <row r="100" spans="1:27" ht="14">
      <c r="A100" s="222">
        <v>418</v>
      </c>
      <c r="B100" s="116" t="str">
        <f t="shared" si="17"/>
        <v>F.2.15.1</v>
      </c>
      <c r="C100" s="62" t="s">
        <v>1108</v>
      </c>
      <c r="D100" s="117"/>
      <c r="E100" s="118"/>
      <c r="F100" s="3"/>
      <c r="G100" s="119" t="s">
        <v>1013</v>
      </c>
      <c r="H100" s="3" t="s">
        <v>232</v>
      </c>
      <c r="I100" s="16">
        <v>3</v>
      </c>
      <c r="J100" s="3"/>
      <c r="K100" s="231">
        <f t="shared" si="18"/>
        <v>2</v>
      </c>
      <c r="L100" s="222">
        <f t="shared" si="19"/>
        <v>15</v>
      </c>
      <c r="M100" s="222">
        <f t="shared" si="20"/>
        <v>1</v>
      </c>
      <c r="N100" s="222">
        <f t="shared" si="21"/>
        <v>0</v>
      </c>
      <c r="O100" s="222">
        <f t="shared" si="22"/>
        <v>0</v>
      </c>
      <c r="P100" s="222">
        <f t="shared" si="23"/>
        <v>0</v>
      </c>
      <c r="Q100" s="222">
        <f t="shared" si="24"/>
        <v>0</v>
      </c>
      <c r="R100" s="222">
        <f t="shared" si="25"/>
        <v>0</v>
      </c>
      <c r="S100" s="222">
        <f t="shared" si="26"/>
        <v>1</v>
      </c>
      <c r="T100" s="222">
        <f t="shared" si="27"/>
        <v>1</v>
      </c>
      <c r="U100" s="222">
        <f t="shared" si="28"/>
        <v>2</v>
      </c>
      <c r="V100" s="222">
        <f t="shared" si="29"/>
        <v>1</v>
      </c>
      <c r="W100" s="222">
        <f t="shared" si="30"/>
        <v>1</v>
      </c>
      <c r="X100" s="120" t="str">
        <f t="shared" si="16"/>
        <v/>
      </c>
      <c r="Y100" s="119"/>
      <c r="Z100" s="3"/>
      <c r="AA100" s="209" t="s">
        <v>1109</v>
      </c>
    </row>
    <row r="101" spans="1:27" ht="14">
      <c r="A101" s="222">
        <v>419</v>
      </c>
      <c r="B101" s="116" t="str">
        <f t="shared" si="17"/>
        <v>F.2.15.2</v>
      </c>
      <c r="C101" s="62" t="s">
        <v>1110</v>
      </c>
      <c r="D101" s="117"/>
      <c r="E101" s="118"/>
      <c r="F101" s="3"/>
      <c r="G101" s="119" t="s">
        <v>1018</v>
      </c>
      <c r="H101" s="3" t="s">
        <v>232</v>
      </c>
      <c r="I101" s="16">
        <v>3</v>
      </c>
      <c r="J101" s="3"/>
      <c r="K101" s="231">
        <f t="shared" si="18"/>
        <v>2</v>
      </c>
      <c r="L101" s="222">
        <f t="shared" si="19"/>
        <v>15</v>
      </c>
      <c r="M101" s="222">
        <f t="shared" si="20"/>
        <v>2</v>
      </c>
      <c r="N101" s="222">
        <f t="shared" si="21"/>
        <v>0</v>
      </c>
      <c r="O101" s="222">
        <f t="shared" si="22"/>
        <v>0</v>
      </c>
      <c r="P101" s="222">
        <f t="shared" si="23"/>
        <v>0</v>
      </c>
      <c r="Q101" s="222">
        <f t="shared" si="24"/>
        <v>0</v>
      </c>
      <c r="R101" s="222">
        <f t="shared" si="25"/>
        <v>0</v>
      </c>
      <c r="S101" s="222">
        <f t="shared" si="26"/>
        <v>1</v>
      </c>
      <c r="T101" s="222">
        <f t="shared" si="27"/>
        <v>1</v>
      </c>
      <c r="U101" s="222">
        <f t="shared" si="28"/>
        <v>2</v>
      </c>
      <c r="V101" s="222">
        <f t="shared" si="29"/>
        <v>1</v>
      </c>
      <c r="W101" s="222">
        <f t="shared" si="30"/>
        <v>1</v>
      </c>
      <c r="X101" s="120" t="str">
        <f t="shared" si="16"/>
        <v/>
      </c>
      <c r="Y101" s="119"/>
      <c r="Z101" s="3"/>
      <c r="AA101" s="121" t="s">
        <v>1111</v>
      </c>
    </row>
    <row r="102" spans="1:27" ht="28">
      <c r="A102" s="222">
        <v>421</v>
      </c>
      <c r="B102" s="116" t="str">
        <f t="shared" si="17"/>
        <v>F.2.16</v>
      </c>
      <c r="C102" s="125" t="s">
        <v>1112</v>
      </c>
      <c r="D102" s="117"/>
      <c r="E102" s="118"/>
      <c r="F102" s="3" t="s">
        <v>227</v>
      </c>
      <c r="G102" s="119" t="s">
        <v>949</v>
      </c>
      <c r="H102" s="3" t="s">
        <v>936</v>
      </c>
      <c r="I102" s="16">
        <v>2</v>
      </c>
      <c r="J102" s="3"/>
      <c r="K102" s="231">
        <f t="shared" si="18"/>
        <v>2</v>
      </c>
      <c r="L102" s="222">
        <f t="shared" si="19"/>
        <v>16</v>
      </c>
      <c r="M102" s="222">
        <f t="shared" si="20"/>
        <v>0</v>
      </c>
      <c r="N102" s="222">
        <f t="shared" si="21"/>
        <v>0</v>
      </c>
      <c r="O102" s="222">
        <f t="shared" si="22"/>
        <v>0</v>
      </c>
      <c r="P102" s="222">
        <f t="shared" si="23"/>
        <v>0</v>
      </c>
      <c r="Q102" s="222">
        <f t="shared" si="24"/>
        <v>0</v>
      </c>
      <c r="R102" s="222">
        <f t="shared" si="25"/>
        <v>0</v>
      </c>
      <c r="S102" s="222">
        <f t="shared" si="26"/>
        <v>1</v>
      </c>
      <c r="T102" s="222">
        <f t="shared" si="27"/>
        <v>1</v>
      </c>
      <c r="U102" s="222">
        <f t="shared" si="28"/>
        <v>2</v>
      </c>
      <c r="V102" s="222">
        <f t="shared" si="29"/>
        <v>1</v>
      </c>
      <c r="W102" s="222">
        <f t="shared" si="30"/>
        <v>1</v>
      </c>
      <c r="X102" s="120" t="str">
        <f t="shared" si="16"/>
        <v/>
      </c>
      <c r="Y102" s="119"/>
      <c r="Z102" s="3"/>
      <c r="AA102" s="121" t="s">
        <v>1113</v>
      </c>
    </row>
    <row r="103" spans="1:27" ht="28">
      <c r="A103" s="222">
        <v>422</v>
      </c>
      <c r="B103" s="116" t="str">
        <f t="shared" si="17"/>
        <v>F.2.16.1</v>
      </c>
      <c r="C103" s="62" t="s">
        <v>1114</v>
      </c>
      <c r="D103" s="117"/>
      <c r="E103" s="118"/>
      <c r="F103" s="3" t="s">
        <v>227</v>
      </c>
      <c r="G103" s="119" t="s">
        <v>949</v>
      </c>
      <c r="H103" s="3" t="s">
        <v>936</v>
      </c>
      <c r="I103" s="16">
        <v>3</v>
      </c>
      <c r="J103" s="3"/>
      <c r="K103" s="231">
        <f t="shared" si="18"/>
        <v>2</v>
      </c>
      <c r="L103" s="222">
        <f t="shared" si="19"/>
        <v>16</v>
      </c>
      <c r="M103" s="222">
        <f t="shared" si="20"/>
        <v>1</v>
      </c>
      <c r="N103" s="222">
        <f t="shared" si="21"/>
        <v>0</v>
      </c>
      <c r="O103" s="222">
        <f t="shared" si="22"/>
        <v>0</v>
      </c>
      <c r="P103" s="222">
        <f t="shared" si="23"/>
        <v>0</v>
      </c>
      <c r="Q103" s="222">
        <f t="shared" si="24"/>
        <v>0</v>
      </c>
      <c r="R103" s="222">
        <f t="shared" si="25"/>
        <v>0</v>
      </c>
      <c r="S103" s="222">
        <f t="shared" si="26"/>
        <v>1</v>
      </c>
      <c r="T103" s="222">
        <f t="shared" si="27"/>
        <v>1</v>
      </c>
      <c r="U103" s="222">
        <f t="shared" si="28"/>
        <v>2</v>
      </c>
      <c r="V103" s="222">
        <f t="shared" si="29"/>
        <v>1</v>
      </c>
      <c r="W103" s="222">
        <f t="shared" si="30"/>
        <v>1</v>
      </c>
      <c r="X103" s="120" t="str">
        <f t="shared" ref="X103:X134" si="31">IF(ISNA(VLOOKUP(A103,L2_Array,1,FALSE)),"",1)</f>
        <v/>
      </c>
      <c r="Y103" s="119"/>
      <c r="Z103" s="3"/>
      <c r="AA103" s="121" t="s">
        <v>1115</v>
      </c>
    </row>
    <row r="104" spans="1:27" ht="28">
      <c r="A104" s="222">
        <v>423</v>
      </c>
      <c r="B104" s="116" t="str">
        <f t="shared" si="17"/>
        <v>F.2.16.2</v>
      </c>
      <c r="C104" s="62" t="s">
        <v>1116</v>
      </c>
      <c r="D104" s="117"/>
      <c r="E104" s="118"/>
      <c r="F104" s="3" t="s">
        <v>227</v>
      </c>
      <c r="G104" s="119" t="s">
        <v>949</v>
      </c>
      <c r="H104" s="3" t="s">
        <v>936</v>
      </c>
      <c r="I104" s="16">
        <v>3</v>
      </c>
      <c r="J104" s="3"/>
      <c r="K104" s="231">
        <f t="shared" si="18"/>
        <v>2</v>
      </c>
      <c r="L104" s="222">
        <f t="shared" si="19"/>
        <v>16</v>
      </c>
      <c r="M104" s="222">
        <f t="shared" si="20"/>
        <v>2</v>
      </c>
      <c r="N104" s="222">
        <f t="shared" si="21"/>
        <v>0</v>
      </c>
      <c r="O104" s="222">
        <f t="shared" si="22"/>
        <v>0</v>
      </c>
      <c r="P104" s="222">
        <f t="shared" si="23"/>
        <v>0</v>
      </c>
      <c r="Q104" s="222">
        <f t="shared" si="24"/>
        <v>0</v>
      </c>
      <c r="R104" s="222">
        <f t="shared" si="25"/>
        <v>0</v>
      </c>
      <c r="S104" s="222">
        <f t="shared" si="26"/>
        <v>1</v>
      </c>
      <c r="T104" s="222">
        <f t="shared" si="27"/>
        <v>1</v>
      </c>
      <c r="U104" s="222">
        <f t="shared" si="28"/>
        <v>2</v>
      </c>
      <c r="V104" s="222">
        <f t="shared" si="29"/>
        <v>1</v>
      </c>
      <c r="W104" s="222">
        <f t="shared" si="30"/>
        <v>1</v>
      </c>
      <c r="X104" s="120" t="str">
        <f t="shared" si="31"/>
        <v/>
      </c>
      <c r="Y104" s="119"/>
      <c r="Z104" s="3"/>
      <c r="AA104" s="121" t="s">
        <v>1117</v>
      </c>
    </row>
    <row r="105" spans="1:27" ht="28">
      <c r="A105" s="222">
        <v>424</v>
      </c>
      <c r="B105" s="116" t="str">
        <f t="shared" si="17"/>
        <v>F.2.16.3</v>
      </c>
      <c r="C105" s="62" t="s">
        <v>1118</v>
      </c>
      <c r="D105" s="117"/>
      <c r="E105" s="118"/>
      <c r="F105" s="3"/>
      <c r="G105" s="119" t="s">
        <v>1027</v>
      </c>
      <c r="H105" s="3" t="s">
        <v>1028</v>
      </c>
      <c r="I105" s="16">
        <v>3</v>
      </c>
      <c r="J105" s="3"/>
      <c r="K105" s="231">
        <f t="shared" si="18"/>
        <v>2</v>
      </c>
      <c r="L105" s="222">
        <f t="shared" si="19"/>
        <v>16</v>
      </c>
      <c r="M105" s="222">
        <f t="shared" si="20"/>
        <v>3</v>
      </c>
      <c r="N105" s="222">
        <f t="shared" si="21"/>
        <v>0</v>
      </c>
      <c r="O105" s="222">
        <f t="shared" si="22"/>
        <v>0</v>
      </c>
      <c r="P105" s="222">
        <f t="shared" si="23"/>
        <v>0</v>
      </c>
      <c r="Q105" s="222">
        <f t="shared" si="24"/>
        <v>0</v>
      </c>
      <c r="R105" s="222">
        <f t="shared" si="25"/>
        <v>0</v>
      </c>
      <c r="S105" s="222">
        <f t="shared" si="26"/>
        <v>1</v>
      </c>
      <c r="T105" s="222">
        <f t="shared" si="27"/>
        <v>1</v>
      </c>
      <c r="U105" s="222">
        <f t="shared" si="28"/>
        <v>2</v>
      </c>
      <c r="V105" s="222">
        <f t="shared" si="29"/>
        <v>1</v>
      </c>
      <c r="W105" s="222">
        <f t="shared" si="30"/>
        <v>1</v>
      </c>
      <c r="X105" s="120" t="str">
        <f t="shared" si="31"/>
        <v/>
      </c>
      <c r="Y105" s="119"/>
      <c r="Z105" s="3"/>
      <c r="AA105" s="121" t="s">
        <v>1119</v>
      </c>
    </row>
    <row r="106" spans="1:27" ht="14">
      <c r="A106" s="222">
        <v>425</v>
      </c>
      <c r="B106" s="116" t="str">
        <f t="shared" si="17"/>
        <v>F.2.17</v>
      </c>
      <c r="C106" s="125" t="s">
        <v>1120</v>
      </c>
      <c r="D106" s="117"/>
      <c r="E106" s="118"/>
      <c r="F106" s="3"/>
      <c r="G106" s="119" t="s">
        <v>966</v>
      </c>
      <c r="H106" s="3" t="s">
        <v>936</v>
      </c>
      <c r="I106" s="16">
        <v>2</v>
      </c>
      <c r="J106" s="3"/>
      <c r="K106" s="231">
        <f t="shared" si="18"/>
        <v>2</v>
      </c>
      <c r="L106" s="222">
        <f t="shared" si="19"/>
        <v>17</v>
      </c>
      <c r="M106" s="222">
        <f t="shared" si="20"/>
        <v>0</v>
      </c>
      <c r="N106" s="222">
        <f t="shared" si="21"/>
        <v>0</v>
      </c>
      <c r="O106" s="222">
        <f t="shared" si="22"/>
        <v>0</v>
      </c>
      <c r="P106" s="222">
        <f t="shared" si="23"/>
        <v>0</v>
      </c>
      <c r="Q106" s="222">
        <f t="shared" si="24"/>
        <v>0</v>
      </c>
      <c r="R106" s="222">
        <f t="shared" si="25"/>
        <v>0</v>
      </c>
      <c r="S106" s="222">
        <f t="shared" si="26"/>
        <v>1</v>
      </c>
      <c r="T106" s="222">
        <f t="shared" si="27"/>
        <v>1</v>
      </c>
      <c r="U106" s="222">
        <f t="shared" si="28"/>
        <v>2</v>
      </c>
      <c r="V106" s="222">
        <f t="shared" si="29"/>
        <v>1</v>
      </c>
      <c r="W106" s="222">
        <f t="shared" si="30"/>
        <v>1</v>
      </c>
      <c r="X106" s="120" t="str">
        <f t="shared" si="31"/>
        <v/>
      </c>
      <c r="Y106" s="119"/>
      <c r="Z106" s="3"/>
      <c r="AA106" s="121" t="s">
        <v>1121</v>
      </c>
    </row>
    <row r="107" spans="1:27" ht="28">
      <c r="A107" s="222">
        <v>2578</v>
      </c>
      <c r="B107" s="116" t="str">
        <f t="shared" si="17"/>
        <v>F.2.18</v>
      </c>
      <c r="C107" s="125" t="s">
        <v>1122</v>
      </c>
      <c r="D107" s="117"/>
      <c r="E107" s="118"/>
      <c r="F107" s="3" t="s">
        <v>227</v>
      </c>
      <c r="G107" s="119" t="s">
        <v>966</v>
      </c>
      <c r="H107" s="3" t="s">
        <v>936</v>
      </c>
      <c r="I107" s="16">
        <v>2</v>
      </c>
      <c r="J107" s="3"/>
      <c r="K107" s="231">
        <f t="shared" si="18"/>
        <v>2</v>
      </c>
      <c r="L107" s="222">
        <f t="shared" si="19"/>
        <v>18</v>
      </c>
      <c r="M107" s="222">
        <f t="shared" si="20"/>
        <v>0</v>
      </c>
      <c r="N107" s="222">
        <f t="shared" si="21"/>
        <v>0</v>
      </c>
      <c r="O107" s="222">
        <f t="shared" si="22"/>
        <v>0</v>
      </c>
      <c r="P107" s="222">
        <f t="shared" si="23"/>
        <v>0</v>
      </c>
      <c r="Q107" s="222">
        <f t="shared" si="24"/>
        <v>0</v>
      </c>
      <c r="R107" s="222">
        <f t="shared" si="25"/>
        <v>0</v>
      </c>
      <c r="S107" s="222">
        <f t="shared" si="26"/>
        <v>1</v>
      </c>
      <c r="T107" s="222">
        <f t="shared" si="27"/>
        <v>1</v>
      </c>
      <c r="U107" s="222">
        <f t="shared" si="28"/>
        <v>2</v>
      </c>
      <c r="V107" s="222">
        <f t="shared" si="29"/>
        <v>1</v>
      </c>
      <c r="W107" s="222">
        <f t="shared" si="30"/>
        <v>1</v>
      </c>
      <c r="X107" s="120" t="str">
        <f t="shared" si="31"/>
        <v/>
      </c>
      <c r="Y107" s="119"/>
      <c r="Z107" s="3"/>
      <c r="AA107" s="121" t="s">
        <v>1123</v>
      </c>
    </row>
    <row r="108" spans="1:27" ht="28">
      <c r="A108" s="222">
        <v>430</v>
      </c>
      <c r="B108" s="116" t="str">
        <f t="shared" si="17"/>
        <v>F.2.19</v>
      </c>
      <c r="C108" s="125" t="s">
        <v>1124</v>
      </c>
      <c r="D108" s="117"/>
      <c r="E108" s="118"/>
      <c r="F108" s="3" t="s">
        <v>227</v>
      </c>
      <c r="G108" s="119" t="s">
        <v>984</v>
      </c>
      <c r="H108" s="3" t="s">
        <v>985</v>
      </c>
      <c r="I108" s="16">
        <v>2</v>
      </c>
      <c r="J108" s="3"/>
      <c r="K108" s="231">
        <f t="shared" si="18"/>
        <v>2</v>
      </c>
      <c r="L108" s="222">
        <f t="shared" si="19"/>
        <v>19</v>
      </c>
      <c r="M108" s="222">
        <f t="shared" si="20"/>
        <v>0</v>
      </c>
      <c r="N108" s="222">
        <f t="shared" si="21"/>
        <v>0</v>
      </c>
      <c r="O108" s="222">
        <f t="shared" si="22"/>
        <v>0</v>
      </c>
      <c r="P108" s="222">
        <f t="shared" si="23"/>
        <v>0</v>
      </c>
      <c r="Q108" s="222">
        <f t="shared" si="24"/>
        <v>0</v>
      </c>
      <c r="R108" s="222">
        <f t="shared" si="25"/>
        <v>0</v>
      </c>
      <c r="S108" s="222">
        <f t="shared" si="26"/>
        <v>1</v>
      </c>
      <c r="T108" s="222">
        <f t="shared" si="27"/>
        <v>1</v>
      </c>
      <c r="U108" s="222">
        <f t="shared" si="28"/>
        <v>2</v>
      </c>
      <c r="V108" s="222">
        <f t="shared" si="29"/>
        <v>1</v>
      </c>
      <c r="W108" s="222">
        <f t="shared" si="30"/>
        <v>1</v>
      </c>
      <c r="X108" s="120" t="str">
        <f t="shared" si="31"/>
        <v/>
      </c>
      <c r="Y108" s="119"/>
      <c r="Z108" s="3"/>
      <c r="AA108" s="121" t="s">
        <v>973</v>
      </c>
    </row>
    <row r="109" spans="1:27" ht="14">
      <c r="A109" s="222">
        <v>432</v>
      </c>
      <c r="B109" s="116" t="str">
        <f t="shared" si="17"/>
        <v>F.2.20</v>
      </c>
      <c r="C109" s="125" t="s">
        <v>1125</v>
      </c>
      <c r="D109" s="117"/>
      <c r="E109" s="118"/>
      <c r="F109" s="3"/>
      <c r="G109" s="119" t="s">
        <v>961</v>
      </c>
      <c r="H109" s="3" t="s">
        <v>936</v>
      </c>
      <c r="I109" s="16">
        <v>2</v>
      </c>
      <c r="J109" s="3"/>
      <c r="K109" s="231">
        <f t="shared" si="18"/>
        <v>2</v>
      </c>
      <c r="L109" s="222">
        <f t="shared" si="19"/>
        <v>20</v>
      </c>
      <c r="M109" s="222">
        <f t="shared" si="20"/>
        <v>0</v>
      </c>
      <c r="N109" s="222">
        <f t="shared" si="21"/>
        <v>0</v>
      </c>
      <c r="O109" s="222">
        <f t="shared" si="22"/>
        <v>0</v>
      </c>
      <c r="P109" s="222">
        <f t="shared" si="23"/>
        <v>0</v>
      </c>
      <c r="Q109" s="222">
        <f t="shared" si="24"/>
        <v>0</v>
      </c>
      <c r="R109" s="222">
        <f t="shared" si="25"/>
        <v>0</v>
      </c>
      <c r="S109" s="222">
        <f t="shared" si="26"/>
        <v>1</v>
      </c>
      <c r="T109" s="222">
        <f t="shared" si="27"/>
        <v>1</v>
      </c>
      <c r="U109" s="222">
        <f t="shared" si="28"/>
        <v>2</v>
      </c>
      <c r="V109" s="222">
        <f t="shared" si="29"/>
        <v>1</v>
      </c>
      <c r="W109" s="222">
        <f t="shared" si="30"/>
        <v>1</v>
      </c>
      <c r="X109" s="120" t="str">
        <f t="shared" si="31"/>
        <v/>
      </c>
      <c r="Y109" s="119"/>
      <c r="Z109" s="3"/>
      <c r="AA109" s="121" t="s">
        <v>1126</v>
      </c>
    </row>
    <row r="110" spans="1:27" ht="28">
      <c r="A110" s="222">
        <v>457</v>
      </c>
      <c r="B110" s="116" t="str">
        <f t="shared" si="17"/>
        <v>F.2.21</v>
      </c>
      <c r="C110" s="125" t="s">
        <v>1127</v>
      </c>
      <c r="D110" s="117"/>
      <c r="E110" s="118"/>
      <c r="F110" s="3"/>
      <c r="G110" s="119" t="s">
        <v>3</v>
      </c>
      <c r="H110" s="3"/>
      <c r="I110" s="16">
        <v>2</v>
      </c>
      <c r="J110" s="3"/>
      <c r="K110" s="231">
        <f t="shared" si="18"/>
        <v>2</v>
      </c>
      <c r="L110" s="222">
        <f t="shared" si="19"/>
        <v>21</v>
      </c>
      <c r="M110" s="222">
        <f t="shared" si="20"/>
        <v>0</v>
      </c>
      <c r="N110" s="222">
        <f t="shared" si="21"/>
        <v>0</v>
      </c>
      <c r="O110" s="222">
        <f t="shared" si="22"/>
        <v>0</v>
      </c>
      <c r="P110" s="222">
        <f t="shared" si="23"/>
        <v>0</v>
      </c>
      <c r="Q110" s="222">
        <f t="shared" si="24"/>
        <v>0</v>
      </c>
      <c r="R110" s="222">
        <f t="shared" si="25"/>
        <v>0</v>
      </c>
      <c r="S110" s="222">
        <f t="shared" si="26"/>
        <v>1</v>
      </c>
      <c r="T110" s="222">
        <f t="shared" si="27"/>
        <v>1</v>
      </c>
      <c r="U110" s="222">
        <f t="shared" si="28"/>
        <v>2</v>
      </c>
      <c r="V110" s="222">
        <f t="shared" si="29"/>
        <v>1</v>
      </c>
      <c r="W110" s="222">
        <f t="shared" si="30"/>
        <v>1</v>
      </c>
      <c r="X110" s="120" t="str">
        <f t="shared" si="31"/>
        <v/>
      </c>
      <c r="Y110" s="119"/>
      <c r="Z110" s="3"/>
      <c r="AA110" s="121" t="s">
        <v>1128</v>
      </c>
    </row>
    <row r="111" spans="1:27" ht="14">
      <c r="A111" s="222">
        <v>461</v>
      </c>
      <c r="B111" s="116" t="str">
        <f t="shared" si="17"/>
        <v>F.2.21.1</v>
      </c>
      <c r="C111" s="62" t="s">
        <v>1129</v>
      </c>
      <c r="D111" s="117"/>
      <c r="E111" s="118"/>
      <c r="F111" s="3"/>
      <c r="G111" s="119" t="s">
        <v>231</v>
      </c>
      <c r="H111" s="3" t="s">
        <v>232</v>
      </c>
      <c r="I111" s="16">
        <v>3</v>
      </c>
      <c r="J111" s="3"/>
      <c r="K111" s="231">
        <f t="shared" si="18"/>
        <v>2</v>
      </c>
      <c r="L111" s="222">
        <f t="shared" si="19"/>
        <v>21</v>
      </c>
      <c r="M111" s="222">
        <f t="shared" si="20"/>
        <v>1</v>
      </c>
      <c r="N111" s="222">
        <f t="shared" si="21"/>
        <v>0</v>
      </c>
      <c r="O111" s="222">
        <f t="shared" si="22"/>
        <v>0</v>
      </c>
      <c r="P111" s="222">
        <f t="shared" si="23"/>
        <v>0</v>
      </c>
      <c r="Q111" s="222">
        <f t="shared" si="24"/>
        <v>0</v>
      </c>
      <c r="R111" s="222">
        <f t="shared" si="25"/>
        <v>0</v>
      </c>
      <c r="S111" s="222">
        <f t="shared" si="26"/>
        <v>1</v>
      </c>
      <c r="T111" s="222">
        <f t="shared" si="27"/>
        <v>1</v>
      </c>
      <c r="U111" s="222">
        <f t="shared" si="28"/>
        <v>2</v>
      </c>
      <c r="V111" s="222">
        <f t="shared" si="29"/>
        <v>1</v>
      </c>
      <c r="W111" s="222">
        <f t="shared" si="30"/>
        <v>1</v>
      </c>
      <c r="X111" s="120" t="str">
        <f t="shared" si="31"/>
        <v/>
      </c>
      <c r="Y111" s="119"/>
      <c r="Z111" s="3"/>
      <c r="AA111" s="121" t="s">
        <v>1130</v>
      </c>
    </row>
    <row r="112" spans="1:27" ht="14">
      <c r="A112" s="222">
        <v>462</v>
      </c>
      <c r="B112" s="116" t="str">
        <f t="shared" si="17"/>
        <v>F.2.21.2</v>
      </c>
      <c r="C112" s="62" t="s">
        <v>1131</v>
      </c>
      <c r="D112" s="117"/>
      <c r="E112" s="118"/>
      <c r="F112" s="3"/>
      <c r="G112" s="119" t="s">
        <v>995</v>
      </c>
      <c r="H112" s="3" t="s">
        <v>936</v>
      </c>
      <c r="I112" s="16">
        <v>3</v>
      </c>
      <c r="J112" s="3"/>
      <c r="K112" s="231">
        <f t="shared" si="18"/>
        <v>2</v>
      </c>
      <c r="L112" s="222">
        <f t="shared" si="19"/>
        <v>21</v>
      </c>
      <c r="M112" s="222">
        <f t="shared" si="20"/>
        <v>2</v>
      </c>
      <c r="N112" s="222">
        <f t="shared" si="21"/>
        <v>0</v>
      </c>
      <c r="O112" s="222">
        <f t="shared" si="22"/>
        <v>0</v>
      </c>
      <c r="P112" s="222">
        <f t="shared" si="23"/>
        <v>0</v>
      </c>
      <c r="Q112" s="222">
        <f t="shared" si="24"/>
        <v>0</v>
      </c>
      <c r="R112" s="222">
        <f t="shared" si="25"/>
        <v>0</v>
      </c>
      <c r="S112" s="222">
        <f t="shared" si="26"/>
        <v>1</v>
      </c>
      <c r="T112" s="222">
        <f t="shared" si="27"/>
        <v>1</v>
      </c>
      <c r="U112" s="222">
        <f t="shared" si="28"/>
        <v>2</v>
      </c>
      <c r="V112" s="222">
        <f t="shared" si="29"/>
        <v>1</v>
      </c>
      <c r="W112" s="222">
        <f t="shared" si="30"/>
        <v>1</v>
      </c>
      <c r="X112" s="120" t="str">
        <f t="shared" si="31"/>
        <v/>
      </c>
      <c r="Y112" s="119"/>
      <c r="Z112" s="3"/>
      <c r="AA112" s="121" t="s">
        <v>1132</v>
      </c>
    </row>
    <row r="113" spans="1:27" ht="28">
      <c r="A113" s="222">
        <v>463</v>
      </c>
      <c r="B113" s="116" t="str">
        <f t="shared" si="17"/>
        <v>F.2.21.2.1</v>
      </c>
      <c r="C113" s="127" t="s">
        <v>1133</v>
      </c>
      <c r="D113" s="117"/>
      <c r="E113" s="118"/>
      <c r="F113" s="3"/>
      <c r="G113" s="119" t="s">
        <v>998</v>
      </c>
      <c r="H113" s="3" t="s">
        <v>999</v>
      </c>
      <c r="I113" s="16">
        <v>4</v>
      </c>
      <c r="J113" s="3"/>
      <c r="K113" s="231">
        <f t="shared" si="18"/>
        <v>2</v>
      </c>
      <c r="L113" s="222">
        <f t="shared" si="19"/>
        <v>21</v>
      </c>
      <c r="M113" s="222">
        <f t="shared" si="20"/>
        <v>2</v>
      </c>
      <c r="N113" s="222">
        <f t="shared" si="21"/>
        <v>1</v>
      </c>
      <c r="O113" s="222">
        <f t="shared" si="22"/>
        <v>0</v>
      </c>
      <c r="P113" s="222">
        <f t="shared" si="23"/>
        <v>0</v>
      </c>
      <c r="Q113" s="222">
        <f t="shared" si="24"/>
        <v>0</v>
      </c>
      <c r="R113" s="222">
        <f t="shared" si="25"/>
        <v>0</v>
      </c>
      <c r="S113" s="222">
        <f t="shared" si="26"/>
        <v>1</v>
      </c>
      <c r="T113" s="222">
        <f t="shared" si="27"/>
        <v>1</v>
      </c>
      <c r="U113" s="222">
        <f t="shared" si="28"/>
        <v>2</v>
      </c>
      <c r="V113" s="222">
        <f t="shared" si="29"/>
        <v>1</v>
      </c>
      <c r="W113" s="222">
        <f t="shared" si="30"/>
        <v>1</v>
      </c>
      <c r="X113" s="120" t="str">
        <f t="shared" si="31"/>
        <v/>
      </c>
      <c r="Y113" s="119"/>
      <c r="Z113" s="3"/>
      <c r="AA113" s="121" t="s">
        <v>1134</v>
      </c>
    </row>
    <row r="114" spans="1:27" ht="28">
      <c r="A114" s="222">
        <v>465</v>
      </c>
      <c r="B114" s="116" t="str">
        <f t="shared" si="17"/>
        <v>F.2.21.3</v>
      </c>
      <c r="C114" s="62" t="s">
        <v>1135</v>
      </c>
      <c r="D114" s="117"/>
      <c r="E114" s="118"/>
      <c r="F114" s="3"/>
      <c r="G114" s="119" t="s">
        <v>231</v>
      </c>
      <c r="H114" s="3" t="s">
        <v>232</v>
      </c>
      <c r="I114" s="16">
        <v>3</v>
      </c>
      <c r="J114" s="3"/>
      <c r="K114" s="231">
        <f t="shared" si="18"/>
        <v>2</v>
      </c>
      <c r="L114" s="222">
        <f t="shared" si="19"/>
        <v>21</v>
      </c>
      <c r="M114" s="222">
        <f t="shared" si="20"/>
        <v>3</v>
      </c>
      <c r="N114" s="222">
        <f t="shared" si="21"/>
        <v>0</v>
      </c>
      <c r="O114" s="222">
        <f t="shared" si="22"/>
        <v>0</v>
      </c>
      <c r="P114" s="222">
        <f t="shared" si="23"/>
        <v>0</v>
      </c>
      <c r="Q114" s="222">
        <f t="shared" si="24"/>
        <v>0</v>
      </c>
      <c r="R114" s="222">
        <f t="shared" si="25"/>
        <v>0</v>
      </c>
      <c r="S114" s="222">
        <f t="shared" si="26"/>
        <v>1</v>
      </c>
      <c r="T114" s="222">
        <f t="shared" si="27"/>
        <v>1</v>
      </c>
      <c r="U114" s="222">
        <f t="shared" si="28"/>
        <v>2</v>
      </c>
      <c r="V114" s="222">
        <f t="shared" si="29"/>
        <v>1</v>
      </c>
      <c r="W114" s="222">
        <f t="shared" si="30"/>
        <v>1</v>
      </c>
      <c r="X114" s="120" t="str">
        <f t="shared" si="31"/>
        <v/>
      </c>
      <c r="Y114" s="119"/>
      <c r="Z114" s="3"/>
      <c r="AA114" s="121" t="s">
        <v>1136</v>
      </c>
    </row>
    <row r="115" spans="1:27" ht="14">
      <c r="A115" s="222">
        <v>466</v>
      </c>
      <c r="B115" s="116" t="str">
        <f t="shared" si="17"/>
        <v>F.2.21.4</v>
      </c>
      <c r="C115" s="62" t="s">
        <v>1137</v>
      </c>
      <c r="D115" s="117"/>
      <c r="E115" s="118"/>
      <c r="F115" s="3"/>
      <c r="G115" s="119" t="s">
        <v>231</v>
      </c>
      <c r="H115" s="3" t="s">
        <v>232</v>
      </c>
      <c r="I115" s="16">
        <v>3</v>
      </c>
      <c r="J115" s="3"/>
      <c r="K115" s="231">
        <f t="shared" si="18"/>
        <v>2</v>
      </c>
      <c r="L115" s="222">
        <f t="shared" si="19"/>
        <v>21</v>
      </c>
      <c r="M115" s="222">
        <f t="shared" si="20"/>
        <v>4</v>
      </c>
      <c r="N115" s="222">
        <f t="shared" si="21"/>
        <v>0</v>
      </c>
      <c r="O115" s="222">
        <f t="shared" si="22"/>
        <v>0</v>
      </c>
      <c r="P115" s="222">
        <f t="shared" si="23"/>
        <v>0</v>
      </c>
      <c r="Q115" s="222">
        <f t="shared" si="24"/>
        <v>0</v>
      </c>
      <c r="R115" s="222">
        <f t="shared" si="25"/>
        <v>0</v>
      </c>
      <c r="S115" s="222">
        <f t="shared" si="26"/>
        <v>1</v>
      </c>
      <c r="T115" s="222">
        <f t="shared" si="27"/>
        <v>1</v>
      </c>
      <c r="U115" s="222">
        <f t="shared" si="28"/>
        <v>2</v>
      </c>
      <c r="V115" s="222">
        <f t="shared" si="29"/>
        <v>1</v>
      </c>
      <c r="W115" s="222">
        <f t="shared" si="30"/>
        <v>1</v>
      </c>
      <c r="X115" s="120" t="str">
        <f t="shared" si="31"/>
        <v/>
      </c>
      <c r="Y115" s="119"/>
      <c r="Z115" s="3"/>
      <c r="AA115" s="121" t="s">
        <v>1138</v>
      </c>
    </row>
    <row r="116" spans="1:27" ht="14">
      <c r="A116" s="222">
        <v>467</v>
      </c>
      <c r="B116" s="116" t="str">
        <f t="shared" si="17"/>
        <v>F.2.21.5</v>
      </c>
      <c r="C116" s="62" t="s">
        <v>1139</v>
      </c>
      <c r="D116" s="117"/>
      <c r="E116" s="118"/>
      <c r="F116" s="3"/>
      <c r="G116" s="119" t="s">
        <v>940</v>
      </c>
      <c r="H116" s="3" t="s">
        <v>936</v>
      </c>
      <c r="I116" s="16">
        <v>3</v>
      </c>
      <c r="J116" s="3"/>
      <c r="K116" s="231">
        <f t="shared" si="18"/>
        <v>2</v>
      </c>
      <c r="L116" s="222">
        <f t="shared" si="19"/>
        <v>21</v>
      </c>
      <c r="M116" s="222">
        <f t="shared" si="20"/>
        <v>5</v>
      </c>
      <c r="N116" s="222">
        <f t="shared" si="21"/>
        <v>0</v>
      </c>
      <c r="O116" s="222">
        <f t="shared" si="22"/>
        <v>0</v>
      </c>
      <c r="P116" s="222">
        <f t="shared" si="23"/>
        <v>0</v>
      </c>
      <c r="Q116" s="222">
        <f t="shared" si="24"/>
        <v>0</v>
      </c>
      <c r="R116" s="222">
        <f t="shared" si="25"/>
        <v>0</v>
      </c>
      <c r="S116" s="222">
        <f t="shared" si="26"/>
        <v>1</v>
      </c>
      <c r="T116" s="222">
        <f t="shared" si="27"/>
        <v>1</v>
      </c>
      <c r="U116" s="222">
        <f t="shared" si="28"/>
        <v>2</v>
      </c>
      <c r="V116" s="222">
        <f t="shared" si="29"/>
        <v>1</v>
      </c>
      <c r="W116" s="222">
        <f t="shared" si="30"/>
        <v>1</v>
      </c>
      <c r="X116" s="120" t="str">
        <f t="shared" si="31"/>
        <v/>
      </c>
      <c r="Y116" s="119"/>
      <c r="Z116" s="3"/>
      <c r="AA116" s="121" t="s">
        <v>1140</v>
      </c>
    </row>
    <row r="117" spans="1:27" ht="42">
      <c r="A117" s="222">
        <v>469</v>
      </c>
      <c r="B117" s="116" t="str">
        <f t="shared" si="17"/>
        <v>F.2.21.6</v>
      </c>
      <c r="C117" s="62" t="s">
        <v>1141</v>
      </c>
      <c r="D117" s="117"/>
      <c r="E117" s="118"/>
      <c r="F117" s="3" t="s">
        <v>1004</v>
      </c>
      <c r="G117" s="119" t="s">
        <v>1005</v>
      </c>
      <c r="H117" s="3" t="s">
        <v>232</v>
      </c>
      <c r="I117" s="16">
        <v>3</v>
      </c>
      <c r="J117" s="3"/>
      <c r="K117" s="231">
        <f t="shared" si="18"/>
        <v>2</v>
      </c>
      <c r="L117" s="222">
        <f t="shared" si="19"/>
        <v>21</v>
      </c>
      <c r="M117" s="222">
        <f t="shared" si="20"/>
        <v>6</v>
      </c>
      <c r="N117" s="222">
        <f t="shared" si="21"/>
        <v>0</v>
      </c>
      <c r="O117" s="222">
        <f t="shared" si="22"/>
        <v>0</v>
      </c>
      <c r="P117" s="222">
        <f t="shared" si="23"/>
        <v>0</v>
      </c>
      <c r="Q117" s="222">
        <f t="shared" si="24"/>
        <v>0</v>
      </c>
      <c r="R117" s="222">
        <f t="shared" si="25"/>
        <v>0</v>
      </c>
      <c r="S117" s="222">
        <f t="shared" si="26"/>
        <v>1</v>
      </c>
      <c r="T117" s="222">
        <f t="shared" si="27"/>
        <v>1</v>
      </c>
      <c r="U117" s="222">
        <f t="shared" si="28"/>
        <v>2</v>
      </c>
      <c r="V117" s="222">
        <f t="shared" si="29"/>
        <v>1</v>
      </c>
      <c r="W117" s="222">
        <f t="shared" si="30"/>
        <v>1</v>
      </c>
      <c r="X117" s="120" t="str">
        <f t="shared" si="31"/>
        <v/>
      </c>
      <c r="Y117" s="119"/>
      <c r="Z117" s="3"/>
      <c r="AA117" s="121" t="s">
        <v>1142</v>
      </c>
    </row>
    <row r="118" spans="1:27" ht="14">
      <c r="A118" s="222">
        <v>471</v>
      </c>
      <c r="B118" s="116" t="str">
        <f t="shared" si="17"/>
        <v>F.2.21.7</v>
      </c>
      <c r="C118" s="62" t="s">
        <v>1143</v>
      </c>
      <c r="D118" s="117"/>
      <c r="E118" s="118"/>
      <c r="F118" s="3"/>
      <c r="G118" s="119" t="s">
        <v>231</v>
      </c>
      <c r="H118" s="3" t="s">
        <v>232</v>
      </c>
      <c r="I118" s="16">
        <v>3</v>
      </c>
      <c r="J118" s="3"/>
      <c r="K118" s="231">
        <f t="shared" si="18"/>
        <v>2</v>
      </c>
      <c r="L118" s="222">
        <f t="shared" si="19"/>
        <v>21</v>
      </c>
      <c r="M118" s="222">
        <f t="shared" si="20"/>
        <v>7</v>
      </c>
      <c r="N118" s="222">
        <f t="shared" si="21"/>
        <v>0</v>
      </c>
      <c r="O118" s="222">
        <f t="shared" si="22"/>
        <v>0</v>
      </c>
      <c r="P118" s="222">
        <f t="shared" si="23"/>
        <v>0</v>
      </c>
      <c r="Q118" s="222">
        <f t="shared" si="24"/>
        <v>0</v>
      </c>
      <c r="R118" s="222">
        <f t="shared" si="25"/>
        <v>0</v>
      </c>
      <c r="S118" s="222">
        <f t="shared" si="26"/>
        <v>1</v>
      </c>
      <c r="T118" s="222">
        <f t="shared" si="27"/>
        <v>1</v>
      </c>
      <c r="U118" s="222">
        <f t="shared" si="28"/>
        <v>2</v>
      </c>
      <c r="V118" s="222">
        <f t="shared" si="29"/>
        <v>1</v>
      </c>
      <c r="W118" s="222">
        <f t="shared" si="30"/>
        <v>1</v>
      </c>
      <c r="X118" s="120" t="str">
        <f t="shared" si="31"/>
        <v/>
      </c>
      <c r="Y118" s="119"/>
      <c r="Z118" s="3"/>
      <c r="AA118" s="121" t="s">
        <v>1144</v>
      </c>
    </row>
    <row r="119" spans="1:27" ht="14">
      <c r="A119" s="222">
        <v>472</v>
      </c>
      <c r="B119" s="116" t="str">
        <f t="shared" si="17"/>
        <v>F.2.21.7.1</v>
      </c>
      <c r="C119" s="127" t="s">
        <v>1145</v>
      </c>
      <c r="D119" s="117"/>
      <c r="E119" s="118"/>
      <c r="F119" s="3"/>
      <c r="G119" s="119" t="s">
        <v>1013</v>
      </c>
      <c r="H119" s="3" t="s">
        <v>232</v>
      </c>
      <c r="I119" s="16">
        <v>4</v>
      </c>
      <c r="J119" s="3"/>
      <c r="K119" s="231">
        <f t="shared" si="18"/>
        <v>2</v>
      </c>
      <c r="L119" s="222">
        <f t="shared" si="19"/>
        <v>21</v>
      </c>
      <c r="M119" s="222">
        <f t="shared" si="20"/>
        <v>7</v>
      </c>
      <c r="N119" s="222">
        <f t="shared" si="21"/>
        <v>1</v>
      </c>
      <c r="O119" s="222">
        <f t="shared" si="22"/>
        <v>0</v>
      </c>
      <c r="P119" s="222">
        <f t="shared" si="23"/>
        <v>0</v>
      </c>
      <c r="Q119" s="222">
        <f t="shared" si="24"/>
        <v>0</v>
      </c>
      <c r="R119" s="222">
        <f t="shared" si="25"/>
        <v>0</v>
      </c>
      <c r="S119" s="222">
        <f t="shared" si="26"/>
        <v>1</v>
      </c>
      <c r="T119" s="222">
        <f t="shared" si="27"/>
        <v>1</v>
      </c>
      <c r="U119" s="222">
        <f t="shared" si="28"/>
        <v>2</v>
      </c>
      <c r="V119" s="222">
        <f t="shared" si="29"/>
        <v>1</v>
      </c>
      <c r="W119" s="222">
        <f t="shared" si="30"/>
        <v>1</v>
      </c>
      <c r="X119" s="120" t="str">
        <f t="shared" si="31"/>
        <v/>
      </c>
      <c r="Y119" s="119"/>
      <c r="Z119" s="3"/>
      <c r="AA119" s="121" t="s">
        <v>1146</v>
      </c>
    </row>
    <row r="120" spans="1:27" ht="14">
      <c r="A120" s="222">
        <v>473</v>
      </c>
      <c r="B120" s="116" t="str">
        <f t="shared" si="17"/>
        <v>F.2.21.7.2</v>
      </c>
      <c r="C120" s="127" t="s">
        <v>1147</v>
      </c>
      <c r="D120" s="117"/>
      <c r="E120" s="118"/>
      <c r="F120" s="3"/>
      <c r="G120" s="119" t="s">
        <v>1018</v>
      </c>
      <c r="H120" s="3" t="s">
        <v>232</v>
      </c>
      <c r="I120" s="16">
        <v>4</v>
      </c>
      <c r="J120" s="3"/>
      <c r="K120" s="231">
        <f t="shared" si="18"/>
        <v>2</v>
      </c>
      <c r="L120" s="222">
        <f t="shared" si="19"/>
        <v>21</v>
      </c>
      <c r="M120" s="222">
        <f t="shared" si="20"/>
        <v>7</v>
      </c>
      <c r="N120" s="222">
        <f t="shared" si="21"/>
        <v>2</v>
      </c>
      <c r="O120" s="222">
        <f t="shared" si="22"/>
        <v>0</v>
      </c>
      <c r="P120" s="222">
        <f t="shared" si="23"/>
        <v>0</v>
      </c>
      <c r="Q120" s="222">
        <f t="shared" si="24"/>
        <v>0</v>
      </c>
      <c r="R120" s="222">
        <f t="shared" si="25"/>
        <v>0</v>
      </c>
      <c r="S120" s="222">
        <f t="shared" si="26"/>
        <v>1</v>
      </c>
      <c r="T120" s="222">
        <f t="shared" si="27"/>
        <v>1</v>
      </c>
      <c r="U120" s="222">
        <f t="shared" si="28"/>
        <v>2</v>
      </c>
      <c r="V120" s="222">
        <f t="shared" si="29"/>
        <v>1</v>
      </c>
      <c r="W120" s="222">
        <f t="shared" si="30"/>
        <v>1</v>
      </c>
      <c r="X120" s="120" t="str">
        <f t="shared" si="31"/>
        <v/>
      </c>
      <c r="Y120" s="119"/>
      <c r="Z120" s="3"/>
      <c r="AA120" s="121" t="s">
        <v>1148</v>
      </c>
    </row>
    <row r="121" spans="1:27" ht="28">
      <c r="A121" s="222">
        <v>474</v>
      </c>
      <c r="B121" s="116" t="str">
        <f t="shared" si="17"/>
        <v>F.2.21.8</v>
      </c>
      <c r="C121" s="62" t="s">
        <v>1149</v>
      </c>
      <c r="D121" s="117"/>
      <c r="E121" s="118"/>
      <c r="F121" s="3" t="s">
        <v>227</v>
      </c>
      <c r="G121" s="119" t="s">
        <v>966</v>
      </c>
      <c r="H121" s="3" t="s">
        <v>936</v>
      </c>
      <c r="I121" s="16">
        <v>3</v>
      </c>
      <c r="J121" s="3"/>
      <c r="K121" s="231">
        <f t="shared" si="18"/>
        <v>2</v>
      </c>
      <c r="L121" s="222">
        <f t="shared" si="19"/>
        <v>21</v>
      </c>
      <c r="M121" s="222">
        <f t="shared" si="20"/>
        <v>8</v>
      </c>
      <c r="N121" s="222">
        <f t="shared" si="21"/>
        <v>0</v>
      </c>
      <c r="O121" s="222">
        <f t="shared" si="22"/>
        <v>0</v>
      </c>
      <c r="P121" s="222">
        <f t="shared" si="23"/>
        <v>0</v>
      </c>
      <c r="Q121" s="222">
        <f t="shared" si="24"/>
        <v>0</v>
      </c>
      <c r="R121" s="222">
        <f t="shared" si="25"/>
        <v>0</v>
      </c>
      <c r="S121" s="222">
        <f t="shared" si="26"/>
        <v>1</v>
      </c>
      <c r="T121" s="222">
        <f t="shared" si="27"/>
        <v>1</v>
      </c>
      <c r="U121" s="222">
        <f t="shared" si="28"/>
        <v>2</v>
      </c>
      <c r="V121" s="222">
        <f t="shared" si="29"/>
        <v>1</v>
      </c>
      <c r="W121" s="222">
        <f t="shared" si="30"/>
        <v>1</v>
      </c>
      <c r="X121" s="120" t="str">
        <f t="shared" si="31"/>
        <v/>
      </c>
      <c r="Y121" s="119"/>
      <c r="Z121" s="3"/>
      <c r="AA121" s="121" t="s">
        <v>1150</v>
      </c>
    </row>
    <row r="122" spans="1:27" ht="28">
      <c r="A122" s="222">
        <v>477</v>
      </c>
      <c r="B122" s="116" t="str">
        <f t="shared" si="17"/>
        <v>F.2.22</v>
      </c>
      <c r="C122" s="125" t="s">
        <v>1151</v>
      </c>
      <c r="D122" s="117"/>
      <c r="E122" s="118"/>
      <c r="F122" s="3"/>
      <c r="G122" s="119" t="s">
        <v>3</v>
      </c>
      <c r="H122" s="3"/>
      <c r="I122" s="16">
        <v>2</v>
      </c>
      <c r="J122" s="3"/>
      <c r="K122" s="231">
        <f t="shared" si="18"/>
        <v>2</v>
      </c>
      <c r="L122" s="222">
        <f t="shared" si="19"/>
        <v>22</v>
      </c>
      <c r="M122" s="222">
        <f t="shared" si="20"/>
        <v>0</v>
      </c>
      <c r="N122" s="222">
        <f t="shared" si="21"/>
        <v>0</v>
      </c>
      <c r="O122" s="222">
        <f t="shared" si="22"/>
        <v>0</v>
      </c>
      <c r="P122" s="222">
        <f t="shared" si="23"/>
        <v>0</v>
      </c>
      <c r="Q122" s="222">
        <f t="shared" si="24"/>
        <v>0</v>
      </c>
      <c r="R122" s="222">
        <f t="shared" si="25"/>
        <v>0</v>
      </c>
      <c r="S122" s="222">
        <f t="shared" si="26"/>
        <v>1</v>
      </c>
      <c r="T122" s="222">
        <f t="shared" si="27"/>
        <v>1</v>
      </c>
      <c r="U122" s="222">
        <f t="shared" si="28"/>
        <v>2</v>
      </c>
      <c r="V122" s="222">
        <f t="shared" si="29"/>
        <v>1</v>
      </c>
      <c r="W122" s="222">
        <f t="shared" si="30"/>
        <v>1</v>
      </c>
      <c r="X122" s="120" t="str">
        <f t="shared" si="31"/>
        <v/>
      </c>
      <c r="Y122" s="119"/>
      <c r="Z122" s="3"/>
      <c r="AA122" s="121" t="s">
        <v>1152</v>
      </c>
    </row>
    <row r="123" spans="1:27" ht="14">
      <c r="A123" s="222">
        <v>478</v>
      </c>
      <c r="B123" s="116" t="str">
        <f t="shared" si="17"/>
        <v>F.2.22.1</v>
      </c>
      <c r="C123" s="62" t="s">
        <v>1153</v>
      </c>
      <c r="D123" s="117"/>
      <c r="E123" s="118"/>
      <c r="F123" s="3"/>
      <c r="G123" s="119" t="s">
        <v>935</v>
      </c>
      <c r="H123" s="3" t="s">
        <v>936</v>
      </c>
      <c r="I123" s="16">
        <v>3</v>
      </c>
      <c r="J123" s="3"/>
      <c r="K123" s="231">
        <f t="shared" si="18"/>
        <v>2</v>
      </c>
      <c r="L123" s="222">
        <f t="shared" si="19"/>
        <v>22</v>
      </c>
      <c r="M123" s="222">
        <f t="shared" si="20"/>
        <v>1</v>
      </c>
      <c r="N123" s="222">
        <f t="shared" si="21"/>
        <v>0</v>
      </c>
      <c r="O123" s="222">
        <f t="shared" si="22"/>
        <v>0</v>
      </c>
      <c r="P123" s="222">
        <f t="shared" si="23"/>
        <v>0</v>
      </c>
      <c r="Q123" s="222">
        <f t="shared" si="24"/>
        <v>0</v>
      </c>
      <c r="R123" s="222">
        <f t="shared" si="25"/>
        <v>0</v>
      </c>
      <c r="S123" s="222">
        <f t="shared" si="26"/>
        <v>1</v>
      </c>
      <c r="T123" s="222">
        <f t="shared" si="27"/>
        <v>1</v>
      </c>
      <c r="U123" s="222">
        <f t="shared" si="28"/>
        <v>2</v>
      </c>
      <c r="V123" s="222">
        <f t="shared" si="29"/>
        <v>1</v>
      </c>
      <c r="W123" s="222">
        <f t="shared" si="30"/>
        <v>1</v>
      </c>
      <c r="X123" s="120" t="str">
        <f t="shared" si="31"/>
        <v/>
      </c>
      <c r="Y123" s="119"/>
      <c r="Z123" s="3"/>
      <c r="AA123" s="121" t="s">
        <v>1154</v>
      </c>
    </row>
    <row r="124" spans="1:27" ht="14">
      <c r="A124" s="222">
        <v>479</v>
      </c>
      <c r="B124" s="116" t="str">
        <f t="shared" si="17"/>
        <v>F.2.22.2</v>
      </c>
      <c r="C124" s="62" t="s">
        <v>1043</v>
      </c>
      <c r="D124" s="117"/>
      <c r="E124" s="118"/>
      <c r="F124" s="3"/>
      <c r="G124" s="119" t="s">
        <v>995</v>
      </c>
      <c r="H124" s="3" t="s">
        <v>936</v>
      </c>
      <c r="I124" s="16">
        <v>3</v>
      </c>
      <c r="J124" s="3"/>
      <c r="K124" s="231">
        <f t="shared" si="18"/>
        <v>2</v>
      </c>
      <c r="L124" s="222">
        <f t="shared" si="19"/>
        <v>22</v>
      </c>
      <c r="M124" s="222">
        <f t="shared" si="20"/>
        <v>2</v>
      </c>
      <c r="N124" s="222">
        <f t="shared" si="21"/>
        <v>0</v>
      </c>
      <c r="O124" s="222">
        <f t="shared" si="22"/>
        <v>0</v>
      </c>
      <c r="P124" s="222">
        <f t="shared" si="23"/>
        <v>0</v>
      </c>
      <c r="Q124" s="222">
        <f t="shared" si="24"/>
        <v>0</v>
      </c>
      <c r="R124" s="222">
        <f t="shared" si="25"/>
        <v>0</v>
      </c>
      <c r="S124" s="222">
        <f t="shared" si="26"/>
        <v>1</v>
      </c>
      <c r="T124" s="222">
        <f t="shared" si="27"/>
        <v>1</v>
      </c>
      <c r="U124" s="222">
        <f t="shared" si="28"/>
        <v>2</v>
      </c>
      <c r="V124" s="222">
        <f t="shared" si="29"/>
        <v>1</v>
      </c>
      <c r="W124" s="222">
        <f t="shared" si="30"/>
        <v>1</v>
      </c>
      <c r="X124" s="120" t="str">
        <f t="shared" si="31"/>
        <v/>
      </c>
      <c r="Y124" s="119"/>
      <c r="Z124" s="3"/>
      <c r="AA124" s="121" t="s">
        <v>1155</v>
      </c>
    </row>
    <row r="125" spans="1:27" ht="14">
      <c r="A125" s="222">
        <v>480</v>
      </c>
      <c r="B125" s="116" t="str">
        <f t="shared" si="17"/>
        <v>F.2.22.3</v>
      </c>
      <c r="C125" s="62" t="s">
        <v>1093</v>
      </c>
      <c r="D125" s="117"/>
      <c r="E125" s="118"/>
      <c r="F125" s="3"/>
      <c r="G125" s="119" t="s">
        <v>995</v>
      </c>
      <c r="H125" s="3" t="s">
        <v>936</v>
      </c>
      <c r="I125" s="16">
        <v>3</v>
      </c>
      <c r="J125" s="3"/>
      <c r="K125" s="231">
        <f t="shared" si="18"/>
        <v>2</v>
      </c>
      <c r="L125" s="222">
        <f t="shared" si="19"/>
        <v>22</v>
      </c>
      <c r="M125" s="222">
        <f t="shared" si="20"/>
        <v>3</v>
      </c>
      <c r="N125" s="222">
        <f t="shared" si="21"/>
        <v>0</v>
      </c>
      <c r="O125" s="222">
        <f t="shared" si="22"/>
        <v>0</v>
      </c>
      <c r="P125" s="222">
        <f t="shared" si="23"/>
        <v>0</v>
      </c>
      <c r="Q125" s="222">
        <f t="shared" si="24"/>
        <v>0</v>
      </c>
      <c r="R125" s="222">
        <f t="shared" si="25"/>
        <v>0</v>
      </c>
      <c r="S125" s="222">
        <f t="shared" si="26"/>
        <v>1</v>
      </c>
      <c r="T125" s="222">
        <f t="shared" si="27"/>
        <v>1</v>
      </c>
      <c r="U125" s="222">
        <f t="shared" si="28"/>
        <v>2</v>
      </c>
      <c r="V125" s="222">
        <f t="shared" si="29"/>
        <v>1</v>
      </c>
      <c r="W125" s="222">
        <f t="shared" si="30"/>
        <v>1</v>
      </c>
      <c r="X125" s="120" t="str">
        <f t="shared" si="31"/>
        <v/>
      </c>
      <c r="Y125" s="119"/>
      <c r="Z125" s="3"/>
      <c r="AA125" s="121" t="s">
        <v>1132</v>
      </c>
    </row>
    <row r="126" spans="1:27" ht="28">
      <c r="A126" s="222">
        <v>481</v>
      </c>
      <c r="B126" s="116" t="str">
        <f t="shared" si="17"/>
        <v>F.2.22.4</v>
      </c>
      <c r="C126" s="62" t="s">
        <v>1156</v>
      </c>
      <c r="D126" s="117"/>
      <c r="E126" s="118"/>
      <c r="F126" s="3"/>
      <c r="G126" s="119" t="s">
        <v>998</v>
      </c>
      <c r="H126" s="3" t="s">
        <v>999</v>
      </c>
      <c r="I126" s="16">
        <v>3</v>
      </c>
      <c r="J126" s="3"/>
      <c r="K126" s="231">
        <f t="shared" si="18"/>
        <v>2</v>
      </c>
      <c r="L126" s="222">
        <f t="shared" si="19"/>
        <v>22</v>
      </c>
      <c r="M126" s="222">
        <f t="shared" si="20"/>
        <v>4</v>
      </c>
      <c r="N126" s="222">
        <f t="shared" si="21"/>
        <v>0</v>
      </c>
      <c r="O126" s="222">
        <f t="shared" si="22"/>
        <v>0</v>
      </c>
      <c r="P126" s="222">
        <f t="shared" si="23"/>
        <v>0</v>
      </c>
      <c r="Q126" s="222">
        <f t="shared" si="24"/>
        <v>0</v>
      </c>
      <c r="R126" s="222">
        <f t="shared" si="25"/>
        <v>0</v>
      </c>
      <c r="S126" s="222">
        <f t="shared" si="26"/>
        <v>1</v>
      </c>
      <c r="T126" s="222">
        <f t="shared" si="27"/>
        <v>1</v>
      </c>
      <c r="U126" s="222">
        <f t="shared" si="28"/>
        <v>2</v>
      </c>
      <c r="V126" s="222">
        <f t="shared" si="29"/>
        <v>1</v>
      </c>
      <c r="W126" s="222">
        <f t="shared" si="30"/>
        <v>1</v>
      </c>
      <c r="X126" s="120" t="str">
        <f t="shared" si="31"/>
        <v/>
      </c>
      <c r="Y126" s="119"/>
      <c r="Z126" s="3"/>
      <c r="AA126" s="121" t="s">
        <v>1157</v>
      </c>
    </row>
    <row r="127" spans="1:27" ht="14">
      <c r="A127" s="222">
        <v>482</v>
      </c>
      <c r="B127" s="116" t="str">
        <f t="shared" si="17"/>
        <v>F.2.22.5</v>
      </c>
      <c r="C127" s="62" t="s">
        <v>1096</v>
      </c>
      <c r="D127" s="117"/>
      <c r="E127" s="118"/>
      <c r="F127" s="3"/>
      <c r="G127" s="119" t="s">
        <v>998</v>
      </c>
      <c r="H127" s="3" t="s">
        <v>999</v>
      </c>
      <c r="I127" s="16">
        <v>3</v>
      </c>
      <c r="J127" s="3"/>
      <c r="K127" s="231">
        <f t="shared" si="18"/>
        <v>2</v>
      </c>
      <c r="L127" s="222">
        <f t="shared" si="19"/>
        <v>22</v>
      </c>
      <c r="M127" s="222">
        <f t="shared" si="20"/>
        <v>5</v>
      </c>
      <c r="N127" s="222">
        <f t="shared" si="21"/>
        <v>0</v>
      </c>
      <c r="O127" s="222">
        <f t="shared" si="22"/>
        <v>0</v>
      </c>
      <c r="P127" s="222">
        <f t="shared" si="23"/>
        <v>0</v>
      </c>
      <c r="Q127" s="222">
        <f t="shared" si="24"/>
        <v>0</v>
      </c>
      <c r="R127" s="222">
        <f t="shared" si="25"/>
        <v>0</v>
      </c>
      <c r="S127" s="222">
        <f t="shared" si="26"/>
        <v>1</v>
      </c>
      <c r="T127" s="222">
        <f t="shared" si="27"/>
        <v>1</v>
      </c>
      <c r="U127" s="222">
        <f t="shared" si="28"/>
        <v>2</v>
      </c>
      <c r="V127" s="222">
        <f t="shared" si="29"/>
        <v>1</v>
      </c>
      <c r="W127" s="222">
        <f t="shared" si="30"/>
        <v>1</v>
      </c>
      <c r="X127" s="120" t="str">
        <f t="shared" si="31"/>
        <v/>
      </c>
      <c r="Y127" s="119"/>
      <c r="Z127" s="3"/>
      <c r="AA127" s="121" t="s">
        <v>1158</v>
      </c>
    </row>
    <row r="128" spans="1:27" ht="14">
      <c r="A128" s="222">
        <v>483</v>
      </c>
      <c r="B128" s="116" t="str">
        <f t="shared" si="17"/>
        <v>F.2.22.6</v>
      </c>
      <c r="C128" s="62" t="s">
        <v>1159</v>
      </c>
      <c r="D128" s="117"/>
      <c r="E128" s="118"/>
      <c r="F128" s="3"/>
      <c r="G128" s="119" t="s">
        <v>231</v>
      </c>
      <c r="H128" s="3" t="s">
        <v>232</v>
      </c>
      <c r="I128" s="16">
        <v>3</v>
      </c>
      <c r="J128" s="3"/>
      <c r="K128" s="231">
        <f t="shared" si="18"/>
        <v>2</v>
      </c>
      <c r="L128" s="222">
        <f t="shared" si="19"/>
        <v>22</v>
      </c>
      <c r="M128" s="222">
        <f t="shared" si="20"/>
        <v>6</v>
      </c>
      <c r="N128" s="222">
        <f t="shared" si="21"/>
        <v>0</v>
      </c>
      <c r="O128" s="222">
        <f t="shared" si="22"/>
        <v>0</v>
      </c>
      <c r="P128" s="222">
        <f t="shared" si="23"/>
        <v>0</v>
      </c>
      <c r="Q128" s="222">
        <f t="shared" si="24"/>
        <v>0</v>
      </c>
      <c r="R128" s="222">
        <f t="shared" si="25"/>
        <v>0</v>
      </c>
      <c r="S128" s="222">
        <f t="shared" si="26"/>
        <v>1</v>
      </c>
      <c r="T128" s="222">
        <f t="shared" si="27"/>
        <v>1</v>
      </c>
      <c r="U128" s="222">
        <f t="shared" si="28"/>
        <v>2</v>
      </c>
      <c r="V128" s="222">
        <f t="shared" si="29"/>
        <v>1</v>
      </c>
      <c r="W128" s="222">
        <f t="shared" si="30"/>
        <v>1</v>
      </c>
      <c r="X128" s="120" t="str">
        <f t="shared" si="31"/>
        <v/>
      </c>
      <c r="Y128" s="119"/>
      <c r="Z128" s="3"/>
      <c r="AA128" s="121" t="s">
        <v>1160</v>
      </c>
    </row>
    <row r="129" spans="1:27" ht="14">
      <c r="A129" s="222">
        <v>484</v>
      </c>
      <c r="B129" s="116" t="str">
        <f t="shared" si="17"/>
        <v>F.2.22.7</v>
      </c>
      <c r="C129" s="62" t="s">
        <v>1137</v>
      </c>
      <c r="D129" s="117"/>
      <c r="E129" s="118"/>
      <c r="F129" s="3"/>
      <c r="G129" s="119" t="s">
        <v>231</v>
      </c>
      <c r="H129" s="3" t="s">
        <v>232</v>
      </c>
      <c r="I129" s="16">
        <v>3</v>
      </c>
      <c r="J129" s="3"/>
      <c r="K129" s="231">
        <f t="shared" si="18"/>
        <v>2</v>
      </c>
      <c r="L129" s="222">
        <f t="shared" si="19"/>
        <v>22</v>
      </c>
      <c r="M129" s="222">
        <f t="shared" si="20"/>
        <v>7</v>
      </c>
      <c r="N129" s="222">
        <f t="shared" si="21"/>
        <v>0</v>
      </c>
      <c r="O129" s="222">
        <f t="shared" si="22"/>
        <v>0</v>
      </c>
      <c r="P129" s="222">
        <f t="shared" si="23"/>
        <v>0</v>
      </c>
      <c r="Q129" s="222">
        <f t="shared" si="24"/>
        <v>0</v>
      </c>
      <c r="R129" s="222">
        <f t="shared" si="25"/>
        <v>0</v>
      </c>
      <c r="S129" s="222">
        <f t="shared" si="26"/>
        <v>1</v>
      </c>
      <c r="T129" s="222">
        <f t="shared" si="27"/>
        <v>1</v>
      </c>
      <c r="U129" s="222">
        <f t="shared" si="28"/>
        <v>2</v>
      </c>
      <c r="V129" s="222">
        <f t="shared" si="29"/>
        <v>1</v>
      </c>
      <c r="W129" s="222">
        <f t="shared" si="30"/>
        <v>1</v>
      </c>
      <c r="X129" s="120" t="str">
        <f t="shared" si="31"/>
        <v/>
      </c>
      <c r="Y129" s="119"/>
      <c r="Z129" s="3"/>
      <c r="AA129" s="121" t="s">
        <v>1161</v>
      </c>
    </row>
    <row r="130" spans="1:27" ht="42">
      <c r="A130" s="222">
        <v>485</v>
      </c>
      <c r="B130" s="116" t="str">
        <f t="shared" si="17"/>
        <v>F.2.22.8</v>
      </c>
      <c r="C130" s="62" t="s">
        <v>1162</v>
      </c>
      <c r="D130" s="117"/>
      <c r="E130" s="118"/>
      <c r="F130" s="3"/>
      <c r="G130" s="119" t="s">
        <v>1005</v>
      </c>
      <c r="H130" s="3" t="s">
        <v>232</v>
      </c>
      <c r="I130" s="16">
        <v>3</v>
      </c>
      <c r="J130" s="3"/>
      <c r="K130" s="231">
        <f t="shared" si="18"/>
        <v>2</v>
      </c>
      <c r="L130" s="222">
        <f t="shared" si="19"/>
        <v>22</v>
      </c>
      <c r="M130" s="222">
        <f t="shared" si="20"/>
        <v>8</v>
      </c>
      <c r="N130" s="222">
        <f t="shared" si="21"/>
        <v>0</v>
      </c>
      <c r="O130" s="222">
        <f t="shared" si="22"/>
        <v>0</v>
      </c>
      <c r="P130" s="222">
        <f t="shared" si="23"/>
        <v>0</v>
      </c>
      <c r="Q130" s="222">
        <f t="shared" si="24"/>
        <v>0</v>
      </c>
      <c r="R130" s="222">
        <f t="shared" si="25"/>
        <v>0</v>
      </c>
      <c r="S130" s="222">
        <f t="shared" si="26"/>
        <v>1</v>
      </c>
      <c r="T130" s="222">
        <f t="shared" si="27"/>
        <v>1</v>
      </c>
      <c r="U130" s="222">
        <f t="shared" si="28"/>
        <v>2</v>
      </c>
      <c r="V130" s="222">
        <f t="shared" si="29"/>
        <v>1</v>
      </c>
      <c r="W130" s="222">
        <f t="shared" si="30"/>
        <v>1</v>
      </c>
      <c r="X130" s="120" t="str">
        <f t="shared" si="31"/>
        <v/>
      </c>
      <c r="Y130" s="119"/>
      <c r="Z130" s="3"/>
      <c r="AA130" s="121" t="s">
        <v>1163</v>
      </c>
    </row>
    <row r="131" spans="1:27" ht="28">
      <c r="A131" s="222">
        <v>487</v>
      </c>
      <c r="B131" s="116" t="str">
        <f t="shared" si="17"/>
        <v>F.2.22.9</v>
      </c>
      <c r="C131" s="62" t="s">
        <v>1164</v>
      </c>
      <c r="D131" s="117"/>
      <c r="E131" s="118"/>
      <c r="F131" s="3"/>
      <c r="G131" s="119" t="s">
        <v>966</v>
      </c>
      <c r="H131" s="3" t="s">
        <v>936</v>
      </c>
      <c r="I131" s="16">
        <v>3</v>
      </c>
      <c r="J131" s="3"/>
      <c r="K131" s="231">
        <f t="shared" si="18"/>
        <v>2</v>
      </c>
      <c r="L131" s="222">
        <f t="shared" si="19"/>
        <v>22</v>
      </c>
      <c r="M131" s="222">
        <f t="shared" si="20"/>
        <v>9</v>
      </c>
      <c r="N131" s="222">
        <f t="shared" si="21"/>
        <v>0</v>
      </c>
      <c r="O131" s="222">
        <f t="shared" si="22"/>
        <v>0</v>
      </c>
      <c r="P131" s="222">
        <f t="shared" si="23"/>
        <v>0</v>
      </c>
      <c r="Q131" s="222">
        <f t="shared" si="24"/>
        <v>0</v>
      </c>
      <c r="R131" s="222">
        <f t="shared" si="25"/>
        <v>0</v>
      </c>
      <c r="S131" s="222">
        <f t="shared" si="26"/>
        <v>1</v>
      </c>
      <c r="T131" s="222">
        <f t="shared" si="27"/>
        <v>1</v>
      </c>
      <c r="U131" s="222">
        <f t="shared" si="28"/>
        <v>2</v>
      </c>
      <c r="V131" s="222">
        <f t="shared" si="29"/>
        <v>1</v>
      </c>
      <c r="W131" s="222">
        <f t="shared" si="30"/>
        <v>1</v>
      </c>
      <c r="X131" s="120" t="str">
        <f t="shared" si="31"/>
        <v/>
      </c>
      <c r="Y131" s="119"/>
      <c r="Z131" s="3"/>
      <c r="AA131" s="121" t="s">
        <v>1165</v>
      </c>
    </row>
    <row r="132" spans="1:27" ht="42">
      <c r="A132" s="222">
        <v>490</v>
      </c>
      <c r="B132" s="116" t="str">
        <f t="shared" si="17"/>
        <v>F.2.23</v>
      </c>
      <c r="C132" s="125" t="s">
        <v>1166</v>
      </c>
      <c r="D132" s="117"/>
      <c r="E132" s="118"/>
      <c r="F132" s="3"/>
      <c r="G132" s="119" t="s">
        <v>1167</v>
      </c>
      <c r="H132" s="3" t="s">
        <v>1168</v>
      </c>
      <c r="I132" s="16">
        <v>2</v>
      </c>
      <c r="J132" s="3"/>
      <c r="K132" s="231">
        <f t="shared" si="18"/>
        <v>2</v>
      </c>
      <c r="L132" s="222">
        <f t="shared" si="19"/>
        <v>23</v>
      </c>
      <c r="M132" s="222">
        <f t="shared" si="20"/>
        <v>0</v>
      </c>
      <c r="N132" s="222">
        <f t="shared" si="21"/>
        <v>0</v>
      </c>
      <c r="O132" s="222">
        <f t="shared" si="22"/>
        <v>0</v>
      </c>
      <c r="P132" s="222">
        <f t="shared" si="23"/>
        <v>0</v>
      </c>
      <c r="Q132" s="222">
        <f t="shared" si="24"/>
        <v>0</v>
      </c>
      <c r="R132" s="222">
        <f t="shared" si="25"/>
        <v>0</v>
      </c>
      <c r="S132" s="222">
        <f t="shared" si="26"/>
        <v>1</v>
      </c>
      <c r="T132" s="222">
        <f t="shared" si="27"/>
        <v>1</v>
      </c>
      <c r="U132" s="222">
        <f t="shared" si="28"/>
        <v>2</v>
      </c>
      <c r="V132" s="222">
        <f t="shared" si="29"/>
        <v>1</v>
      </c>
      <c r="W132" s="222">
        <f t="shared" si="30"/>
        <v>1</v>
      </c>
      <c r="X132" s="120" t="str">
        <f t="shared" si="31"/>
        <v/>
      </c>
      <c r="Y132" s="119"/>
      <c r="Z132" s="3"/>
      <c r="AA132" s="121" t="s">
        <v>1169</v>
      </c>
    </row>
    <row r="133" spans="1:27" ht="14">
      <c r="A133" s="222">
        <v>491</v>
      </c>
      <c r="B133" s="116" t="str">
        <f t="shared" si="17"/>
        <v>F.2.24</v>
      </c>
      <c r="C133" s="125" t="s">
        <v>1170</v>
      </c>
      <c r="D133" s="117"/>
      <c r="E133" s="118"/>
      <c r="F133" s="3"/>
      <c r="G133" s="119" t="s">
        <v>1171</v>
      </c>
      <c r="H133" s="3" t="s">
        <v>1172</v>
      </c>
      <c r="I133" s="16">
        <v>2</v>
      </c>
      <c r="J133" s="3"/>
      <c r="K133" s="231">
        <f t="shared" si="18"/>
        <v>2</v>
      </c>
      <c r="L133" s="222">
        <f t="shared" si="19"/>
        <v>24</v>
      </c>
      <c r="M133" s="222">
        <f t="shared" si="20"/>
        <v>0</v>
      </c>
      <c r="N133" s="222">
        <f t="shared" si="21"/>
        <v>0</v>
      </c>
      <c r="O133" s="222">
        <f t="shared" si="22"/>
        <v>0</v>
      </c>
      <c r="P133" s="222">
        <f t="shared" si="23"/>
        <v>0</v>
      </c>
      <c r="Q133" s="222">
        <f t="shared" si="24"/>
        <v>0</v>
      </c>
      <c r="R133" s="222">
        <f t="shared" si="25"/>
        <v>0</v>
      </c>
      <c r="S133" s="222">
        <f t="shared" si="26"/>
        <v>1</v>
      </c>
      <c r="T133" s="222">
        <f t="shared" si="27"/>
        <v>1</v>
      </c>
      <c r="U133" s="222">
        <f t="shared" si="28"/>
        <v>2</v>
      </c>
      <c r="V133" s="222">
        <f t="shared" si="29"/>
        <v>1</v>
      </c>
      <c r="W133" s="222">
        <f t="shared" si="30"/>
        <v>1</v>
      </c>
      <c r="X133" s="120" t="str">
        <f t="shared" si="31"/>
        <v/>
      </c>
      <c r="Y133" s="119"/>
      <c r="Z133" s="3"/>
      <c r="AA133" s="121" t="s">
        <v>1173</v>
      </c>
    </row>
    <row r="134" spans="1:27" ht="14">
      <c r="A134" s="222">
        <v>526</v>
      </c>
      <c r="B134" s="116" t="str">
        <f t="shared" si="17"/>
        <v>F.2.25</v>
      </c>
      <c r="C134" s="125" t="s">
        <v>1174</v>
      </c>
      <c r="D134" s="123"/>
      <c r="E134" s="124"/>
      <c r="F134" s="3"/>
      <c r="G134" s="119" t="s">
        <v>3</v>
      </c>
      <c r="H134" s="3"/>
      <c r="I134" s="16">
        <v>2</v>
      </c>
      <c r="J134" s="3">
        <v>1</v>
      </c>
      <c r="K134" s="231">
        <f t="shared" si="18"/>
        <v>2</v>
      </c>
      <c r="L134" s="222">
        <f t="shared" si="19"/>
        <v>25</v>
      </c>
      <c r="M134" s="222">
        <f t="shared" si="20"/>
        <v>0</v>
      </c>
      <c r="N134" s="222">
        <f t="shared" si="21"/>
        <v>0</v>
      </c>
      <c r="O134" s="222">
        <f t="shared" si="22"/>
        <v>0</v>
      </c>
      <c r="P134" s="222">
        <f t="shared" si="23"/>
        <v>0</v>
      </c>
      <c r="Q134" s="222">
        <f t="shared" si="24"/>
        <v>0</v>
      </c>
      <c r="R134" s="222">
        <f t="shared" si="25"/>
        <v>0</v>
      </c>
      <c r="S134" s="222">
        <f t="shared" si="26"/>
        <v>1</v>
      </c>
      <c r="T134" s="222">
        <f t="shared" si="27"/>
        <v>1</v>
      </c>
      <c r="U134" s="222">
        <f t="shared" si="28"/>
        <v>2</v>
      </c>
      <c r="V134" s="222">
        <f t="shared" si="29"/>
        <v>1</v>
      </c>
      <c r="W134" s="222">
        <f t="shared" si="30"/>
        <v>1</v>
      </c>
      <c r="X134" s="120" t="str">
        <f t="shared" si="31"/>
        <v/>
      </c>
      <c r="Y134" s="119"/>
      <c r="Z134" s="3"/>
      <c r="AA134" s="121"/>
    </row>
    <row r="135" spans="1:27" ht="14">
      <c r="A135" s="222">
        <v>527</v>
      </c>
      <c r="B135" s="116" t="str">
        <f t="shared" si="17"/>
        <v>F.2.25.1</v>
      </c>
      <c r="C135" s="62" t="s">
        <v>1175</v>
      </c>
      <c r="D135" s="117"/>
      <c r="E135" s="118"/>
      <c r="F135" s="3"/>
      <c r="G135" s="119" t="s">
        <v>1176</v>
      </c>
      <c r="H135" s="3" t="s">
        <v>1177</v>
      </c>
      <c r="I135" s="16">
        <v>3</v>
      </c>
      <c r="J135" s="3"/>
      <c r="K135" s="231">
        <f t="shared" si="18"/>
        <v>2</v>
      </c>
      <c r="L135" s="222">
        <f t="shared" si="19"/>
        <v>25</v>
      </c>
      <c r="M135" s="222">
        <f t="shared" si="20"/>
        <v>1</v>
      </c>
      <c r="N135" s="222">
        <f t="shared" si="21"/>
        <v>0</v>
      </c>
      <c r="O135" s="222">
        <f t="shared" si="22"/>
        <v>0</v>
      </c>
      <c r="P135" s="222">
        <f t="shared" si="23"/>
        <v>0</v>
      </c>
      <c r="Q135" s="222">
        <f t="shared" si="24"/>
        <v>0</v>
      </c>
      <c r="R135" s="222">
        <f t="shared" si="25"/>
        <v>0</v>
      </c>
      <c r="S135" s="222">
        <f t="shared" si="26"/>
        <v>0</v>
      </c>
      <c r="T135" s="222">
        <f t="shared" si="27"/>
        <v>1</v>
      </c>
      <c r="U135" s="222">
        <f t="shared" si="28"/>
        <v>2</v>
      </c>
      <c r="V135" s="222">
        <f t="shared" si="29"/>
        <v>1</v>
      </c>
      <c r="W135" s="222">
        <f t="shared" si="30"/>
        <v>0</v>
      </c>
      <c r="X135" s="120" t="str">
        <f t="shared" ref="X135:X148" si="32">IF(ISNA(VLOOKUP(A135,L2_Array,1,FALSE)),"",1)</f>
        <v/>
      </c>
      <c r="Y135" s="119"/>
      <c r="Z135" s="3"/>
      <c r="AA135" s="121"/>
    </row>
    <row r="136" spans="1:27" ht="14">
      <c r="A136" s="222">
        <v>528</v>
      </c>
      <c r="B136" s="116" t="str">
        <f t="shared" ref="B136:B148" si="33">IF(I136=0,"",IF(I136=1,P$1&amp;"."&amp;K136,IF(I136=2,P$1&amp;"."&amp;K136&amp;"."&amp;L136,IF(I136=3,P$1&amp;"."&amp;K136&amp;"."&amp;L136&amp;"."&amp;M136,IF(I136=4,P$1&amp;"."&amp;K136&amp;"."&amp;L136&amp;"."&amp;M136&amp;"."&amp;N136,IF(I136=5,P$1&amp;"."&amp;K136&amp;"."&amp;L136&amp;"."&amp;M136&amp;"."&amp;N136&amp;"."&amp;O136))))))</f>
        <v>F.2.25.2</v>
      </c>
      <c r="C136" s="62" t="s">
        <v>1178</v>
      </c>
      <c r="D136" s="117"/>
      <c r="E136" s="118"/>
      <c r="F136" s="3"/>
      <c r="G136" s="119" t="s">
        <v>1176</v>
      </c>
      <c r="H136" s="3" t="s">
        <v>1177</v>
      </c>
      <c r="I136" s="16">
        <v>3</v>
      </c>
      <c r="J136" s="3"/>
      <c r="K136" s="231">
        <f t="shared" ref="K136:K148" si="34">IF(K135="",1,IF(I136=1,K135+1,K135))</f>
        <v>2</v>
      </c>
      <c r="L136" s="222">
        <f t="shared" ref="L136:L148" si="35">IF(L135="",0,IF(K135&lt;&gt;K136,0,IF($I136=2,L135+1,L135)))</f>
        <v>25</v>
      </c>
      <c r="M136" s="222">
        <f t="shared" ref="M136:M148" si="36">IF(M135="",0,IF(L135&lt;&gt;L136,0,IF($I136=3,M135+1,M135)))</f>
        <v>2</v>
      </c>
      <c r="N136" s="222">
        <f t="shared" ref="N136:N148" si="37">IF(N135="",0,IF(M135&lt;&gt;M136,0,IF($I136=4,N135+1,N135)))</f>
        <v>0</v>
      </c>
      <c r="O136" s="222">
        <f t="shared" ref="O136:O148" si="38">IF(O135="",0,IF(N135&lt;&gt;N136,0,IF($I136=5,O135+1,O135)))</f>
        <v>0</v>
      </c>
      <c r="P136" s="222">
        <f t="shared" ref="P136:P148" si="39">IF(OR(Master="Master",I136=0),0,IF(J136=1,0,IF(ISNA(VLOOKUP(A136,L2_Array,21,FALSE)),0,VLOOKUP(A136,L2_Array,21,FALSE))))</f>
        <v>0</v>
      </c>
      <c r="Q136" s="222">
        <f t="shared" ref="Q136:Q148" si="40">IF(I136="","",IF(D136="Yes",1,IF(D136="No",2,IF(D136="N/A",3,0))))</f>
        <v>0</v>
      </c>
      <c r="R136" s="222">
        <f t="shared" ref="R136:R148" si="41">IF(I136="","",IF(P136&gt;0,P136,IF(Q136&gt;0,Q136,0)))</f>
        <v>0</v>
      </c>
      <c r="S136" s="222">
        <f t="shared" ref="S136:S148" si="42">IF(I136="","",IF(OR(I136=1,S135=""),1,IF(OR(AND(J135=1,(I136-I134&lt;&gt;0)),AND(S135=0,I135=I136),AND(J135=1,I136=I134)),0,1)))</f>
        <v>0</v>
      </c>
      <c r="T136" s="222">
        <f t="shared" ref="T136:T148" si="43">IF(I136="",T135,IF(AND(R136&gt;1,OR(T135="",T135=0,T135&gt;=I136)),I136,IF(I136&gt;T135,T135,0)))</f>
        <v>1</v>
      </c>
      <c r="U136" s="222">
        <f t="shared" ref="U136:U148" si="44">IF(Master="Master",Q136,IF(U135="",R136,IF(OR(AND(T136&gt;0,R136&lt;U135),AND(T136=1,R136&lt;=U135)),U135,R136)))</f>
        <v>2</v>
      </c>
      <c r="V136" s="222">
        <f t="shared" ref="V136:V148" si="45">IF(I136="","",IF(OR(AND(S135=1,T136=1),R136&gt;0,AND(S137=0,V137=1)),1,0))</f>
        <v>0</v>
      </c>
      <c r="W136" s="222">
        <f t="shared" ref="W136:W148" si="46">IF(I136="","",IF(OR(AND(T136&gt;0,S136=1),AND(S136=1,V136=1)),1,0))</f>
        <v>0</v>
      </c>
      <c r="X136" s="120" t="str">
        <f t="shared" si="32"/>
        <v/>
      </c>
      <c r="Y136" s="119"/>
      <c r="Z136" s="3"/>
      <c r="AA136" s="121"/>
    </row>
    <row r="137" spans="1:27" ht="14">
      <c r="A137" s="222">
        <v>529</v>
      </c>
      <c r="B137" s="116" t="str">
        <f t="shared" si="33"/>
        <v>F.2.25.3</v>
      </c>
      <c r="C137" s="62" t="s">
        <v>1179</v>
      </c>
      <c r="D137" s="117"/>
      <c r="E137" s="118"/>
      <c r="F137" s="3"/>
      <c r="G137" s="119" t="s">
        <v>1176</v>
      </c>
      <c r="H137" s="3" t="s">
        <v>1177</v>
      </c>
      <c r="I137" s="16">
        <v>3</v>
      </c>
      <c r="J137" s="3"/>
      <c r="K137" s="231">
        <f t="shared" si="34"/>
        <v>2</v>
      </c>
      <c r="L137" s="222">
        <f t="shared" si="35"/>
        <v>25</v>
      </c>
      <c r="M137" s="222">
        <f t="shared" si="36"/>
        <v>3</v>
      </c>
      <c r="N137" s="222">
        <f t="shared" si="37"/>
        <v>0</v>
      </c>
      <c r="O137" s="222">
        <f t="shared" si="38"/>
        <v>0</v>
      </c>
      <c r="P137" s="222">
        <f t="shared" si="39"/>
        <v>0</v>
      </c>
      <c r="Q137" s="222">
        <f t="shared" si="40"/>
        <v>0</v>
      </c>
      <c r="R137" s="222">
        <f t="shared" si="41"/>
        <v>0</v>
      </c>
      <c r="S137" s="222">
        <f t="shared" si="42"/>
        <v>0</v>
      </c>
      <c r="T137" s="222">
        <f t="shared" si="43"/>
        <v>1</v>
      </c>
      <c r="U137" s="222">
        <f t="shared" si="44"/>
        <v>2</v>
      </c>
      <c r="V137" s="222">
        <f t="shared" si="45"/>
        <v>0</v>
      </c>
      <c r="W137" s="222">
        <f t="shared" si="46"/>
        <v>0</v>
      </c>
      <c r="X137" s="120" t="str">
        <f t="shared" si="32"/>
        <v/>
      </c>
      <c r="Y137" s="119"/>
      <c r="Z137" s="3"/>
      <c r="AA137" s="121"/>
    </row>
    <row r="138" spans="1:27" ht="14">
      <c r="A138" s="222">
        <v>530</v>
      </c>
      <c r="B138" s="116" t="str">
        <f t="shared" si="33"/>
        <v>F.2.25.4</v>
      </c>
      <c r="C138" s="62" t="s">
        <v>1180</v>
      </c>
      <c r="D138" s="117"/>
      <c r="E138" s="118"/>
      <c r="F138" s="3"/>
      <c r="G138" s="119" t="s">
        <v>1176</v>
      </c>
      <c r="H138" s="3" t="s">
        <v>1177</v>
      </c>
      <c r="I138" s="16">
        <v>3</v>
      </c>
      <c r="J138" s="3"/>
      <c r="K138" s="231">
        <f t="shared" si="34"/>
        <v>2</v>
      </c>
      <c r="L138" s="222">
        <f t="shared" si="35"/>
        <v>25</v>
      </c>
      <c r="M138" s="222">
        <f t="shared" si="36"/>
        <v>4</v>
      </c>
      <c r="N138" s="222">
        <f t="shared" si="37"/>
        <v>0</v>
      </c>
      <c r="O138" s="222">
        <f t="shared" si="38"/>
        <v>0</v>
      </c>
      <c r="P138" s="222">
        <f t="shared" si="39"/>
        <v>0</v>
      </c>
      <c r="Q138" s="222">
        <f t="shared" si="40"/>
        <v>0</v>
      </c>
      <c r="R138" s="222">
        <f t="shared" si="41"/>
        <v>0</v>
      </c>
      <c r="S138" s="222">
        <f t="shared" si="42"/>
        <v>0</v>
      </c>
      <c r="T138" s="222">
        <f t="shared" si="43"/>
        <v>1</v>
      </c>
      <c r="U138" s="222">
        <f t="shared" si="44"/>
        <v>2</v>
      </c>
      <c r="V138" s="222">
        <f t="shared" si="45"/>
        <v>0</v>
      </c>
      <c r="W138" s="222">
        <f t="shared" si="46"/>
        <v>0</v>
      </c>
      <c r="X138" s="120" t="str">
        <f t="shared" si="32"/>
        <v/>
      </c>
      <c r="Y138" s="119"/>
      <c r="Z138" s="3"/>
      <c r="AA138" s="121"/>
    </row>
    <row r="139" spans="1:27" ht="14">
      <c r="A139" s="222">
        <v>531</v>
      </c>
      <c r="B139" s="116" t="str">
        <f t="shared" si="33"/>
        <v>F.2.25.5</v>
      </c>
      <c r="C139" s="62" t="s">
        <v>1049</v>
      </c>
      <c r="D139" s="117"/>
      <c r="E139" s="118"/>
      <c r="F139" s="3"/>
      <c r="G139" s="119" t="s">
        <v>1176</v>
      </c>
      <c r="H139" s="3" t="s">
        <v>1177</v>
      </c>
      <c r="I139" s="16">
        <v>3</v>
      </c>
      <c r="J139" s="3"/>
      <c r="K139" s="231">
        <f t="shared" si="34"/>
        <v>2</v>
      </c>
      <c r="L139" s="222">
        <f t="shared" si="35"/>
        <v>25</v>
      </c>
      <c r="M139" s="222">
        <f t="shared" si="36"/>
        <v>5</v>
      </c>
      <c r="N139" s="222">
        <f t="shared" si="37"/>
        <v>0</v>
      </c>
      <c r="O139" s="222">
        <f t="shared" si="38"/>
        <v>0</v>
      </c>
      <c r="P139" s="222">
        <f t="shared" si="39"/>
        <v>0</v>
      </c>
      <c r="Q139" s="222">
        <f t="shared" si="40"/>
        <v>0</v>
      </c>
      <c r="R139" s="222">
        <f t="shared" si="41"/>
        <v>0</v>
      </c>
      <c r="S139" s="222">
        <f t="shared" si="42"/>
        <v>0</v>
      </c>
      <c r="T139" s="222">
        <f t="shared" si="43"/>
        <v>1</v>
      </c>
      <c r="U139" s="222">
        <f t="shared" si="44"/>
        <v>2</v>
      </c>
      <c r="V139" s="222">
        <f t="shared" si="45"/>
        <v>0</v>
      </c>
      <c r="W139" s="222">
        <f t="shared" si="46"/>
        <v>0</v>
      </c>
      <c r="X139" s="120" t="str">
        <f t="shared" si="32"/>
        <v/>
      </c>
      <c r="Y139" s="119"/>
      <c r="Z139" s="3"/>
      <c r="AA139" s="121"/>
    </row>
    <row r="140" spans="1:27" ht="14">
      <c r="A140" s="222">
        <v>532</v>
      </c>
      <c r="B140" s="116" t="str">
        <f t="shared" si="33"/>
        <v>F.2.25.6</v>
      </c>
      <c r="C140" s="62" t="s">
        <v>1181</v>
      </c>
      <c r="D140" s="117"/>
      <c r="E140" s="118"/>
      <c r="F140" s="3"/>
      <c r="G140" s="119" t="s">
        <v>1176</v>
      </c>
      <c r="H140" s="3" t="s">
        <v>1177</v>
      </c>
      <c r="I140" s="16">
        <v>3</v>
      </c>
      <c r="J140" s="3"/>
      <c r="K140" s="231">
        <f t="shared" si="34"/>
        <v>2</v>
      </c>
      <c r="L140" s="222">
        <f t="shared" si="35"/>
        <v>25</v>
      </c>
      <c r="M140" s="222">
        <f t="shared" si="36"/>
        <v>6</v>
      </c>
      <c r="N140" s="222">
        <f t="shared" si="37"/>
        <v>0</v>
      </c>
      <c r="O140" s="222">
        <f t="shared" si="38"/>
        <v>0</v>
      </c>
      <c r="P140" s="222">
        <f t="shared" si="39"/>
        <v>0</v>
      </c>
      <c r="Q140" s="222">
        <f t="shared" si="40"/>
        <v>0</v>
      </c>
      <c r="R140" s="222">
        <f t="shared" si="41"/>
        <v>0</v>
      </c>
      <c r="S140" s="222">
        <f t="shared" si="42"/>
        <v>0</v>
      </c>
      <c r="T140" s="222">
        <f t="shared" si="43"/>
        <v>1</v>
      </c>
      <c r="U140" s="222">
        <f t="shared" si="44"/>
        <v>2</v>
      </c>
      <c r="V140" s="222">
        <f t="shared" si="45"/>
        <v>0</v>
      </c>
      <c r="W140" s="222">
        <f t="shared" si="46"/>
        <v>0</v>
      </c>
      <c r="X140" s="120" t="str">
        <f t="shared" si="32"/>
        <v/>
      </c>
      <c r="Y140" s="119"/>
      <c r="Z140" s="3"/>
      <c r="AA140" s="121"/>
    </row>
    <row r="141" spans="1:27" ht="14">
      <c r="A141" s="222">
        <v>533</v>
      </c>
      <c r="B141" s="116" t="str">
        <f t="shared" si="33"/>
        <v>F.2.25.7</v>
      </c>
      <c r="C141" s="62" t="s">
        <v>1182</v>
      </c>
      <c r="D141" s="117"/>
      <c r="E141" s="118"/>
      <c r="F141" s="3"/>
      <c r="G141" s="119" t="s">
        <v>1176</v>
      </c>
      <c r="H141" s="3" t="s">
        <v>1177</v>
      </c>
      <c r="I141" s="16">
        <v>3</v>
      </c>
      <c r="J141" s="3"/>
      <c r="K141" s="231">
        <f t="shared" si="34"/>
        <v>2</v>
      </c>
      <c r="L141" s="222">
        <f t="shared" si="35"/>
        <v>25</v>
      </c>
      <c r="M141" s="222">
        <f t="shared" si="36"/>
        <v>7</v>
      </c>
      <c r="N141" s="222">
        <f t="shared" si="37"/>
        <v>0</v>
      </c>
      <c r="O141" s="222">
        <f t="shared" si="38"/>
        <v>0</v>
      </c>
      <c r="P141" s="222">
        <f t="shared" si="39"/>
        <v>0</v>
      </c>
      <c r="Q141" s="222">
        <f t="shared" si="40"/>
        <v>0</v>
      </c>
      <c r="R141" s="222">
        <f t="shared" si="41"/>
        <v>0</v>
      </c>
      <c r="S141" s="222">
        <f t="shared" si="42"/>
        <v>0</v>
      </c>
      <c r="T141" s="222">
        <f t="shared" si="43"/>
        <v>1</v>
      </c>
      <c r="U141" s="222">
        <f t="shared" si="44"/>
        <v>2</v>
      </c>
      <c r="V141" s="222">
        <f t="shared" si="45"/>
        <v>0</v>
      </c>
      <c r="W141" s="222">
        <f t="shared" si="46"/>
        <v>0</v>
      </c>
      <c r="X141" s="120" t="str">
        <f t="shared" si="32"/>
        <v/>
      </c>
      <c r="Y141" s="119"/>
      <c r="Z141" s="3"/>
      <c r="AA141" s="121" t="s">
        <v>1183</v>
      </c>
    </row>
    <row r="142" spans="1:27" ht="14">
      <c r="A142" s="222">
        <v>534</v>
      </c>
      <c r="B142" s="116" t="str">
        <f t="shared" si="33"/>
        <v>F.2.26</v>
      </c>
      <c r="C142" s="125" t="s">
        <v>1184</v>
      </c>
      <c r="D142" s="123"/>
      <c r="E142" s="124"/>
      <c r="F142" s="3"/>
      <c r="G142" s="119" t="s">
        <v>3</v>
      </c>
      <c r="H142" s="3"/>
      <c r="I142" s="16">
        <v>2</v>
      </c>
      <c r="J142" s="3">
        <v>1</v>
      </c>
      <c r="K142" s="231">
        <f t="shared" si="34"/>
        <v>2</v>
      </c>
      <c r="L142" s="222">
        <f t="shared" si="35"/>
        <v>26</v>
      </c>
      <c r="M142" s="222">
        <f t="shared" si="36"/>
        <v>0</v>
      </c>
      <c r="N142" s="222">
        <f t="shared" si="37"/>
        <v>0</v>
      </c>
      <c r="O142" s="222">
        <f t="shared" si="38"/>
        <v>0</v>
      </c>
      <c r="P142" s="222">
        <f t="shared" si="39"/>
        <v>0</v>
      </c>
      <c r="Q142" s="222">
        <f t="shared" si="40"/>
        <v>0</v>
      </c>
      <c r="R142" s="222">
        <f t="shared" si="41"/>
        <v>0</v>
      </c>
      <c r="S142" s="222">
        <f t="shared" si="42"/>
        <v>1</v>
      </c>
      <c r="T142" s="222">
        <f t="shared" si="43"/>
        <v>1</v>
      </c>
      <c r="U142" s="222">
        <f t="shared" si="44"/>
        <v>2</v>
      </c>
      <c r="V142" s="222">
        <f t="shared" si="45"/>
        <v>1</v>
      </c>
      <c r="W142" s="222">
        <f t="shared" si="46"/>
        <v>1</v>
      </c>
      <c r="X142" s="120" t="str">
        <f t="shared" si="32"/>
        <v/>
      </c>
      <c r="Y142" s="119"/>
      <c r="Z142" s="3"/>
      <c r="AA142" s="121" t="s">
        <v>1185</v>
      </c>
    </row>
    <row r="143" spans="1:27" ht="14">
      <c r="A143" s="222">
        <v>535</v>
      </c>
      <c r="B143" s="116" t="str">
        <f t="shared" si="33"/>
        <v>F.2.26.1</v>
      </c>
      <c r="C143" s="62" t="s">
        <v>1186</v>
      </c>
      <c r="D143" s="117"/>
      <c r="E143" s="118"/>
      <c r="F143" s="3"/>
      <c r="G143" s="119" t="s">
        <v>3</v>
      </c>
      <c r="H143" s="3"/>
      <c r="I143" s="16">
        <v>3</v>
      </c>
      <c r="J143" s="3"/>
      <c r="K143" s="231">
        <f t="shared" si="34"/>
        <v>2</v>
      </c>
      <c r="L143" s="222">
        <f t="shared" si="35"/>
        <v>26</v>
      </c>
      <c r="M143" s="222">
        <f t="shared" si="36"/>
        <v>1</v>
      </c>
      <c r="N143" s="222">
        <f t="shared" si="37"/>
        <v>0</v>
      </c>
      <c r="O143" s="222">
        <f t="shared" si="38"/>
        <v>0</v>
      </c>
      <c r="P143" s="222">
        <f t="shared" si="39"/>
        <v>0</v>
      </c>
      <c r="Q143" s="222">
        <f t="shared" si="40"/>
        <v>0</v>
      </c>
      <c r="R143" s="222">
        <f t="shared" si="41"/>
        <v>0</v>
      </c>
      <c r="S143" s="222">
        <f t="shared" si="42"/>
        <v>0</v>
      </c>
      <c r="T143" s="222">
        <f t="shared" si="43"/>
        <v>1</v>
      </c>
      <c r="U143" s="222">
        <f t="shared" si="44"/>
        <v>2</v>
      </c>
      <c r="V143" s="222">
        <f t="shared" si="45"/>
        <v>1</v>
      </c>
      <c r="W143" s="222">
        <f t="shared" si="46"/>
        <v>0</v>
      </c>
      <c r="X143" s="120" t="str">
        <f t="shared" si="32"/>
        <v/>
      </c>
      <c r="Y143" s="119"/>
      <c r="Z143" s="3"/>
      <c r="AA143" s="121"/>
    </row>
    <row r="144" spans="1:27" ht="14">
      <c r="A144" s="222">
        <v>536</v>
      </c>
      <c r="B144" s="116" t="str">
        <f t="shared" si="33"/>
        <v>F.2.26.2</v>
      </c>
      <c r="C144" s="62" t="s">
        <v>1187</v>
      </c>
      <c r="D144" s="117"/>
      <c r="E144" s="118"/>
      <c r="F144" s="3"/>
      <c r="G144" s="119" t="s">
        <v>3</v>
      </c>
      <c r="H144" s="3"/>
      <c r="I144" s="16">
        <v>3</v>
      </c>
      <c r="J144" s="3"/>
      <c r="K144" s="231">
        <f t="shared" si="34"/>
        <v>2</v>
      </c>
      <c r="L144" s="222">
        <f t="shared" si="35"/>
        <v>26</v>
      </c>
      <c r="M144" s="222">
        <f t="shared" si="36"/>
        <v>2</v>
      </c>
      <c r="N144" s="222">
        <f t="shared" si="37"/>
        <v>0</v>
      </c>
      <c r="O144" s="222">
        <f t="shared" si="38"/>
        <v>0</v>
      </c>
      <c r="P144" s="222">
        <f t="shared" si="39"/>
        <v>0</v>
      </c>
      <c r="Q144" s="222">
        <f t="shared" si="40"/>
        <v>0</v>
      </c>
      <c r="R144" s="222">
        <f t="shared" si="41"/>
        <v>0</v>
      </c>
      <c r="S144" s="222">
        <f t="shared" si="42"/>
        <v>0</v>
      </c>
      <c r="T144" s="222">
        <f t="shared" si="43"/>
        <v>1</v>
      </c>
      <c r="U144" s="222">
        <f t="shared" si="44"/>
        <v>2</v>
      </c>
      <c r="V144" s="222">
        <f t="shared" si="45"/>
        <v>0</v>
      </c>
      <c r="W144" s="222">
        <f t="shared" si="46"/>
        <v>0</v>
      </c>
      <c r="X144" s="120" t="str">
        <f t="shared" si="32"/>
        <v/>
      </c>
      <c r="Y144" s="119"/>
      <c r="Z144" s="3"/>
      <c r="AA144" s="121"/>
    </row>
    <row r="145" spans="1:27" ht="14">
      <c r="A145" s="222">
        <v>537</v>
      </c>
      <c r="B145" s="116" t="str">
        <f t="shared" si="33"/>
        <v>F.2.26.3</v>
      </c>
      <c r="C145" s="62" t="s">
        <v>1188</v>
      </c>
      <c r="D145" s="117"/>
      <c r="E145" s="118"/>
      <c r="F145" s="3"/>
      <c r="G145" s="119" t="s">
        <v>3</v>
      </c>
      <c r="H145" s="3"/>
      <c r="I145" s="16">
        <v>3</v>
      </c>
      <c r="J145" s="3"/>
      <c r="K145" s="231">
        <f t="shared" si="34"/>
        <v>2</v>
      </c>
      <c r="L145" s="222">
        <f t="shared" si="35"/>
        <v>26</v>
      </c>
      <c r="M145" s="222">
        <f t="shared" si="36"/>
        <v>3</v>
      </c>
      <c r="N145" s="222">
        <f t="shared" si="37"/>
        <v>0</v>
      </c>
      <c r="O145" s="222">
        <f t="shared" si="38"/>
        <v>0</v>
      </c>
      <c r="P145" s="222">
        <f t="shared" si="39"/>
        <v>0</v>
      </c>
      <c r="Q145" s="222">
        <f t="shared" si="40"/>
        <v>0</v>
      </c>
      <c r="R145" s="222">
        <f t="shared" si="41"/>
        <v>0</v>
      </c>
      <c r="S145" s="222">
        <f t="shared" si="42"/>
        <v>0</v>
      </c>
      <c r="T145" s="222">
        <f t="shared" si="43"/>
        <v>1</v>
      </c>
      <c r="U145" s="222">
        <f t="shared" si="44"/>
        <v>2</v>
      </c>
      <c r="V145" s="222">
        <f t="shared" si="45"/>
        <v>0</v>
      </c>
      <c r="W145" s="222">
        <f t="shared" si="46"/>
        <v>0</v>
      </c>
      <c r="X145" s="120" t="str">
        <f t="shared" si="32"/>
        <v/>
      </c>
      <c r="Y145" s="119"/>
      <c r="Z145" s="3"/>
      <c r="AA145" s="121"/>
    </row>
    <row r="146" spans="1:27" ht="14">
      <c r="A146" s="222">
        <v>538</v>
      </c>
      <c r="B146" s="116" t="str">
        <f t="shared" si="33"/>
        <v>F.2.26.4</v>
      </c>
      <c r="C146" s="62" t="s">
        <v>1189</v>
      </c>
      <c r="D146" s="117"/>
      <c r="E146" s="118"/>
      <c r="F146" s="3"/>
      <c r="G146" s="119" t="s">
        <v>3</v>
      </c>
      <c r="H146" s="3"/>
      <c r="I146" s="16">
        <v>3</v>
      </c>
      <c r="J146" s="3"/>
      <c r="K146" s="231">
        <f t="shared" si="34"/>
        <v>2</v>
      </c>
      <c r="L146" s="222">
        <f t="shared" si="35"/>
        <v>26</v>
      </c>
      <c r="M146" s="222">
        <f t="shared" si="36"/>
        <v>4</v>
      </c>
      <c r="N146" s="222">
        <f t="shared" si="37"/>
        <v>0</v>
      </c>
      <c r="O146" s="222">
        <f t="shared" si="38"/>
        <v>0</v>
      </c>
      <c r="P146" s="222">
        <f t="shared" si="39"/>
        <v>0</v>
      </c>
      <c r="Q146" s="222">
        <f t="shared" si="40"/>
        <v>0</v>
      </c>
      <c r="R146" s="222">
        <f t="shared" si="41"/>
        <v>0</v>
      </c>
      <c r="S146" s="222">
        <f t="shared" si="42"/>
        <v>0</v>
      </c>
      <c r="T146" s="222">
        <f t="shared" si="43"/>
        <v>1</v>
      </c>
      <c r="U146" s="222">
        <f t="shared" si="44"/>
        <v>2</v>
      </c>
      <c r="V146" s="222">
        <f t="shared" si="45"/>
        <v>0</v>
      </c>
      <c r="W146" s="222">
        <f t="shared" si="46"/>
        <v>0</v>
      </c>
      <c r="X146" s="120" t="str">
        <f t="shared" si="32"/>
        <v/>
      </c>
      <c r="Y146" s="119"/>
      <c r="Z146" s="3"/>
      <c r="AA146" s="121"/>
    </row>
    <row r="147" spans="1:27" ht="14">
      <c r="A147" s="222">
        <v>539</v>
      </c>
      <c r="B147" s="116" t="str">
        <f t="shared" si="33"/>
        <v>F.2.26.5</v>
      </c>
      <c r="C147" s="62" t="s">
        <v>1190</v>
      </c>
      <c r="D147" s="117"/>
      <c r="E147" s="118"/>
      <c r="F147" s="3"/>
      <c r="G147" s="119" t="s">
        <v>3</v>
      </c>
      <c r="H147" s="3"/>
      <c r="I147" s="16">
        <v>3</v>
      </c>
      <c r="J147" s="3"/>
      <c r="K147" s="231">
        <f t="shared" si="34"/>
        <v>2</v>
      </c>
      <c r="L147" s="222">
        <f t="shared" si="35"/>
        <v>26</v>
      </c>
      <c r="M147" s="222">
        <f t="shared" si="36"/>
        <v>5</v>
      </c>
      <c r="N147" s="222">
        <f t="shared" si="37"/>
        <v>0</v>
      </c>
      <c r="O147" s="222">
        <f t="shared" si="38"/>
        <v>0</v>
      </c>
      <c r="P147" s="222">
        <f t="shared" si="39"/>
        <v>0</v>
      </c>
      <c r="Q147" s="222">
        <f t="shared" si="40"/>
        <v>0</v>
      </c>
      <c r="R147" s="222">
        <f t="shared" si="41"/>
        <v>0</v>
      </c>
      <c r="S147" s="222">
        <f t="shared" si="42"/>
        <v>0</v>
      </c>
      <c r="T147" s="222">
        <f t="shared" si="43"/>
        <v>1</v>
      </c>
      <c r="U147" s="222">
        <f t="shared" si="44"/>
        <v>2</v>
      </c>
      <c r="V147" s="222">
        <f t="shared" si="45"/>
        <v>0</v>
      </c>
      <c r="W147" s="222">
        <f t="shared" si="46"/>
        <v>0</v>
      </c>
      <c r="X147" s="120" t="str">
        <f t="shared" si="32"/>
        <v/>
      </c>
      <c r="Y147" s="119"/>
      <c r="Z147" s="3"/>
      <c r="AA147" s="121"/>
    </row>
    <row r="148" spans="1:27" ht="14">
      <c r="A148" s="222">
        <v>540</v>
      </c>
      <c r="B148" s="116" t="str">
        <f t="shared" si="33"/>
        <v>F.2.26.6</v>
      </c>
      <c r="C148" s="62" t="s">
        <v>1191</v>
      </c>
      <c r="D148" s="117"/>
      <c r="E148" s="118"/>
      <c r="F148" s="3"/>
      <c r="G148" s="119" t="s">
        <v>3</v>
      </c>
      <c r="H148" s="3"/>
      <c r="I148" s="16">
        <v>3</v>
      </c>
      <c r="J148" s="3"/>
      <c r="K148" s="231">
        <f t="shared" si="34"/>
        <v>2</v>
      </c>
      <c r="L148" s="222">
        <f t="shared" si="35"/>
        <v>26</v>
      </c>
      <c r="M148" s="222">
        <f t="shared" si="36"/>
        <v>6</v>
      </c>
      <c r="N148" s="222">
        <f t="shared" si="37"/>
        <v>0</v>
      </c>
      <c r="O148" s="222">
        <f t="shared" si="38"/>
        <v>0</v>
      </c>
      <c r="P148" s="222">
        <f t="shared" si="39"/>
        <v>0</v>
      </c>
      <c r="Q148" s="222">
        <f t="shared" si="40"/>
        <v>0</v>
      </c>
      <c r="R148" s="222">
        <f t="shared" si="41"/>
        <v>0</v>
      </c>
      <c r="S148" s="222">
        <f t="shared" si="42"/>
        <v>0</v>
      </c>
      <c r="T148" s="222">
        <f t="shared" si="43"/>
        <v>1</v>
      </c>
      <c r="U148" s="222">
        <f t="shared" si="44"/>
        <v>2</v>
      </c>
      <c r="V148" s="222">
        <f t="shared" si="45"/>
        <v>0</v>
      </c>
      <c r="W148" s="222">
        <f t="shared" si="46"/>
        <v>0</v>
      </c>
      <c r="X148" s="120" t="str">
        <f t="shared" si="32"/>
        <v/>
      </c>
      <c r="Y148" s="119"/>
      <c r="Z148" s="3"/>
      <c r="AA148" s="121"/>
    </row>
  </sheetData>
  <sheetProtection password="B009" sheet="1" objects="1" scenarios="1"/>
  <mergeCells count="1">
    <mergeCell ref="B3:H3"/>
  </mergeCells>
  <phoneticPr fontId="0" type="noConversion"/>
  <conditionalFormatting sqref="A7:A148 K7:X148">
    <cfRule type="expression" dxfId="146" priority="52" stopIfTrue="1">
      <formula>A7=""</formula>
    </cfRule>
  </conditionalFormatting>
  <conditionalFormatting sqref="B7:C148">
    <cfRule type="expression" dxfId="145" priority="20" stopIfTrue="1">
      <formula>$X7=1</formula>
    </cfRule>
  </conditionalFormatting>
  <conditionalFormatting sqref="B1:G2 Y1:Z2 H2">
    <cfRule type="expression" dxfId="144" priority="73" stopIfTrue="1">
      <formula>OR($D$2&lt;1,$D$2="0%")</formula>
    </cfRule>
    <cfRule type="expression" dxfId="143" priority="74" stopIfTrue="1">
      <formula>$D$2=1</formula>
    </cfRule>
  </conditionalFormatting>
  <conditionalFormatting sqref="D7:D148">
    <cfRule type="expression" dxfId="142" priority="4" stopIfTrue="1">
      <formula>J7&gt;0</formula>
    </cfRule>
    <cfRule type="expression" dxfId="141" priority="5" stopIfTrue="1">
      <formula>U7=1</formula>
    </cfRule>
    <cfRule type="expression" dxfId="140" priority="6" stopIfTrue="1">
      <formula>U7&gt;1</formula>
    </cfRule>
  </conditionalFormatting>
  <conditionalFormatting sqref="E8:E148">
    <cfRule type="expression" dxfId="139" priority="3" stopIfTrue="1">
      <formula>J8=1</formula>
    </cfRule>
  </conditionalFormatting>
  <conditionalFormatting sqref="H1">
    <cfRule type="expression" dxfId="138" priority="75" stopIfTrue="1">
      <formula>Master="Master"</formula>
    </cfRule>
    <cfRule type="expression" dxfId="137" priority="76" stopIfTrue="1">
      <formula>OR($D$2&lt;1,$D$2="0%")</formula>
    </cfRule>
    <cfRule type="expression" dxfId="136" priority="77" stopIfTrue="1">
      <formula>$D$2=1</formula>
    </cfRule>
  </conditionalFormatting>
  <conditionalFormatting sqref="I7:I148">
    <cfRule type="expression" dxfId="135" priority="1" stopIfTrue="1">
      <formula>I7*I8/I7-I7&gt;1</formula>
    </cfRule>
  </conditionalFormatting>
  <conditionalFormatting sqref="AA1">
    <cfRule type="expression" dxfId="134" priority="102" stopIfTrue="1">
      <formula>Master="Master"</formula>
    </cfRule>
  </conditionalFormatting>
  <conditionalFormatting sqref="AA2:AA5">
    <cfRule type="expression" dxfId="133" priority="103" stopIfTrue="1">
      <formula>Master="Master"</formula>
    </cfRule>
  </conditionalFormatting>
  <conditionalFormatting sqref="AA6">
    <cfRule type="expression" dxfId="132" priority="104" stopIfTrue="1">
      <formula>Master="Master"</formula>
    </cfRule>
  </conditionalFormatting>
  <conditionalFormatting sqref="AA7:AA148">
    <cfRule type="expression" dxfId="131" priority="101" stopIfTrue="1">
      <formula>Master="Master"</formula>
    </cfRule>
  </conditionalFormatting>
  <dataValidations count="3">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143:G148 F134:J134 F142:J142" xr:uid="{00000000-0002-0000-09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143:D148 D135:D141 D7:D133" xr:uid="{00000000-0002-0000-0900-000001000000}">
      <formula1>"Yes,No,N/A"</formula1>
    </dataValidation>
    <dataValidation allowBlank="1" showErrorMessage="1" sqref="D134 D142" xr:uid="{00000000-0002-0000-0900-000002000000}"/>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AA288"/>
  <sheetViews>
    <sheetView showGridLines="0" showZeros="0" topLeftCell="B1" zoomScale="90" zoomScaleNormal="90" workbookViewId="0">
      <pane ySplit="4" topLeftCell="A143" activePane="bottomLeft" state="frozen"/>
      <selection activeCell="B6" sqref="B6"/>
      <selection pane="bottomLeft" activeCell="C150" sqref="C150"/>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7265625" customWidth="1"/>
    <col min="7" max="7" width="14.1796875" bestFit="1" customWidth="1"/>
    <col min="8" max="8" width="28.1796875" customWidth="1"/>
    <col min="9" max="24" width="2.81640625" hidden="1" customWidth="1"/>
    <col min="25" max="25" width="14.1796875" hidden="1" customWidth="1"/>
    <col min="26" max="26" width="28.1796875" hidden="1" customWidth="1"/>
  </cols>
  <sheetData>
    <row r="1" spans="1:27" ht="23.25" customHeight="1">
      <c r="A1" s="98"/>
      <c r="B1" s="84" t="s">
        <v>17</v>
      </c>
      <c r="C1" s="85"/>
      <c r="D1" s="85"/>
      <c r="E1" s="86"/>
      <c r="F1" s="85"/>
      <c r="G1" s="85"/>
      <c r="H1" s="63">
        <f>Master</f>
        <v>0</v>
      </c>
      <c r="I1" s="217"/>
      <c r="J1" s="217"/>
      <c r="K1" s="217"/>
      <c r="L1" s="217"/>
      <c r="M1" s="217"/>
      <c r="N1" s="217"/>
      <c r="O1" s="217"/>
      <c r="P1" s="217" t="str">
        <f>LEFT(B1,1)</f>
        <v>G</v>
      </c>
      <c r="Q1" s="217"/>
      <c r="R1" s="217"/>
      <c r="S1" s="217"/>
      <c r="T1" s="217"/>
      <c r="U1" s="217"/>
      <c r="V1" s="217"/>
      <c r="W1" s="217"/>
      <c r="X1" s="217"/>
      <c r="Y1" s="85"/>
      <c r="Z1" s="99"/>
      <c r="AA1" s="155"/>
    </row>
    <row r="2" spans="1:27" ht="12.75" customHeight="1">
      <c r="A2" s="218"/>
      <c r="B2" s="13" t="str">
        <f>IF(S2-W2=0,"0",S2-W2)</f>
        <v>0</v>
      </c>
      <c r="C2" s="36" t="s">
        <v>141</v>
      </c>
      <c r="D2" s="10">
        <f>IF(W2=0,"0%",W2/S2)</f>
        <v>1</v>
      </c>
      <c r="E2" s="36" t="s">
        <v>62</v>
      </c>
      <c r="F2" s="36"/>
      <c r="G2" s="36"/>
      <c r="H2" s="36"/>
      <c r="I2" s="219">
        <f>COUNTA(I5:I288)</f>
        <v>284</v>
      </c>
      <c r="J2" s="219"/>
      <c r="K2" s="219"/>
      <c r="L2" s="219"/>
      <c r="M2" s="219"/>
      <c r="N2" s="219"/>
      <c r="O2" s="219"/>
      <c r="P2" s="219"/>
      <c r="Q2" s="219"/>
      <c r="R2" s="219"/>
      <c r="S2" s="219">
        <f>COUNTIF(S5:S288,1)</f>
        <v>276</v>
      </c>
      <c r="T2" s="219"/>
      <c r="U2" s="219"/>
      <c r="V2" s="219"/>
      <c r="W2" s="219">
        <f>COUNTIF(W5:W288,1)</f>
        <v>276</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MAX(A5:A288)</f>
        <v>3728</v>
      </c>
      <c r="B4" s="22" t="s">
        <v>161</v>
      </c>
      <c r="C4" s="100" t="s">
        <v>63</v>
      </c>
      <c r="D4" s="100" t="s">
        <v>64</v>
      </c>
      <c r="E4" s="100" t="s">
        <v>163</v>
      </c>
      <c r="F4" s="100" t="s">
        <v>164</v>
      </c>
      <c r="G4" s="100" t="s">
        <v>165</v>
      </c>
      <c r="H4" s="22" t="s">
        <v>166</v>
      </c>
      <c r="I4" s="6"/>
      <c r="J4" s="6"/>
      <c r="K4" s="6"/>
      <c r="L4" s="6"/>
      <c r="M4" s="6"/>
      <c r="N4" s="6"/>
      <c r="O4" s="6"/>
      <c r="P4" s="6"/>
      <c r="Q4" s="6"/>
      <c r="R4" s="6"/>
      <c r="S4" s="6"/>
      <c r="T4" s="6"/>
      <c r="U4" s="6"/>
      <c r="V4" s="6"/>
      <c r="W4" s="6"/>
      <c r="X4" s="6"/>
      <c r="Y4" s="100"/>
      <c r="Z4" s="101"/>
    </row>
    <row r="5" spans="1:27" ht="29.25" customHeight="1">
      <c r="A5" s="218">
        <v>2582</v>
      </c>
      <c r="B5" s="16" t="str">
        <f>IF(I5=0,"",IF(I5=1,P$1&amp;"."&amp;K5,IF(I5=2,P$1&amp;"."&amp;K5&amp;"."&amp;L5,IF(I5=3,P$1&amp;"."&amp;K5&amp;"."&amp;L5&amp;"."&amp;M5,IF(I5=4,P$1&amp;"."&amp;K5&amp;"."&amp;L5&amp;"."&amp;M5&amp;"."&amp;N5,IF(I5=5,P$1&amp;"."&amp;K5&amp;"."&amp;L5&amp;"."&amp;M5&amp;"."&amp;N5&amp;"."&amp;O5))))))</f>
        <v>G.1</v>
      </c>
      <c r="C5" s="17" t="s">
        <v>1192</v>
      </c>
      <c r="D5" s="117" t="s">
        <v>47</v>
      </c>
      <c r="E5" s="212" t="s">
        <v>1193</v>
      </c>
      <c r="F5" s="17"/>
      <c r="G5" s="18" t="s">
        <v>234</v>
      </c>
      <c r="H5" s="17" t="s">
        <v>235</v>
      </c>
      <c r="I5" s="16">
        <v>1</v>
      </c>
      <c r="J5" s="16"/>
      <c r="K5" s="237">
        <f>IF(K4="",1,IF(I5=1,K4+1,K4))</f>
        <v>1</v>
      </c>
      <c r="L5" s="218">
        <f>IF(L4="",0,IF(K4&lt;&gt;K5,0,IF($I5=2,L4+1,L4)))</f>
        <v>0</v>
      </c>
      <c r="M5" s="218">
        <f>IF(M4="",0,IF(L4&lt;&gt;L5,0,IF($I5=3,M4+1,M4)))</f>
        <v>0</v>
      </c>
      <c r="N5" s="218">
        <f>IF(N4="",0,IF(M4&lt;&gt;M5,0,IF($I5=4,N4+1,N4)))</f>
        <v>0</v>
      </c>
      <c r="O5" s="218">
        <f>IF(O4="",0,IF(N4&lt;&gt;N5,0,IF($I5=5,O4+1,O4)))</f>
        <v>0</v>
      </c>
      <c r="P5" s="222">
        <f t="shared" ref="P5:P68" si="0">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 t="shared" ref="U5:U68" si="1">IF(Master="Master",Q5,IF(U4="",R5,IF(OR(AND(T5&gt;0,R5&lt;U4),AND(T5=1,R5&lt;=U4)),U4,R5)))</f>
        <v>1</v>
      </c>
      <c r="V5" s="218">
        <f>IF(I5="","",IF(OR(AND(S4=1,T5=1),R5&gt;0,AND(S6=0,V6=1)),1,0))</f>
        <v>1</v>
      </c>
      <c r="W5" s="218">
        <f>IF(I5="","",IF(OR(AND(T5&gt;0,S5=1),AND(S5=1,V5=1)),1,0))</f>
        <v>1</v>
      </c>
      <c r="X5" s="120">
        <f t="shared" ref="X5:X68" si="2">IF(ISNA(VLOOKUP(A5,L2_Array,1,FALSE)),"",1)</f>
        <v>1</v>
      </c>
      <c r="Y5" s="18"/>
      <c r="Z5" s="17"/>
      <c r="AA5" s="106" t="s">
        <v>1194</v>
      </c>
    </row>
    <row r="6" spans="1:27" ht="28">
      <c r="A6" s="218">
        <v>2583</v>
      </c>
      <c r="B6" s="16" t="str">
        <f t="shared" ref="B6:B69" si="3">IF(I6=0,"",IF(I6=1,P$1&amp;"."&amp;K6,IF(I6=2,P$1&amp;"."&amp;K6&amp;"."&amp;L6,IF(I6=3,P$1&amp;"."&amp;K6&amp;"."&amp;L6&amp;"."&amp;M6,IF(I6=4,P$1&amp;"."&amp;K6&amp;"."&amp;L6&amp;"."&amp;M6&amp;"."&amp;N6,IF(I6=5,P$1&amp;"."&amp;K6&amp;"."&amp;L6&amp;"."&amp;M6&amp;"."&amp;N6&amp;"."&amp;O6))))))</f>
        <v>G.1.1</v>
      </c>
      <c r="C6" s="92" t="s">
        <v>1195</v>
      </c>
      <c r="D6" s="117" t="s">
        <v>47</v>
      </c>
      <c r="E6" s="118"/>
      <c r="F6" s="17"/>
      <c r="G6" s="18" t="s">
        <v>234</v>
      </c>
      <c r="H6" s="17" t="s">
        <v>235</v>
      </c>
      <c r="I6" s="16">
        <v>2</v>
      </c>
      <c r="J6" s="16"/>
      <c r="K6" s="237">
        <f t="shared" ref="K6:K69" si="4">IF(K5="",1,IF(I6=1,K5+1,K5))</f>
        <v>1</v>
      </c>
      <c r="L6" s="218">
        <f t="shared" ref="L6:L69" si="5">IF(L5="",0,IF(K5&lt;&gt;K6,0,IF($I6=2,L5+1,L5)))</f>
        <v>1</v>
      </c>
      <c r="M6" s="218">
        <f t="shared" ref="M6:M69" si="6">IF(M5="",0,IF(L5&lt;&gt;L6,0,IF($I6=3,M5+1,M5)))</f>
        <v>0</v>
      </c>
      <c r="N6" s="218">
        <f t="shared" ref="N6:N69" si="7">IF(N5="",0,IF(M5&lt;&gt;M6,0,IF($I6=4,N5+1,N5)))</f>
        <v>0</v>
      </c>
      <c r="O6" s="218">
        <f t="shared" ref="O6:O69" si="8">IF(O5="",0,IF(N5&lt;&gt;N6,0,IF($I6=5,O5+1,O5)))</f>
        <v>0</v>
      </c>
      <c r="P6" s="222">
        <f t="shared" si="0"/>
        <v>0</v>
      </c>
      <c r="Q6" s="218">
        <f t="shared" ref="Q6:Q69" si="9">IF(I6="","",IF(D6="Yes",1,IF(D6="No",2,IF(D6="N/A",3,0))))</f>
        <v>1</v>
      </c>
      <c r="R6" s="218">
        <f t="shared" ref="R6:R69" si="10">IF(I6="","",IF(P6&gt;0,P6,IF(Q6&gt;0,Q6,0)))</f>
        <v>1</v>
      </c>
      <c r="S6" s="218">
        <f t="shared" ref="S6:S69" si="11">IF(I6="","",IF(OR(I6=1,S5=""),1,IF(OR(AND(J5=1,(I6-I4&lt;&gt;0)),AND(S5=0,I5=I6),AND(J5=1,I6=I4)),0,1)))</f>
        <v>1</v>
      </c>
      <c r="T6" s="218">
        <f t="shared" ref="T6:T69" si="12">IF(I6="",T5,IF(AND(R6&gt;1,OR(T5="",T5=0,T5&gt;=I6)),I6,IF(I6&gt;T5,T5,0)))</f>
        <v>0</v>
      </c>
      <c r="U6" s="218">
        <f t="shared" si="1"/>
        <v>1</v>
      </c>
      <c r="V6" s="218">
        <f t="shared" ref="V6:V69" si="13">IF(I6="","",IF(OR(AND(S5=1,T6=1),R6&gt;0,AND(S7=0,V7=1)),1,0))</f>
        <v>1</v>
      </c>
      <c r="W6" s="218">
        <f t="shared" ref="W6:W69" si="14">IF(I6="","",IF(OR(AND(T6&gt;0,S6=1),AND(S6=1,V6=1)),1,0))</f>
        <v>1</v>
      </c>
      <c r="X6" s="120" t="str">
        <f t="shared" si="2"/>
        <v/>
      </c>
      <c r="Y6" s="18"/>
      <c r="Z6" s="17"/>
      <c r="AA6" s="106" t="s">
        <v>1196</v>
      </c>
    </row>
    <row r="7" spans="1:27" ht="56">
      <c r="A7" s="218">
        <v>816</v>
      </c>
      <c r="B7" s="16" t="str">
        <f t="shared" si="3"/>
        <v>G.2</v>
      </c>
      <c r="C7" s="17" t="s">
        <v>1197</v>
      </c>
      <c r="D7" s="117" t="s">
        <v>50</v>
      </c>
      <c r="E7" s="118" t="s">
        <v>1198</v>
      </c>
      <c r="F7" s="17" t="s">
        <v>237</v>
      </c>
      <c r="G7" s="18" t="s">
        <v>238</v>
      </c>
      <c r="H7" s="17" t="s">
        <v>239</v>
      </c>
      <c r="I7" s="16">
        <v>1</v>
      </c>
      <c r="J7" s="16"/>
      <c r="K7" s="237">
        <f t="shared" si="4"/>
        <v>2</v>
      </c>
      <c r="L7" s="218">
        <f t="shared" si="5"/>
        <v>0</v>
      </c>
      <c r="M7" s="218">
        <f t="shared" si="6"/>
        <v>0</v>
      </c>
      <c r="N7" s="218">
        <f t="shared" si="7"/>
        <v>0</v>
      </c>
      <c r="O7" s="218">
        <f t="shared" si="8"/>
        <v>0</v>
      </c>
      <c r="P7" s="222">
        <f t="shared" si="0"/>
        <v>0</v>
      </c>
      <c r="Q7" s="218">
        <f t="shared" si="9"/>
        <v>2</v>
      </c>
      <c r="R7" s="218">
        <f t="shared" si="10"/>
        <v>2</v>
      </c>
      <c r="S7" s="218">
        <f t="shared" si="11"/>
        <v>1</v>
      </c>
      <c r="T7" s="218">
        <f t="shared" si="12"/>
        <v>1</v>
      </c>
      <c r="U7" s="218">
        <f t="shared" si="1"/>
        <v>2</v>
      </c>
      <c r="V7" s="218">
        <f t="shared" si="13"/>
        <v>1</v>
      </c>
      <c r="W7" s="218">
        <f t="shared" si="14"/>
        <v>1</v>
      </c>
      <c r="X7" s="120">
        <f t="shared" si="2"/>
        <v>1</v>
      </c>
      <c r="Y7" s="18"/>
      <c r="Z7" s="17"/>
      <c r="AA7" s="106" t="s">
        <v>1199</v>
      </c>
    </row>
    <row r="8" spans="1:27" ht="14">
      <c r="A8" s="218">
        <v>828</v>
      </c>
      <c r="B8" s="16" t="str">
        <f t="shared" si="3"/>
        <v>G.2.1</v>
      </c>
      <c r="C8" s="92" t="s">
        <v>1200</v>
      </c>
      <c r="D8" s="117"/>
      <c r="E8" s="118"/>
      <c r="F8" s="17"/>
      <c r="G8" s="18" t="s">
        <v>1201</v>
      </c>
      <c r="H8" s="17" t="s">
        <v>239</v>
      </c>
      <c r="I8" s="16">
        <v>2</v>
      </c>
      <c r="J8" s="16"/>
      <c r="K8" s="237">
        <f t="shared" si="4"/>
        <v>2</v>
      </c>
      <c r="L8" s="218">
        <f t="shared" si="5"/>
        <v>1</v>
      </c>
      <c r="M8" s="218">
        <f t="shared" si="6"/>
        <v>0</v>
      </c>
      <c r="N8" s="218">
        <f t="shared" si="7"/>
        <v>0</v>
      </c>
      <c r="O8" s="218">
        <f t="shared" si="8"/>
        <v>0</v>
      </c>
      <c r="P8" s="222">
        <f t="shared" si="0"/>
        <v>0</v>
      </c>
      <c r="Q8" s="218">
        <f t="shared" si="9"/>
        <v>0</v>
      </c>
      <c r="R8" s="218">
        <f t="shared" si="10"/>
        <v>0</v>
      </c>
      <c r="S8" s="218">
        <f t="shared" si="11"/>
        <v>1</v>
      </c>
      <c r="T8" s="218">
        <f t="shared" si="12"/>
        <v>1</v>
      </c>
      <c r="U8" s="218">
        <f t="shared" si="1"/>
        <v>2</v>
      </c>
      <c r="V8" s="218">
        <f t="shared" si="13"/>
        <v>1</v>
      </c>
      <c r="W8" s="218">
        <f t="shared" si="14"/>
        <v>1</v>
      </c>
      <c r="X8" s="120" t="str">
        <f t="shared" si="2"/>
        <v/>
      </c>
      <c r="Y8" s="18"/>
      <c r="Z8" s="17"/>
      <c r="AA8" s="106" t="s">
        <v>1202</v>
      </c>
    </row>
    <row r="9" spans="1:27" ht="28">
      <c r="A9" s="218">
        <v>823</v>
      </c>
      <c r="B9" s="16" t="str">
        <f t="shared" si="3"/>
        <v>G.2.2</v>
      </c>
      <c r="C9" s="92" t="s">
        <v>1203</v>
      </c>
      <c r="D9" s="117"/>
      <c r="E9" s="118"/>
      <c r="F9" s="17"/>
      <c r="G9" s="18" t="s">
        <v>1204</v>
      </c>
      <c r="H9" s="17" t="s">
        <v>239</v>
      </c>
      <c r="I9" s="16">
        <v>2</v>
      </c>
      <c r="J9" s="16"/>
      <c r="K9" s="237">
        <f t="shared" si="4"/>
        <v>2</v>
      </c>
      <c r="L9" s="218">
        <f t="shared" si="5"/>
        <v>2</v>
      </c>
      <c r="M9" s="218">
        <f t="shared" si="6"/>
        <v>0</v>
      </c>
      <c r="N9" s="218">
        <f t="shared" si="7"/>
        <v>0</v>
      </c>
      <c r="O9" s="218">
        <f t="shared" si="8"/>
        <v>0</v>
      </c>
      <c r="P9" s="222">
        <f t="shared" si="0"/>
        <v>0</v>
      </c>
      <c r="Q9" s="218">
        <f t="shared" si="9"/>
        <v>0</v>
      </c>
      <c r="R9" s="218">
        <f t="shared" si="10"/>
        <v>0</v>
      </c>
      <c r="S9" s="218">
        <f t="shared" si="11"/>
        <v>1</v>
      </c>
      <c r="T9" s="218">
        <f t="shared" si="12"/>
        <v>1</v>
      </c>
      <c r="U9" s="218">
        <f t="shared" si="1"/>
        <v>2</v>
      </c>
      <c r="V9" s="218">
        <f t="shared" si="13"/>
        <v>1</v>
      </c>
      <c r="W9" s="218">
        <f t="shared" si="14"/>
        <v>1</v>
      </c>
      <c r="X9" s="120" t="str">
        <f t="shared" si="2"/>
        <v/>
      </c>
      <c r="Y9" s="18"/>
      <c r="Z9" s="17"/>
      <c r="AA9" s="106" t="s">
        <v>1205</v>
      </c>
    </row>
    <row r="10" spans="1:27" ht="14">
      <c r="A10" s="218">
        <v>829</v>
      </c>
      <c r="B10" s="16" t="str">
        <f t="shared" si="3"/>
        <v>G.2.3</v>
      </c>
      <c r="C10" s="92" t="s">
        <v>1206</v>
      </c>
      <c r="D10" s="117"/>
      <c r="E10" s="118"/>
      <c r="F10" s="17"/>
      <c r="G10" s="18" t="s">
        <v>1207</v>
      </c>
      <c r="H10" s="17" t="s">
        <v>239</v>
      </c>
      <c r="I10" s="16">
        <v>2</v>
      </c>
      <c r="J10" s="16"/>
      <c r="K10" s="237">
        <f t="shared" si="4"/>
        <v>2</v>
      </c>
      <c r="L10" s="218">
        <f t="shared" si="5"/>
        <v>3</v>
      </c>
      <c r="M10" s="218">
        <f t="shared" si="6"/>
        <v>0</v>
      </c>
      <c r="N10" s="218">
        <f t="shared" si="7"/>
        <v>0</v>
      </c>
      <c r="O10" s="218">
        <f t="shared" si="8"/>
        <v>0</v>
      </c>
      <c r="P10" s="222">
        <f t="shared" si="0"/>
        <v>0</v>
      </c>
      <c r="Q10" s="218">
        <f t="shared" si="9"/>
        <v>0</v>
      </c>
      <c r="R10" s="218">
        <f t="shared" si="10"/>
        <v>0</v>
      </c>
      <c r="S10" s="218">
        <f t="shared" si="11"/>
        <v>1</v>
      </c>
      <c r="T10" s="218">
        <f t="shared" si="12"/>
        <v>1</v>
      </c>
      <c r="U10" s="218">
        <f t="shared" si="1"/>
        <v>2</v>
      </c>
      <c r="V10" s="218">
        <f t="shared" si="13"/>
        <v>1</v>
      </c>
      <c r="W10" s="218">
        <f t="shared" si="14"/>
        <v>1</v>
      </c>
      <c r="X10" s="120" t="str">
        <f t="shared" si="2"/>
        <v/>
      </c>
      <c r="Y10" s="18"/>
      <c r="Z10" s="17"/>
      <c r="AA10" s="106" t="s">
        <v>1208</v>
      </c>
    </row>
    <row r="11" spans="1:27" ht="14">
      <c r="A11" s="218">
        <v>830</v>
      </c>
      <c r="B11" s="16" t="str">
        <f t="shared" si="3"/>
        <v>G.2.4</v>
      </c>
      <c r="C11" s="92" t="s">
        <v>1209</v>
      </c>
      <c r="D11" s="117"/>
      <c r="E11" s="118"/>
      <c r="F11" s="17"/>
      <c r="G11" s="18" t="s">
        <v>1207</v>
      </c>
      <c r="H11" s="17" t="s">
        <v>239</v>
      </c>
      <c r="I11" s="16">
        <v>2</v>
      </c>
      <c r="J11" s="17"/>
      <c r="K11" s="237">
        <f t="shared" si="4"/>
        <v>2</v>
      </c>
      <c r="L11" s="218">
        <f t="shared" si="5"/>
        <v>4</v>
      </c>
      <c r="M11" s="218">
        <f t="shared" si="6"/>
        <v>0</v>
      </c>
      <c r="N11" s="218">
        <f t="shared" si="7"/>
        <v>0</v>
      </c>
      <c r="O11" s="218">
        <f t="shared" si="8"/>
        <v>0</v>
      </c>
      <c r="P11" s="222">
        <f t="shared" si="0"/>
        <v>0</v>
      </c>
      <c r="Q11" s="218">
        <f t="shared" si="9"/>
        <v>0</v>
      </c>
      <c r="R11" s="218">
        <f t="shared" si="10"/>
        <v>0</v>
      </c>
      <c r="S11" s="218">
        <f t="shared" si="11"/>
        <v>1</v>
      </c>
      <c r="T11" s="218">
        <f t="shared" si="12"/>
        <v>1</v>
      </c>
      <c r="U11" s="218">
        <f t="shared" si="1"/>
        <v>2</v>
      </c>
      <c r="V11" s="218">
        <f t="shared" si="13"/>
        <v>1</v>
      </c>
      <c r="W11" s="218">
        <f t="shared" si="14"/>
        <v>1</v>
      </c>
      <c r="X11" s="120" t="str">
        <f t="shared" si="2"/>
        <v/>
      </c>
      <c r="Y11" s="18"/>
      <c r="Z11" s="17"/>
      <c r="AA11" s="106" t="s">
        <v>1210</v>
      </c>
    </row>
    <row r="12" spans="1:27" ht="14">
      <c r="A12" s="218">
        <v>824</v>
      </c>
      <c r="B12" s="16" t="str">
        <f t="shared" si="3"/>
        <v>G.2.5</v>
      </c>
      <c r="C12" s="92" t="s">
        <v>1211</v>
      </c>
      <c r="D12" s="117"/>
      <c r="E12" s="118"/>
      <c r="F12" s="17"/>
      <c r="G12" s="18" t="s">
        <v>1212</v>
      </c>
      <c r="H12" s="17" t="s">
        <v>239</v>
      </c>
      <c r="I12" s="16">
        <v>2</v>
      </c>
      <c r="J12" s="17"/>
      <c r="K12" s="237">
        <f t="shared" si="4"/>
        <v>2</v>
      </c>
      <c r="L12" s="218">
        <f t="shared" si="5"/>
        <v>5</v>
      </c>
      <c r="M12" s="218">
        <f t="shared" si="6"/>
        <v>0</v>
      </c>
      <c r="N12" s="218">
        <f t="shared" si="7"/>
        <v>0</v>
      </c>
      <c r="O12" s="218">
        <f t="shared" si="8"/>
        <v>0</v>
      </c>
      <c r="P12" s="222">
        <f t="shared" si="0"/>
        <v>0</v>
      </c>
      <c r="Q12" s="218">
        <f t="shared" si="9"/>
        <v>0</v>
      </c>
      <c r="R12" s="218">
        <f t="shared" si="10"/>
        <v>0</v>
      </c>
      <c r="S12" s="218">
        <f t="shared" si="11"/>
        <v>1</v>
      </c>
      <c r="T12" s="218">
        <f t="shared" si="12"/>
        <v>1</v>
      </c>
      <c r="U12" s="218">
        <f t="shared" si="1"/>
        <v>2</v>
      </c>
      <c r="V12" s="218">
        <f t="shared" si="13"/>
        <v>1</v>
      </c>
      <c r="W12" s="218">
        <f t="shared" si="14"/>
        <v>1</v>
      </c>
      <c r="X12" s="120" t="str">
        <f t="shared" si="2"/>
        <v/>
      </c>
      <c r="Y12" s="18"/>
      <c r="Z12" s="17"/>
      <c r="AA12" s="106" t="s">
        <v>1213</v>
      </c>
    </row>
    <row r="13" spans="1:27" ht="14">
      <c r="A13" s="218">
        <v>826</v>
      </c>
      <c r="B13" s="16" t="str">
        <f t="shared" si="3"/>
        <v>G.2.6</v>
      </c>
      <c r="C13" s="92" t="s">
        <v>1214</v>
      </c>
      <c r="D13" s="117"/>
      <c r="E13" s="118"/>
      <c r="F13" s="17"/>
      <c r="G13" s="18" t="s">
        <v>1212</v>
      </c>
      <c r="H13" s="17" t="s">
        <v>239</v>
      </c>
      <c r="I13" s="16">
        <v>2</v>
      </c>
      <c r="J13" s="17"/>
      <c r="K13" s="237">
        <f t="shared" si="4"/>
        <v>2</v>
      </c>
      <c r="L13" s="218">
        <f t="shared" si="5"/>
        <v>6</v>
      </c>
      <c r="M13" s="218">
        <f t="shared" si="6"/>
        <v>0</v>
      </c>
      <c r="N13" s="218">
        <f t="shared" si="7"/>
        <v>0</v>
      </c>
      <c r="O13" s="218">
        <f t="shared" si="8"/>
        <v>0</v>
      </c>
      <c r="P13" s="222">
        <f t="shared" si="0"/>
        <v>0</v>
      </c>
      <c r="Q13" s="218">
        <f t="shared" si="9"/>
        <v>0</v>
      </c>
      <c r="R13" s="218">
        <f t="shared" si="10"/>
        <v>0</v>
      </c>
      <c r="S13" s="218">
        <f t="shared" si="11"/>
        <v>1</v>
      </c>
      <c r="T13" s="218">
        <f t="shared" si="12"/>
        <v>1</v>
      </c>
      <c r="U13" s="218">
        <f t="shared" si="1"/>
        <v>2</v>
      </c>
      <c r="V13" s="218">
        <f t="shared" si="13"/>
        <v>1</v>
      </c>
      <c r="W13" s="218">
        <f t="shared" si="14"/>
        <v>1</v>
      </c>
      <c r="X13" s="120" t="str">
        <f t="shared" si="2"/>
        <v/>
      </c>
      <c r="Y13" s="18"/>
      <c r="Z13" s="17"/>
      <c r="AA13" s="106" t="s">
        <v>1215</v>
      </c>
    </row>
    <row r="14" spans="1:27" ht="14">
      <c r="A14" s="218">
        <v>2593</v>
      </c>
      <c r="B14" s="16" t="str">
        <f t="shared" si="3"/>
        <v>G.2.7</v>
      </c>
      <c r="C14" s="92" t="s">
        <v>1216</v>
      </c>
      <c r="D14" s="117"/>
      <c r="E14" s="118"/>
      <c r="F14" s="17"/>
      <c r="G14" s="18" t="s">
        <v>1217</v>
      </c>
      <c r="H14" s="17" t="s">
        <v>239</v>
      </c>
      <c r="I14" s="16">
        <v>2</v>
      </c>
      <c r="J14" s="17"/>
      <c r="K14" s="237">
        <f t="shared" si="4"/>
        <v>2</v>
      </c>
      <c r="L14" s="218">
        <f t="shared" si="5"/>
        <v>7</v>
      </c>
      <c r="M14" s="218">
        <f t="shared" si="6"/>
        <v>0</v>
      </c>
      <c r="N14" s="218">
        <f t="shared" si="7"/>
        <v>0</v>
      </c>
      <c r="O14" s="218">
        <f t="shared" si="8"/>
        <v>0</v>
      </c>
      <c r="P14" s="222">
        <f t="shared" si="0"/>
        <v>0</v>
      </c>
      <c r="Q14" s="218">
        <f t="shared" si="9"/>
        <v>0</v>
      </c>
      <c r="R14" s="218">
        <f t="shared" si="10"/>
        <v>0</v>
      </c>
      <c r="S14" s="218">
        <f t="shared" si="11"/>
        <v>1</v>
      </c>
      <c r="T14" s="218">
        <f t="shared" si="12"/>
        <v>1</v>
      </c>
      <c r="U14" s="218">
        <f t="shared" si="1"/>
        <v>2</v>
      </c>
      <c r="V14" s="218">
        <f t="shared" si="13"/>
        <v>1</v>
      </c>
      <c r="W14" s="218">
        <f t="shared" si="14"/>
        <v>1</v>
      </c>
      <c r="X14" s="120" t="str">
        <f t="shared" si="2"/>
        <v/>
      </c>
      <c r="Y14" s="18"/>
      <c r="Z14" s="17"/>
      <c r="AA14" s="106" t="s">
        <v>1218</v>
      </c>
    </row>
    <row r="15" spans="1:27" ht="14">
      <c r="A15" s="218">
        <v>831</v>
      </c>
      <c r="B15" s="16" t="str">
        <f t="shared" si="3"/>
        <v>G.2.8</v>
      </c>
      <c r="C15" s="92" t="s">
        <v>1219</v>
      </c>
      <c r="D15" s="117"/>
      <c r="E15" s="118"/>
      <c r="F15" s="17"/>
      <c r="G15" s="18" t="s">
        <v>1220</v>
      </c>
      <c r="H15" s="17" t="s">
        <v>239</v>
      </c>
      <c r="I15" s="16">
        <v>2</v>
      </c>
      <c r="J15" s="17"/>
      <c r="K15" s="237">
        <f t="shared" si="4"/>
        <v>2</v>
      </c>
      <c r="L15" s="218">
        <f t="shared" si="5"/>
        <v>8</v>
      </c>
      <c r="M15" s="218">
        <f t="shared" si="6"/>
        <v>0</v>
      </c>
      <c r="N15" s="218">
        <f t="shared" si="7"/>
        <v>0</v>
      </c>
      <c r="O15" s="218">
        <f t="shared" si="8"/>
        <v>0</v>
      </c>
      <c r="P15" s="222">
        <f t="shared" si="0"/>
        <v>0</v>
      </c>
      <c r="Q15" s="218">
        <f t="shared" si="9"/>
        <v>0</v>
      </c>
      <c r="R15" s="218">
        <f t="shared" si="10"/>
        <v>0</v>
      </c>
      <c r="S15" s="218">
        <f t="shared" si="11"/>
        <v>1</v>
      </c>
      <c r="T15" s="218">
        <f t="shared" si="12"/>
        <v>1</v>
      </c>
      <c r="U15" s="218">
        <f t="shared" si="1"/>
        <v>2</v>
      </c>
      <c r="V15" s="218">
        <f t="shared" si="13"/>
        <v>1</v>
      </c>
      <c r="W15" s="218">
        <f t="shared" si="14"/>
        <v>1</v>
      </c>
      <c r="X15" s="120" t="str">
        <f t="shared" si="2"/>
        <v/>
      </c>
      <c r="Y15" s="18"/>
      <c r="Z15" s="17"/>
      <c r="AA15" s="106" t="s">
        <v>1221</v>
      </c>
    </row>
    <row r="16" spans="1:27" ht="14">
      <c r="A16" s="218">
        <v>841</v>
      </c>
      <c r="B16" s="16" t="str">
        <f t="shared" si="3"/>
        <v>G.2.9</v>
      </c>
      <c r="C16" s="92" t="s">
        <v>1222</v>
      </c>
      <c r="D16" s="117"/>
      <c r="E16" s="118"/>
      <c r="F16" s="17"/>
      <c r="G16" s="18" t="s">
        <v>238</v>
      </c>
      <c r="H16" s="17" t="s">
        <v>239</v>
      </c>
      <c r="I16" s="16">
        <v>2</v>
      </c>
      <c r="J16" s="17"/>
      <c r="K16" s="237">
        <f t="shared" si="4"/>
        <v>2</v>
      </c>
      <c r="L16" s="218">
        <f t="shared" si="5"/>
        <v>9</v>
      </c>
      <c r="M16" s="218">
        <f t="shared" si="6"/>
        <v>0</v>
      </c>
      <c r="N16" s="218">
        <f t="shared" si="7"/>
        <v>0</v>
      </c>
      <c r="O16" s="218">
        <f t="shared" si="8"/>
        <v>0</v>
      </c>
      <c r="P16" s="222">
        <f t="shared" si="0"/>
        <v>0</v>
      </c>
      <c r="Q16" s="218">
        <f t="shared" si="9"/>
        <v>0</v>
      </c>
      <c r="R16" s="218">
        <f t="shared" si="10"/>
        <v>0</v>
      </c>
      <c r="S16" s="218">
        <f t="shared" si="11"/>
        <v>1</v>
      </c>
      <c r="T16" s="218">
        <f t="shared" si="12"/>
        <v>1</v>
      </c>
      <c r="U16" s="218">
        <f t="shared" si="1"/>
        <v>2</v>
      </c>
      <c r="V16" s="218">
        <f t="shared" si="13"/>
        <v>1</v>
      </c>
      <c r="W16" s="218">
        <f t="shared" si="14"/>
        <v>1</v>
      </c>
      <c r="X16" s="120" t="str">
        <f t="shared" si="2"/>
        <v/>
      </c>
      <c r="Y16" s="18"/>
      <c r="Z16" s="17"/>
      <c r="AA16" s="210" t="s">
        <v>1223</v>
      </c>
    </row>
    <row r="17" spans="1:27" ht="28">
      <c r="A17" s="218">
        <v>837</v>
      </c>
      <c r="B17" s="16" t="str">
        <f t="shared" si="3"/>
        <v>G.2.10</v>
      </c>
      <c r="C17" s="92" t="s">
        <v>1224</v>
      </c>
      <c r="D17" s="117"/>
      <c r="E17" s="118" t="s">
        <v>1225</v>
      </c>
      <c r="F17" s="17"/>
      <c r="G17" s="18" t="s">
        <v>1226</v>
      </c>
      <c r="H17" s="17" t="s">
        <v>1227</v>
      </c>
      <c r="I17" s="16">
        <v>2</v>
      </c>
      <c r="J17" s="17"/>
      <c r="K17" s="237">
        <f t="shared" si="4"/>
        <v>2</v>
      </c>
      <c r="L17" s="218">
        <f t="shared" si="5"/>
        <v>10</v>
      </c>
      <c r="M17" s="218">
        <f t="shared" si="6"/>
        <v>0</v>
      </c>
      <c r="N17" s="218">
        <f t="shared" si="7"/>
        <v>0</v>
      </c>
      <c r="O17" s="218">
        <f t="shared" si="8"/>
        <v>0</v>
      </c>
      <c r="P17" s="222">
        <f t="shared" si="0"/>
        <v>0</v>
      </c>
      <c r="Q17" s="218">
        <f t="shared" si="9"/>
        <v>0</v>
      </c>
      <c r="R17" s="218">
        <f t="shared" si="10"/>
        <v>0</v>
      </c>
      <c r="S17" s="218">
        <f t="shared" si="11"/>
        <v>1</v>
      </c>
      <c r="T17" s="218">
        <f t="shared" si="12"/>
        <v>1</v>
      </c>
      <c r="U17" s="218">
        <f t="shared" si="1"/>
        <v>2</v>
      </c>
      <c r="V17" s="218">
        <f t="shared" si="13"/>
        <v>1</v>
      </c>
      <c r="W17" s="218">
        <f t="shared" si="14"/>
        <v>1</v>
      </c>
      <c r="X17" s="120" t="str">
        <f t="shared" si="2"/>
        <v/>
      </c>
      <c r="Y17" s="18"/>
      <c r="Z17" s="17"/>
      <c r="AA17" s="106" t="s">
        <v>1228</v>
      </c>
    </row>
    <row r="18" spans="1:27" ht="28">
      <c r="A18" s="218">
        <v>839</v>
      </c>
      <c r="B18" s="16" t="str">
        <f t="shared" si="3"/>
        <v>G.2.11</v>
      </c>
      <c r="C18" s="92" t="s">
        <v>1229</v>
      </c>
      <c r="D18" s="117"/>
      <c r="E18" s="118"/>
      <c r="F18" s="17"/>
      <c r="G18" s="18" t="s">
        <v>3</v>
      </c>
      <c r="H18" s="17" t="s">
        <v>243</v>
      </c>
      <c r="I18" s="16">
        <v>2</v>
      </c>
      <c r="J18" s="16"/>
      <c r="K18" s="237">
        <f t="shared" si="4"/>
        <v>2</v>
      </c>
      <c r="L18" s="218">
        <f t="shared" si="5"/>
        <v>11</v>
      </c>
      <c r="M18" s="218">
        <f t="shared" si="6"/>
        <v>0</v>
      </c>
      <c r="N18" s="218">
        <f t="shared" si="7"/>
        <v>0</v>
      </c>
      <c r="O18" s="218">
        <f t="shared" si="8"/>
        <v>0</v>
      </c>
      <c r="P18" s="222">
        <f t="shared" si="0"/>
        <v>0</v>
      </c>
      <c r="Q18" s="218">
        <f t="shared" si="9"/>
        <v>0</v>
      </c>
      <c r="R18" s="218">
        <f t="shared" si="10"/>
        <v>0</v>
      </c>
      <c r="S18" s="218">
        <f t="shared" si="11"/>
        <v>1</v>
      </c>
      <c r="T18" s="218">
        <f t="shared" si="12"/>
        <v>1</v>
      </c>
      <c r="U18" s="218">
        <f t="shared" si="1"/>
        <v>2</v>
      </c>
      <c r="V18" s="218">
        <f t="shared" si="13"/>
        <v>1</v>
      </c>
      <c r="W18" s="218">
        <f t="shared" si="14"/>
        <v>1</v>
      </c>
      <c r="X18" s="120" t="str">
        <f t="shared" si="2"/>
        <v/>
      </c>
      <c r="Y18" s="18"/>
      <c r="Z18" s="17"/>
      <c r="AA18" s="106" t="s">
        <v>1230</v>
      </c>
    </row>
    <row r="19" spans="1:27" ht="28">
      <c r="A19" s="218">
        <v>832</v>
      </c>
      <c r="B19" s="16" t="str">
        <f t="shared" si="3"/>
        <v>G.2.12</v>
      </c>
      <c r="C19" s="92" t="s">
        <v>1231</v>
      </c>
      <c r="D19" s="123"/>
      <c r="E19" s="124"/>
      <c r="F19" s="17"/>
      <c r="G19" s="18" t="s">
        <v>238</v>
      </c>
      <c r="H19" s="17" t="s">
        <v>239</v>
      </c>
      <c r="I19" s="16">
        <v>2</v>
      </c>
      <c r="J19" s="17">
        <v>1</v>
      </c>
      <c r="K19" s="237">
        <f t="shared" si="4"/>
        <v>2</v>
      </c>
      <c r="L19" s="218">
        <f t="shared" si="5"/>
        <v>12</v>
      </c>
      <c r="M19" s="218">
        <f t="shared" si="6"/>
        <v>0</v>
      </c>
      <c r="N19" s="218">
        <f t="shared" si="7"/>
        <v>0</v>
      </c>
      <c r="O19" s="218">
        <f t="shared" si="8"/>
        <v>0</v>
      </c>
      <c r="P19" s="222">
        <f t="shared" si="0"/>
        <v>0</v>
      </c>
      <c r="Q19" s="218">
        <f t="shared" si="9"/>
        <v>0</v>
      </c>
      <c r="R19" s="218">
        <f t="shared" si="10"/>
        <v>0</v>
      </c>
      <c r="S19" s="218">
        <f t="shared" si="11"/>
        <v>1</v>
      </c>
      <c r="T19" s="218">
        <f t="shared" si="12"/>
        <v>1</v>
      </c>
      <c r="U19" s="218">
        <f t="shared" si="1"/>
        <v>2</v>
      </c>
      <c r="V19" s="218">
        <f t="shared" si="13"/>
        <v>1</v>
      </c>
      <c r="W19" s="218">
        <f t="shared" si="14"/>
        <v>1</v>
      </c>
      <c r="X19" s="120" t="str">
        <f t="shared" si="2"/>
        <v/>
      </c>
      <c r="Y19" s="18"/>
      <c r="Z19" s="17"/>
      <c r="AA19" s="106" t="s">
        <v>1232</v>
      </c>
    </row>
    <row r="20" spans="1:27" ht="14">
      <c r="A20" s="218">
        <v>833</v>
      </c>
      <c r="B20" s="16" t="str">
        <f t="shared" si="3"/>
        <v>G.2.12.1</v>
      </c>
      <c r="C20" s="93" t="s">
        <v>1233</v>
      </c>
      <c r="D20" s="117"/>
      <c r="E20" s="118"/>
      <c r="F20" s="17"/>
      <c r="G20" s="18" t="s">
        <v>3</v>
      </c>
      <c r="H20" s="17" t="s">
        <v>243</v>
      </c>
      <c r="I20" s="16">
        <v>3</v>
      </c>
      <c r="J20" s="17"/>
      <c r="K20" s="237">
        <f t="shared" si="4"/>
        <v>2</v>
      </c>
      <c r="L20" s="218">
        <f t="shared" si="5"/>
        <v>12</v>
      </c>
      <c r="M20" s="218">
        <f t="shared" si="6"/>
        <v>1</v>
      </c>
      <c r="N20" s="218">
        <f t="shared" si="7"/>
        <v>0</v>
      </c>
      <c r="O20" s="218">
        <f t="shared" si="8"/>
        <v>0</v>
      </c>
      <c r="P20" s="222">
        <f t="shared" si="0"/>
        <v>0</v>
      </c>
      <c r="Q20" s="218">
        <f t="shared" si="9"/>
        <v>0</v>
      </c>
      <c r="R20" s="218">
        <f t="shared" si="10"/>
        <v>0</v>
      </c>
      <c r="S20" s="218">
        <f t="shared" si="11"/>
        <v>0</v>
      </c>
      <c r="T20" s="218">
        <f t="shared" si="12"/>
        <v>1</v>
      </c>
      <c r="U20" s="218">
        <f t="shared" si="1"/>
        <v>2</v>
      </c>
      <c r="V20" s="218">
        <f t="shared" si="13"/>
        <v>1</v>
      </c>
      <c r="W20" s="218">
        <f t="shared" si="14"/>
        <v>0</v>
      </c>
      <c r="X20" s="120" t="str">
        <f t="shared" si="2"/>
        <v/>
      </c>
      <c r="Y20" s="18"/>
      <c r="Z20" s="17"/>
      <c r="AA20" s="106" t="s">
        <v>1234</v>
      </c>
    </row>
    <row r="21" spans="1:27" ht="14">
      <c r="A21" s="218">
        <v>834</v>
      </c>
      <c r="B21" s="16" t="str">
        <f t="shared" si="3"/>
        <v>G.2.12.2</v>
      </c>
      <c r="C21" s="93" t="s">
        <v>1235</v>
      </c>
      <c r="D21" s="117"/>
      <c r="E21" s="118"/>
      <c r="F21" s="17"/>
      <c r="G21" s="18" t="s">
        <v>238</v>
      </c>
      <c r="H21" s="17" t="s">
        <v>239</v>
      </c>
      <c r="I21" s="16">
        <v>3</v>
      </c>
      <c r="J21" s="17"/>
      <c r="K21" s="237">
        <f t="shared" si="4"/>
        <v>2</v>
      </c>
      <c r="L21" s="218">
        <f t="shared" si="5"/>
        <v>12</v>
      </c>
      <c r="M21" s="218">
        <f t="shared" si="6"/>
        <v>2</v>
      </c>
      <c r="N21" s="218">
        <f t="shared" si="7"/>
        <v>0</v>
      </c>
      <c r="O21" s="218">
        <f t="shared" si="8"/>
        <v>0</v>
      </c>
      <c r="P21" s="222">
        <f t="shared" si="0"/>
        <v>0</v>
      </c>
      <c r="Q21" s="218">
        <f t="shared" si="9"/>
        <v>0</v>
      </c>
      <c r="R21" s="218">
        <f t="shared" si="10"/>
        <v>0</v>
      </c>
      <c r="S21" s="218">
        <f t="shared" si="11"/>
        <v>0</v>
      </c>
      <c r="T21" s="218">
        <f t="shared" si="12"/>
        <v>1</v>
      </c>
      <c r="U21" s="218">
        <f t="shared" si="1"/>
        <v>2</v>
      </c>
      <c r="V21" s="218">
        <f t="shared" si="13"/>
        <v>0</v>
      </c>
      <c r="W21" s="218">
        <f t="shared" si="14"/>
        <v>0</v>
      </c>
      <c r="X21" s="120" t="str">
        <f t="shared" si="2"/>
        <v/>
      </c>
      <c r="Y21" s="18"/>
      <c r="Z21" s="17"/>
      <c r="AA21" s="106"/>
    </row>
    <row r="22" spans="1:27" ht="14">
      <c r="A22" s="218">
        <v>835</v>
      </c>
      <c r="B22" s="16" t="str">
        <f t="shared" si="3"/>
        <v>G.2.12.3</v>
      </c>
      <c r="C22" s="93" t="s">
        <v>1236</v>
      </c>
      <c r="D22" s="117"/>
      <c r="E22" s="118"/>
      <c r="F22" s="17"/>
      <c r="G22" s="18" t="s">
        <v>238</v>
      </c>
      <c r="H22" s="17" t="s">
        <v>239</v>
      </c>
      <c r="I22" s="16">
        <v>3</v>
      </c>
      <c r="J22" s="17"/>
      <c r="K22" s="237">
        <f t="shared" si="4"/>
        <v>2</v>
      </c>
      <c r="L22" s="218">
        <f t="shared" si="5"/>
        <v>12</v>
      </c>
      <c r="M22" s="218">
        <f t="shared" si="6"/>
        <v>3</v>
      </c>
      <c r="N22" s="218">
        <f t="shared" si="7"/>
        <v>0</v>
      </c>
      <c r="O22" s="218">
        <f t="shared" si="8"/>
        <v>0</v>
      </c>
      <c r="P22" s="222">
        <f t="shared" si="0"/>
        <v>0</v>
      </c>
      <c r="Q22" s="218">
        <f t="shared" si="9"/>
        <v>0</v>
      </c>
      <c r="R22" s="218">
        <f t="shared" si="10"/>
        <v>0</v>
      </c>
      <c r="S22" s="218">
        <f t="shared" si="11"/>
        <v>0</v>
      </c>
      <c r="T22" s="218">
        <f t="shared" si="12"/>
        <v>1</v>
      </c>
      <c r="U22" s="218">
        <f t="shared" si="1"/>
        <v>2</v>
      </c>
      <c r="V22" s="218">
        <f t="shared" si="13"/>
        <v>0</v>
      </c>
      <c r="W22" s="218">
        <f t="shared" si="14"/>
        <v>0</v>
      </c>
      <c r="X22" s="120" t="str">
        <f t="shared" si="2"/>
        <v/>
      </c>
      <c r="Y22" s="18"/>
      <c r="Z22" s="17"/>
      <c r="AA22" s="106"/>
    </row>
    <row r="23" spans="1:27" ht="14">
      <c r="A23" s="218">
        <v>836</v>
      </c>
      <c r="B23" s="16" t="str">
        <f t="shared" si="3"/>
        <v>G.2.12.4</v>
      </c>
      <c r="C23" s="93" t="s">
        <v>1237</v>
      </c>
      <c r="D23" s="117"/>
      <c r="E23" s="118"/>
      <c r="F23" s="17"/>
      <c r="G23" s="18" t="s">
        <v>238</v>
      </c>
      <c r="H23" s="17" t="s">
        <v>239</v>
      </c>
      <c r="I23" s="16">
        <v>3</v>
      </c>
      <c r="J23" s="17"/>
      <c r="K23" s="237">
        <f t="shared" si="4"/>
        <v>2</v>
      </c>
      <c r="L23" s="218">
        <f t="shared" si="5"/>
        <v>12</v>
      </c>
      <c r="M23" s="218">
        <f t="shared" si="6"/>
        <v>4</v>
      </c>
      <c r="N23" s="218">
        <f t="shared" si="7"/>
        <v>0</v>
      </c>
      <c r="O23" s="218">
        <f t="shared" si="8"/>
        <v>0</v>
      </c>
      <c r="P23" s="222">
        <f t="shared" si="0"/>
        <v>0</v>
      </c>
      <c r="Q23" s="218">
        <f t="shared" si="9"/>
        <v>0</v>
      </c>
      <c r="R23" s="218">
        <f t="shared" si="10"/>
        <v>0</v>
      </c>
      <c r="S23" s="218">
        <f t="shared" si="11"/>
        <v>0</v>
      </c>
      <c r="T23" s="218">
        <f t="shared" si="12"/>
        <v>1</v>
      </c>
      <c r="U23" s="218">
        <f t="shared" si="1"/>
        <v>2</v>
      </c>
      <c r="V23" s="218">
        <f t="shared" si="13"/>
        <v>0</v>
      </c>
      <c r="W23" s="218">
        <f t="shared" si="14"/>
        <v>0</v>
      </c>
      <c r="X23" s="120" t="str">
        <f t="shared" si="2"/>
        <v/>
      </c>
      <c r="Y23" s="18"/>
      <c r="Z23" s="17"/>
      <c r="AA23" s="106"/>
    </row>
    <row r="24" spans="1:27" ht="28">
      <c r="A24" s="218">
        <v>838</v>
      </c>
      <c r="B24" s="16" t="str">
        <f t="shared" si="3"/>
        <v>G.2.13</v>
      </c>
      <c r="C24" s="92" t="s">
        <v>1238</v>
      </c>
      <c r="D24" s="117"/>
      <c r="E24" s="118"/>
      <c r="F24" s="17"/>
      <c r="G24" s="18" t="s">
        <v>1239</v>
      </c>
      <c r="H24" s="17" t="s">
        <v>1240</v>
      </c>
      <c r="I24" s="16">
        <v>2</v>
      </c>
      <c r="J24" s="17"/>
      <c r="K24" s="237">
        <f t="shared" si="4"/>
        <v>2</v>
      </c>
      <c r="L24" s="218">
        <f t="shared" si="5"/>
        <v>13</v>
      </c>
      <c r="M24" s="218">
        <f t="shared" si="6"/>
        <v>0</v>
      </c>
      <c r="N24" s="218">
        <f t="shared" si="7"/>
        <v>0</v>
      </c>
      <c r="O24" s="218">
        <f t="shared" si="8"/>
        <v>0</v>
      </c>
      <c r="P24" s="222">
        <f t="shared" si="0"/>
        <v>0</v>
      </c>
      <c r="Q24" s="218">
        <f t="shared" si="9"/>
        <v>0</v>
      </c>
      <c r="R24" s="218">
        <f t="shared" si="10"/>
        <v>0</v>
      </c>
      <c r="S24" s="218">
        <f t="shared" si="11"/>
        <v>1</v>
      </c>
      <c r="T24" s="218">
        <f t="shared" si="12"/>
        <v>1</v>
      </c>
      <c r="U24" s="218">
        <f t="shared" si="1"/>
        <v>2</v>
      </c>
      <c r="V24" s="218">
        <f t="shared" si="13"/>
        <v>0</v>
      </c>
      <c r="W24" s="218">
        <f t="shared" si="14"/>
        <v>1</v>
      </c>
      <c r="X24" s="120" t="str">
        <f t="shared" si="2"/>
        <v/>
      </c>
      <c r="Y24" s="18"/>
      <c r="Z24" s="17"/>
      <c r="AA24" s="106" t="s">
        <v>1241</v>
      </c>
    </row>
    <row r="25" spans="1:27" ht="28">
      <c r="A25" s="218">
        <v>846</v>
      </c>
      <c r="B25" s="16" t="str">
        <f t="shared" si="3"/>
        <v>G.3</v>
      </c>
      <c r="C25" s="17" t="s">
        <v>1242</v>
      </c>
      <c r="D25" s="117" t="s">
        <v>50</v>
      </c>
      <c r="E25" s="118"/>
      <c r="F25" s="17"/>
      <c r="G25" s="18">
        <v>12.5</v>
      </c>
      <c r="H25" s="17" t="s">
        <v>241</v>
      </c>
      <c r="I25" s="16">
        <v>1</v>
      </c>
      <c r="J25" s="17"/>
      <c r="K25" s="237">
        <f t="shared" si="4"/>
        <v>3</v>
      </c>
      <c r="L25" s="218">
        <f t="shared" si="5"/>
        <v>0</v>
      </c>
      <c r="M25" s="218">
        <f t="shared" si="6"/>
        <v>0</v>
      </c>
      <c r="N25" s="218">
        <f t="shared" si="7"/>
        <v>0</v>
      </c>
      <c r="O25" s="218">
        <f t="shared" si="8"/>
        <v>0</v>
      </c>
      <c r="P25" s="222">
        <f t="shared" si="0"/>
        <v>0</v>
      </c>
      <c r="Q25" s="218">
        <f t="shared" si="9"/>
        <v>2</v>
      </c>
      <c r="R25" s="218">
        <f t="shared" si="10"/>
        <v>2</v>
      </c>
      <c r="S25" s="218">
        <f t="shared" si="11"/>
        <v>1</v>
      </c>
      <c r="T25" s="218">
        <f t="shared" si="12"/>
        <v>1</v>
      </c>
      <c r="U25" s="218">
        <f t="shared" si="1"/>
        <v>2</v>
      </c>
      <c r="V25" s="218">
        <f t="shared" si="13"/>
        <v>1</v>
      </c>
      <c r="W25" s="218">
        <f t="shared" si="14"/>
        <v>1</v>
      </c>
      <c r="X25" s="120">
        <f t="shared" si="2"/>
        <v>1</v>
      </c>
      <c r="Y25" s="18"/>
      <c r="Z25" s="17"/>
      <c r="AA25" s="106" t="s">
        <v>1243</v>
      </c>
    </row>
    <row r="26" spans="1:27" ht="28">
      <c r="A26" s="218">
        <v>2182</v>
      </c>
      <c r="B26" s="16" t="str">
        <f t="shared" si="3"/>
        <v>G.3.1</v>
      </c>
      <c r="C26" s="92" t="s">
        <v>1244</v>
      </c>
      <c r="D26" s="117"/>
      <c r="E26" s="118"/>
      <c r="F26" s="17"/>
      <c r="G26" s="18" t="s">
        <v>3</v>
      </c>
      <c r="H26" s="17" t="s">
        <v>243</v>
      </c>
      <c r="I26" s="16">
        <v>2</v>
      </c>
      <c r="J26" s="17"/>
      <c r="K26" s="237">
        <f t="shared" si="4"/>
        <v>3</v>
      </c>
      <c r="L26" s="218">
        <f t="shared" si="5"/>
        <v>1</v>
      </c>
      <c r="M26" s="218">
        <f t="shared" si="6"/>
        <v>0</v>
      </c>
      <c r="N26" s="218">
        <f t="shared" si="7"/>
        <v>0</v>
      </c>
      <c r="O26" s="218">
        <f t="shared" si="8"/>
        <v>0</v>
      </c>
      <c r="P26" s="222">
        <f t="shared" si="0"/>
        <v>0</v>
      </c>
      <c r="Q26" s="218">
        <f t="shared" si="9"/>
        <v>0</v>
      </c>
      <c r="R26" s="218">
        <f t="shared" si="10"/>
        <v>0</v>
      </c>
      <c r="S26" s="218">
        <f t="shared" si="11"/>
        <v>1</v>
      </c>
      <c r="T26" s="218">
        <f t="shared" si="12"/>
        <v>1</v>
      </c>
      <c r="U26" s="218">
        <f t="shared" si="1"/>
        <v>2</v>
      </c>
      <c r="V26" s="218">
        <f t="shared" si="13"/>
        <v>1</v>
      </c>
      <c r="W26" s="218">
        <f t="shared" si="14"/>
        <v>1</v>
      </c>
      <c r="X26" s="120" t="str">
        <f t="shared" si="2"/>
        <v/>
      </c>
      <c r="Y26" s="18"/>
      <c r="Z26" s="17"/>
      <c r="AA26" s="106" t="s">
        <v>1245</v>
      </c>
    </row>
    <row r="27" spans="1:27" ht="14">
      <c r="A27" s="218">
        <v>849</v>
      </c>
      <c r="B27" s="16" t="str">
        <f t="shared" si="3"/>
        <v>G.3.1.1</v>
      </c>
      <c r="C27" s="93" t="s">
        <v>1246</v>
      </c>
      <c r="D27" s="117"/>
      <c r="E27" s="118"/>
      <c r="F27" s="17"/>
      <c r="G27" s="18" t="s">
        <v>3</v>
      </c>
      <c r="H27" s="17" t="s">
        <v>243</v>
      </c>
      <c r="I27" s="16">
        <v>3</v>
      </c>
      <c r="J27" s="16"/>
      <c r="K27" s="237">
        <f t="shared" si="4"/>
        <v>3</v>
      </c>
      <c r="L27" s="218">
        <f t="shared" si="5"/>
        <v>1</v>
      </c>
      <c r="M27" s="218">
        <f t="shared" si="6"/>
        <v>1</v>
      </c>
      <c r="N27" s="218">
        <f t="shared" si="7"/>
        <v>0</v>
      </c>
      <c r="O27" s="218">
        <f t="shared" si="8"/>
        <v>0</v>
      </c>
      <c r="P27" s="222">
        <f t="shared" si="0"/>
        <v>0</v>
      </c>
      <c r="Q27" s="218">
        <f t="shared" si="9"/>
        <v>0</v>
      </c>
      <c r="R27" s="218">
        <f t="shared" si="10"/>
        <v>0</v>
      </c>
      <c r="S27" s="218">
        <f t="shared" si="11"/>
        <v>1</v>
      </c>
      <c r="T27" s="218">
        <f t="shared" si="12"/>
        <v>1</v>
      </c>
      <c r="U27" s="218">
        <f t="shared" si="1"/>
        <v>2</v>
      </c>
      <c r="V27" s="218">
        <f t="shared" si="13"/>
        <v>1</v>
      </c>
      <c r="W27" s="218">
        <f t="shared" si="14"/>
        <v>1</v>
      </c>
      <c r="X27" s="120" t="str">
        <f t="shared" si="2"/>
        <v/>
      </c>
      <c r="Y27" s="18"/>
      <c r="Z27" s="17"/>
      <c r="AA27" s="106"/>
    </row>
    <row r="28" spans="1:27" ht="14">
      <c r="A28" s="218">
        <v>850</v>
      </c>
      <c r="B28" s="16" t="str">
        <f t="shared" si="3"/>
        <v>G.3.1.2</v>
      </c>
      <c r="C28" s="93" t="s">
        <v>1247</v>
      </c>
      <c r="D28" s="117"/>
      <c r="E28" s="118"/>
      <c r="F28" s="17"/>
      <c r="G28" s="18" t="s">
        <v>3</v>
      </c>
      <c r="H28" s="17" t="s">
        <v>243</v>
      </c>
      <c r="I28" s="16">
        <v>3</v>
      </c>
      <c r="J28" s="16"/>
      <c r="K28" s="237">
        <f t="shared" si="4"/>
        <v>3</v>
      </c>
      <c r="L28" s="218">
        <f t="shared" si="5"/>
        <v>1</v>
      </c>
      <c r="M28" s="218">
        <f t="shared" si="6"/>
        <v>2</v>
      </c>
      <c r="N28" s="218">
        <f t="shared" si="7"/>
        <v>0</v>
      </c>
      <c r="O28" s="218">
        <f t="shared" si="8"/>
        <v>0</v>
      </c>
      <c r="P28" s="222">
        <f t="shared" si="0"/>
        <v>0</v>
      </c>
      <c r="Q28" s="218">
        <f t="shared" si="9"/>
        <v>0</v>
      </c>
      <c r="R28" s="218">
        <f t="shared" si="10"/>
        <v>0</v>
      </c>
      <c r="S28" s="218">
        <f t="shared" si="11"/>
        <v>1</v>
      </c>
      <c r="T28" s="218">
        <f t="shared" si="12"/>
        <v>1</v>
      </c>
      <c r="U28" s="218">
        <f t="shared" si="1"/>
        <v>2</v>
      </c>
      <c r="V28" s="218">
        <f t="shared" si="13"/>
        <v>1</v>
      </c>
      <c r="W28" s="218">
        <f t="shared" si="14"/>
        <v>1</v>
      </c>
      <c r="X28" s="120" t="str">
        <f t="shared" si="2"/>
        <v/>
      </c>
      <c r="Y28" s="18"/>
      <c r="Z28" s="17"/>
      <c r="AA28" s="106"/>
    </row>
    <row r="29" spans="1:27" ht="14">
      <c r="A29" s="218">
        <v>852</v>
      </c>
      <c r="B29" s="16" t="str">
        <f t="shared" si="3"/>
        <v>G.3.1.3</v>
      </c>
      <c r="C29" s="93" t="s">
        <v>1248</v>
      </c>
      <c r="D29" s="117"/>
      <c r="E29" s="118"/>
      <c r="F29" s="17"/>
      <c r="G29" s="18" t="s">
        <v>3</v>
      </c>
      <c r="H29" s="17" t="s">
        <v>243</v>
      </c>
      <c r="I29" s="16">
        <v>3</v>
      </c>
      <c r="J29" s="16"/>
      <c r="K29" s="237">
        <f t="shared" si="4"/>
        <v>3</v>
      </c>
      <c r="L29" s="218">
        <f t="shared" si="5"/>
        <v>1</v>
      </c>
      <c r="M29" s="218">
        <f t="shared" si="6"/>
        <v>3</v>
      </c>
      <c r="N29" s="218">
        <f t="shared" si="7"/>
        <v>0</v>
      </c>
      <c r="O29" s="218">
        <f t="shared" si="8"/>
        <v>0</v>
      </c>
      <c r="P29" s="222">
        <f t="shared" si="0"/>
        <v>0</v>
      </c>
      <c r="Q29" s="218">
        <f t="shared" si="9"/>
        <v>0</v>
      </c>
      <c r="R29" s="218">
        <f t="shared" si="10"/>
        <v>0</v>
      </c>
      <c r="S29" s="218">
        <f t="shared" si="11"/>
        <v>1</v>
      </c>
      <c r="T29" s="218">
        <f t="shared" si="12"/>
        <v>1</v>
      </c>
      <c r="U29" s="218">
        <f t="shared" si="1"/>
        <v>2</v>
      </c>
      <c r="V29" s="218">
        <f t="shared" si="13"/>
        <v>1</v>
      </c>
      <c r="W29" s="218">
        <f t="shared" si="14"/>
        <v>1</v>
      </c>
      <c r="X29" s="120" t="str">
        <f t="shared" si="2"/>
        <v/>
      </c>
      <c r="Y29" s="18"/>
      <c r="Z29" s="17"/>
      <c r="AA29" s="106"/>
    </row>
    <row r="30" spans="1:27" ht="56">
      <c r="A30" s="218">
        <v>853</v>
      </c>
      <c r="B30" s="16" t="str">
        <f t="shared" si="3"/>
        <v>G.4</v>
      </c>
      <c r="C30" s="17" t="s">
        <v>1249</v>
      </c>
      <c r="D30" s="117" t="s">
        <v>50</v>
      </c>
      <c r="E30" s="118"/>
      <c r="F30" s="17"/>
      <c r="G30" s="18" t="s">
        <v>3</v>
      </c>
      <c r="H30" s="17" t="s">
        <v>243</v>
      </c>
      <c r="I30" s="16">
        <v>1</v>
      </c>
      <c r="J30" s="16"/>
      <c r="K30" s="237">
        <f t="shared" si="4"/>
        <v>4</v>
      </c>
      <c r="L30" s="218">
        <f t="shared" si="5"/>
        <v>0</v>
      </c>
      <c r="M30" s="218">
        <f t="shared" si="6"/>
        <v>0</v>
      </c>
      <c r="N30" s="218">
        <f t="shared" si="7"/>
        <v>0</v>
      </c>
      <c r="O30" s="218">
        <f t="shared" si="8"/>
        <v>0</v>
      </c>
      <c r="P30" s="222">
        <f t="shared" si="0"/>
        <v>0</v>
      </c>
      <c r="Q30" s="218">
        <f t="shared" si="9"/>
        <v>2</v>
      </c>
      <c r="R30" s="218">
        <f t="shared" si="10"/>
        <v>2</v>
      </c>
      <c r="S30" s="218">
        <f t="shared" si="11"/>
        <v>1</v>
      </c>
      <c r="T30" s="218">
        <f t="shared" si="12"/>
        <v>1</v>
      </c>
      <c r="U30" s="218">
        <f t="shared" si="1"/>
        <v>2</v>
      </c>
      <c r="V30" s="218">
        <f t="shared" si="13"/>
        <v>1</v>
      </c>
      <c r="W30" s="218">
        <f t="shared" si="14"/>
        <v>1</v>
      </c>
      <c r="X30" s="120">
        <f t="shared" si="2"/>
        <v>1</v>
      </c>
      <c r="Y30" s="18"/>
      <c r="Z30" s="17"/>
      <c r="AA30" s="106" t="s">
        <v>1250</v>
      </c>
    </row>
    <row r="31" spans="1:27" ht="28">
      <c r="A31" s="218">
        <v>873</v>
      </c>
      <c r="B31" s="16" t="str">
        <f t="shared" si="3"/>
        <v>G.4.1</v>
      </c>
      <c r="C31" s="92" t="s">
        <v>1251</v>
      </c>
      <c r="D31" s="117"/>
      <c r="E31" s="118"/>
      <c r="F31" s="17"/>
      <c r="G31" s="18" t="s">
        <v>1252</v>
      </c>
      <c r="H31" s="17" t="s">
        <v>1253</v>
      </c>
      <c r="I31" s="16">
        <v>2</v>
      </c>
      <c r="J31" s="16"/>
      <c r="K31" s="237">
        <f t="shared" si="4"/>
        <v>4</v>
      </c>
      <c r="L31" s="218">
        <f t="shared" si="5"/>
        <v>1</v>
      </c>
      <c r="M31" s="218">
        <f t="shared" si="6"/>
        <v>0</v>
      </c>
      <c r="N31" s="218">
        <f t="shared" si="7"/>
        <v>0</v>
      </c>
      <c r="O31" s="218">
        <f t="shared" si="8"/>
        <v>0</v>
      </c>
      <c r="P31" s="222">
        <f t="shared" si="0"/>
        <v>0</v>
      </c>
      <c r="Q31" s="218">
        <f t="shared" si="9"/>
        <v>0</v>
      </c>
      <c r="R31" s="218">
        <f t="shared" si="10"/>
        <v>0</v>
      </c>
      <c r="S31" s="218">
        <f t="shared" si="11"/>
        <v>1</v>
      </c>
      <c r="T31" s="218">
        <f t="shared" si="12"/>
        <v>1</v>
      </c>
      <c r="U31" s="218">
        <f t="shared" si="1"/>
        <v>2</v>
      </c>
      <c r="V31" s="218">
        <f t="shared" si="13"/>
        <v>1</v>
      </c>
      <c r="W31" s="218">
        <f t="shared" si="14"/>
        <v>1</v>
      </c>
      <c r="X31" s="120" t="str">
        <f t="shared" si="2"/>
        <v/>
      </c>
      <c r="Y31" s="18"/>
      <c r="Z31" s="17"/>
      <c r="AA31" s="106" t="s">
        <v>1254</v>
      </c>
    </row>
    <row r="32" spans="1:27" ht="28">
      <c r="A32" s="218">
        <v>874</v>
      </c>
      <c r="B32" s="16" t="str">
        <f t="shared" si="3"/>
        <v>G.4.2</v>
      </c>
      <c r="C32" s="92" t="s">
        <v>1255</v>
      </c>
      <c r="D32" s="117"/>
      <c r="E32" s="118"/>
      <c r="F32" s="17"/>
      <c r="G32" s="18" t="s">
        <v>1256</v>
      </c>
      <c r="H32" s="17" t="s">
        <v>1257</v>
      </c>
      <c r="I32" s="16">
        <v>2</v>
      </c>
      <c r="J32" s="16"/>
      <c r="K32" s="237">
        <f t="shared" si="4"/>
        <v>4</v>
      </c>
      <c r="L32" s="218">
        <f t="shared" si="5"/>
        <v>2</v>
      </c>
      <c r="M32" s="218">
        <f t="shared" si="6"/>
        <v>0</v>
      </c>
      <c r="N32" s="218">
        <f t="shared" si="7"/>
        <v>0</v>
      </c>
      <c r="O32" s="218">
        <f t="shared" si="8"/>
        <v>0</v>
      </c>
      <c r="P32" s="222">
        <f t="shared" si="0"/>
        <v>0</v>
      </c>
      <c r="Q32" s="218">
        <f t="shared" si="9"/>
        <v>0</v>
      </c>
      <c r="R32" s="218">
        <f t="shared" si="10"/>
        <v>0</v>
      </c>
      <c r="S32" s="218">
        <f t="shared" si="11"/>
        <v>1</v>
      </c>
      <c r="T32" s="218">
        <f t="shared" si="12"/>
        <v>1</v>
      </c>
      <c r="U32" s="218">
        <f t="shared" si="1"/>
        <v>2</v>
      </c>
      <c r="V32" s="218">
        <f t="shared" si="13"/>
        <v>1</v>
      </c>
      <c r="W32" s="218">
        <f t="shared" si="14"/>
        <v>1</v>
      </c>
      <c r="X32" s="120" t="str">
        <f t="shared" si="2"/>
        <v/>
      </c>
      <c r="Y32" s="18"/>
      <c r="Z32" s="17"/>
      <c r="AA32" s="106" t="s">
        <v>1258</v>
      </c>
    </row>
    <row r="33" spans="1:27" ht="28">
      <c r="A33" s="218">
        <v>875</v>
      </c>
      <c r="B33" s="16" t="str">
        <f t="shared" si="3"/>
        <v>G.4.3</v>
      </c>
      <c r="C33" s="92" t="s">
        <v>1259</v>
      </c>
      <c r="D33" s="117"/>
      <c r="E33" s="118"/>
      <c r="F33" s="17"/>
      <c r="G33" s="18" t="s">
        <v>619</v>
      </c>
      <c r="H33" s="17" t="s">
        <v>1260</v>
      </c>
      <c r="I33" s="16">
        <v>2</v>
      </c>
      <c r="J33" s="16"/>
      <c r="K33" s="237">
        <f t="shared" si="4"/>
        <v>4</v>
      </c>
      <c r="L33" s="218">
        <f t="shared" si="5"/>
        <v>3</v>
      </c>
      <c r="M33" s="218">
        <f t="shared" si="6"/>
        <v>0</v>
      </c>
      <c r="N33" s="218">
        <f t="shared" si="7"/>
        <v>0</v>
      </c>
      <c r="O33" s="218">
        <f t="shared" si="8"/>
        <v>0</v>
      </c>
      <c r="P33" s="222">
        <f t="shared" si="0"/>
        <v>0</v>
      </c>
      <c r="Q33" s="218">
        <f t="shared" si="9"/>
        <v>0</v>
      </c>
      <c r="R33" s="218">
        <f t="shared" si="10"/>
        <v>0</v>
      </c>
      <c r="S33" s="218">
        <f t="shared" si="11"/>
        <v>1</v>
      </c>
      <c r="T33" s="218">
        <f t="shared" si="12"/>
        <v>1</v>
      </c>
      <c r="U33" s="218">
        <f t="shared" si="1"/>
        <v>2</v>
      </c>
      <c r="V33" s="218">
        <f t="shared" si="13"/>
        <v>1</v>
      </c>
      <c r="W33" s="218">
        <f t="shared" si="14"/>
        <v>1</v>
      </c>
      <c r="X33" s="120" t="str">
        <f t="shared" si="2"/>
        <v/>
      </c>
      <c r="Y33" s="18"/>
      <c r="Z33" s="17"/>
      <c r="AA33" s="106" t="s">
        <v>1261</v>
      </c>
    </row>
    <row r="34" spans="1:27" ht="28">
      <c r="A34" s="218">
        <v>878</v>
      </c>
      <c r="B34" s="16" t="str">
        <f t="shared" si="3"/>
        <v>G.4.4</v>
      </c>
      <c r="C34" s="92" t="s">
        <v>1262</v>
      </c>
      <c r="D34" s="117"/>
      <c r="E34" s="118"/>
      <c r="F34" s="17"/>
      <c r="G34" s="18" t="s">
        <v>654</v>
      </c>
      <c r="H34" s="17" t="s">
        <v>1263</v>
      </c>
      <c r="I34" s="16">
        <v>2</v>
      </c>
      <c r="J34" s="16"/>
      <c r="K34" s="237">
        <f t="shared" si="4"/>
        <v>4</v>
      </c>
      <c r="L34" s="218">
        <f t="shared" si="5"/>
        <v>4</v>
      </c>
      <c r="M34" s="218">
        <f t="shared" si="6"/>
        <v>0</v>
      </c>
      <c r="N34" s="218">
        <f t="shared" si="7"/>
        <v>0</v>
      </c>
      <c r="O34" s="218">
        <f t="shared" si="8"/>
        <v>0</v>
      </c>
      <c r="P34" s="222">
        <f t="shared" si="0"/>
        <v>0</v>
      </c>
      <c r="Q34" s="218">
        <f t="shared" si="9"/>
        <v>0</v>
      </c>
      <c r="R34" s="218">
        <f t="shared" si="10"/>
        <v>0</v>
      </c>
      <c r="S34" s="218">
        <f t="shared" si="11"/>
        <v>1</v>
      </c>
      <c r="T34" s="218">
        <f t="shared" si="12"/>
        <v>1</v>
      </c>
      <c r="U34" s="218">
        <f t="shared" si="1"/>
        <v>2</v>
      </c>
      <c r="V34" s="218">
        <f t="shared" si="13"/>
        <v>1</v>
      </c>
      <c r="W34" s="218">
        <f t="shared" si="14"/>
        <v>1</v>
      </c>
      <c r="X34" s="120" t="str">
        <f t="shared" si="2"/>
        <v/>
      </c>
      <c r="Y34" s="18"/>
      <c r="Z34" s="17"/>
      <c r="AA34" s="106" t="s">
        <v>1264</v>
      </c>
    </row>
    <row r="35" spans="1:27" ht="28">
      <c r="A35" s="218">
        <v>879</v>
      </c>
      <c r="B35" s="16" t="str">
        <f t="shared" si="3"/>
        <v>G.4.5</v>
      </c>
      <c r="C35" s="92" t="s">
        <v>1265</v>
      </c>
      <c r="D35" s="117"/>
      <c r="E35" s="118"/>
      <c r="F35" s="17"/>
      <c r="G35" s="18" t="s">
        <v>1266</v>
      </c>
      <c r="H35" s="17" t="s">
        <v>1267</v>
      </c>
      <c r="I35" s="16">
        <v>2</v>
      </c>
      <c r="J35" s="16"/>
      <c r="K35" s="237">
        <f t="shared" si="4"/>
        <v>4</v>
      </c>
      <c r="L35" s="218">
        <f t="shared" si="5"/>
        <v>5</v>
      </c>
      <c r="M35" s="218">
        <f t="shared" si="6"/>
        <v>0</v>
      </c>
      <c r="N35" s="218">
        <f t="shared" si="7"/>
        <v>0</v>
      </c>
      <c r="O35" s="218">
        <f t="shared" si="8"/>
        <v>0</v>
      </c>
      <c r="P35" s="222">
        <f t="shared" si="0"/>
        <v>0</v>
      </c>
      <c r="Q35" s="218">
        <f t="shared" si="9"/>
        <v>0</v>
      </c>
      <c r="R35" s="218">
        <f t="shared" si="10"/>
        <v>0</v>
      </c>
      <c r="S35" s="218">
        <f t="shared" si="11"/>
        <v>1</v>
      </c>
      <c r="T35" s="218">
        <f t="shared" si="12"/>
        <v>1</v>
      </c>
      <c r="U35" s="218">
        <f t="shared" si="1"/>
        <v>2</v>
      </c>
      <c r="V35" s="218">
        <f t="shared" si="13"/>
        <v>1</v>
      </c>
      <c r="W35" s="218">
        <f t="shared" si="14"/>
        <v>1</v>
      </c>
      <c r="X35" s="120" t="str">
        <f t="shared" si="2"/>
        <v/>
      </c>
      <c r="Y35" s="18"/>
      <c r="Z35" s="17"/>
      <c r="AA35" s="106" t="s">
        <v>1268</v>
      </c>
    </row>
    <row r="36" spans="1:27" ht="28">
      <c r="A36" s="218">
        <v>2595</v>
      </c>
      <c r="B36" s="16" t="str">
        <f t="shared" si="3"/>
        <v>G.5</v>
      </c>
      <c r="C36" s="17" t="s">
        <v>1269</v>
      </c>
      <c r="D36" s="117" t="s">
        <v>47</v>
      </c>
      <c r="E36" s="118"/>
      <c r="F36" s="17"/>
      <c r="G36" s="18" t="s">
        <v>1270</v>
      </c>
      <c r="H36" s="17" t="s">
        <v>1271</v>
      </c>
      <c r="I36" s="16">
        <v>1</v>
      </c>
      <c r="J36" s="16"/>
      <c r="K36" s="237">
        <f t="shared" si="4"/>
        <v>5</v>
      </c>
      <c r="L36" s="218">
        <f t="shared" si="5"/>
        <v>0</v>
      </c>
      <c r="M36" s="218">
        <f t="shared" si="6"/>
        <v>0</v>
      </c>
      <c r="N36" s="218">
        <f t="shared" si="7"/>
        <v>0</v>
      </c>
      <c r="O36" s="218">
        <f t="shared" si="8"/>
        <v>0</v>
      </c>
      <c r="P36" s="222">
        <f t="shared" si="0"/>
        <v>0</v>
      </c>
      <c r="Q36" s="218">
        <f t="shared" si="9"/>
        <v>1</v>
      </c>
      <c r="R36" s="218">
        <f t="shared" si="10"/>
        <v>1</v>
      </c>
      <c r="S36" s="218">
        <f t="shared" si="11"/>
        <v>1</v>
      </c>
      <c r="T36" s="218">
        <f t="shared" si="12"/>
        <v>0</v>
      </c>
      <c r="U36" s="218">
        <f t="shared" si="1"/>
        <v>1</v>
      </c>
      <c r="V36" s="218">
        <f t="shared" si="13"/>
        <v>1</v>
      </c>
      <c r="W36" s="218">
        <f t="shared" si="14"/>
        <v>1</v>
      </c>
      <c r="X36" s="120" t="str">
        <f t="shared" si="2"/>
        <v/>
      </c>
      <c r="Y36" s="18"/>
      <c r="Z36" s="17"/>
      <c r="AA36" s="106" t="s">
        <v>1272</v>
      </c>
    </row>
    <row r="37" spans="1:27" ht="28">
      <c r="A37" s="218">
        <v>2872</v>
      </c>
      <c r="B37" s="16" t="str">
        <f t="shared" si="3"/>
        <v>G.6</v>
      </c>
      <c r="C37" s="17" t="s">
        <v>1273</v>
      </c>
      <c r="D37" s="117" t="s">
        <v>47</v>
      </c>
      <c r="E37" s="118"/>
      <c r="F37" s="17"/>
      <c r="G37" s="18" t="s">
        <v>1274</v>
      </c>
      <c r="H37" s="17" t="s">
        <v>1275</v>
      </c>
      <c r="I37" s="16">
        <v>1</v>
      </c>
      <c r="J37" s="16"/>
      <c r="K37" s="237">
        <f t="shared" si="4"/>
        <v>6</v>
      </c>
      <c r="L37" s="218">
        <f t="shared" si="5"/>
        <v>0</v>
      </c>
      <c r="M37" s="218">
        <f t="shared" si="6"/>
        <v>0</v>
      </c>
      <c r="N37" s="218">
        <f t="shared" si="7"/>
        <v>0</v>
      </c>
      <c r="O37" s="218">
        <f t="shared" si="8"/>
        <v>0</v>
      </c>
      <c r="P37" s="222">
        <f t="shared" si="0"/>
        <v>0</v>
      </c>
      <c r="Q37" s="218">
        <f t="shared" si="9"/>
        <v>1</v>
      </c>
      <c r="R37" s="218">
        <f t="shared" si="10"/>
        <v>1</v>
      </c>
      <c r="S37" s="218">
        <f t="shared" si="11"/>
        <v>1</v>
      </c>
      <c r="T37" s="218">
        <f t="shared" si="12"/>
        <v>0</v>
      </c>
      <c r="U37" s="218">
        <f t="shared" si="1"/>
        <v>1</v>
      </c>
      <c r="V37" s="218">
        <f t="shared" si="13"/>
        <v>1</v>
      </c>
      <c r="W37" s="218">
        <f t="shared" si="14"/>
        <v>1</v>
      </c>
      <c r="X37" s="120" t="str">
        <f t="shared" si="2"/>
        <v/>
      </c>
      <c r="Y37" s="18"/>
      <c r="Z37" s="17"/>
      <c r="AA37" s="106" t="s">
        <v>1276</v>
      </c>
    </row>
    <row r="38" spans="1:27" ht="14">
      <c r="A38" s="218">
        <v>2874</v>
      </c>
      <c r="B38" s="16" t="str">
        <f t="shared" si="3"/>
        <v>G.6.1</v>
      </c>
      <c r="C38" s="92" t="s">
        <v>1277</v>
      </c>
      <c r="D38" s="117" t="s">
        <v>47</v>
      </c>
      <c r="E38" s="118"/>
      <c r="F38" s="17"/>
      <c r="G38" s="18" t="s">
        <v>1278</v>
      </c>
      <c r="H38" s="17" t="s">
        <v>1275</v>
      </c>
      <c r="I38" s="16">
        <v>2</v>
      </c>
      <c r="J38" s="16"/>
      <c r="K38" s="237">
        <f t="shared" si="4"/>
        <v>6</v>
      </c>
      <c r="L38" s="218">
        <f t="shared" si="5"/>
        <v>1</v>
      </c>
      <c r="M38" s="218">
        <f t="shared" si="6"/>
        <v>0</v>
      </c>
      <c r="N38" s="218">
        <f t="shared" si="7"/>
        <v>0</v>
      </c>
      <c r="O38" s="218">
        <f t="shared" si="8"/>
        <v>0</v>
      </c>
      <c r="P38" s="222">
        <f t="shared" si="0"/>
        <v>0</v>
      </c>
      <c r="Q38" s="218">
        <f t="shared" si="9"/>
        <v>1</v>
      </c>
      <c r="R38" s="218">
        <f t="shared" si="10"/>
        <v>1</v>
      </c>
      <c r="S38" s="218">
        <f t="shared" si="11"/>
        <v>1</v>
      </c>
      <c r="T38" s="218">
        <f t="shared" si="12"/>
        <v>0</v>
      </c>
      <c r="U38" s="218">
        <f t="shared" si="1"/>
        <v>1</v>
      </c>
      <c r="V38" s="218">
        <f t="shared" si="13"/>
        <v>1</v>
      </c>
      <c r="W38" s="218">
        <f t="shared" si="14"/>
        <v>1</v>
      </c>
      <c r="X38" s="120" t="str">
        <f t="shared" si="2"/>
        <v/>
      </c>
      <c r="Y38" s="18"/>
      <c r="Z38" s="17"/>
      <c r="AA38" s="106" t="s">
        <v>1279</v>
      </c>
    </row>
    <row r="39" spans="1:27" ht="14">
      <c r="A39" s="218">
        <v>2875</v>
      </c>
      <c r="B39" s="16" t="str">
        <f t="shared" si="3"/>
        <v>G.6.2</v>
      </c>
      <c r="C39" s="92" t="s">
        <v>1280</v>
      </c>
      <c r="D39" s="117" t="s">
        <v>47</v>
      </c>
      <c r="E39" s="118"/>
      <c r="F39" s="17"/>
      <c r="G39" s="18" t="s">
        <v>1281</v>
      </c>
      <c r="H39" s="17" t="s">
        <v>1275</v>
      </c>
      <c r="I39" s="16">
        <v>2</v>
      </c>
      <c r="J39" s="16"/>
      <c r="K39" s="237">
        <f t="shared" si="4"/>
        <v>6</v>
      </c>
      <c r="L39" s="218">
        <f t="shared" si="5"/>
        <v>2</v>
      </c>
      <c r="M39" s="218">
        <f t="shared" si="6"/>
        <v>0</v>
      </c>
      <c r="N39" s="218">
        <f t="shared" si="7"/>
        <v>0</v>
      </c>
      <c r="O39" s="218">
        <f t="shared" si="8"/>
        <v>0</v>
      </c>
      <c r="P39" s="222">
        <f t="shared" si="0"/>
        <v>0</v>
      </c>
      <c r="Q39" s="218">
        <f t="shared" si="9"/>
        <v>1</v>
      </c>
      <c r="R39" s="218">
        <f t="shared" si="10"/>
        <v>1</v>
      </c>
      <c r="S39" s="218">
        <f t="shared" si="11"/>
        <v>1</v>
      </c>
      <c r="T39" s="218">
        <f t="shared" si="12"/>
        <v>0</v>
      </c>
      <c r="U39" s="218">
        <f t="shared" si="1"/>
        <v>1</v>
      </c>
      <c r="V39" s="218">
        <f t="shared" si="13"/>
        <v>1</v>
      </c>
      <c r="W39" s="218">
        <f t="shared" si="14"/>
        <v>1</v>
      </c>
      <c r="X39" s="120" t="str">
        <f t="shared" si="2"/>
        <v/>
      </c>
      <c r="Y39" s="18"/>
      <c r="Z39" s="17"/>
      <c r="AA39" s="106" t="s">
        <v>1282</v>
      </c>
    </row>
    <row r="40" spans="1:27" ht="14">
      <c r="A40" s="218">
        <v>2876</v>
      </c>
      <c r="B40" s="16" t="str">
        <f t="shared" si="3"/>
        <v>G.6.3</v>
      </c>
      <c r="C40" s="92" t="s">
        <v>1283</v>
      </c>
      <c r="D40" s="117" t="s">
        <v>47</v>
      </c>
      <c r="E40" s="118"/>
      <c r="F40" s="17"/>
      <c r="G40" s="18" t="s">
        <v>1284</v>
      </c>
      <c r="H40" s="17" t="s">
        <v>1275</v>
      </c>
      <c r="I40" s="16">
        <v>2</v>
      </c>
      <c r="J40" s="16"/>
      <c r="K40" s="237">
        <f t="shared" si="4"/>
        <v>6</v>
      </c>
      <c r="L40" s="218">
        <f t="shared" si="5"/>
        <v>3</v>
      </c>
      <c r="M40" s="218">
        <f t="shared" si="6"/>
        <v>0</v>
      </c>
      <c r="N40" s="218">
        <f t="shared" si="7"/>
        <v>0</v>
      </c>
      <c r="O40" s="218">
        <f t="shared" si="8"/>
        <v>0</v>
      </c>
      <c r="P40" s="222">
        <f t="shared" si="0"/>
        <v>0</v>
      </c>
      <c r="Q40" s="218">
        <f t="shared" si="9"/>
        <v>1</v>
      </c>
      <c r="R40" s="218">
        <f t="shared" si="10"/>
        <v>1</v>
      </c>
      <c r="S40" s="218">
        <f t="shared" si="11"/>
        <v>1</v>
      </c>
      <c r="T40" s="218">
        <f t="shared" si="12"/>
        <v>0</v>
      </c>
      <c r="U40" s="218">
        <f t="shared" si="1"/>
        <v>1</v>
      </c>
      <c r="V40" s="218">
        <f t="shared" si="13"/>
        <v>1</v>
      </c>
      <c r="W40" s="218">
        <f t="shared" si="14"/>
        <v>1</v>
      </c>
      <c r="X40" s="120" t="str">
        <f t="shared" si="2"/>
        <v/>
      </c>
      <c r="Y40" s="18"/>
      <c r="Z40" s="17"/>
      <c r="AA40" s="106" t="s">
        <v>1285</v>
      </c>
    </row>
    <row r="41" spans="1:27" ht="14">
      <c r="A41" s="218">
        <v>2877</v>
      </c>
      <c r="B41" s="16" t="str">
        <f t="shared" si="3"/>
        <v>G.6.4</v>
      </c>
      <c r="C41" s="92" t="s">
        <v>1286</v>
      </c>
      <c r="D41" s="117" t="s">
        <v>47</v>
      </c>
      <c r="E41" s="118"/>
      <c r="F41" s="17"/>
      <c r="G41" s="18" t="s">
        <v>1287</v>
      </c>
      <c r="H41" s="17" t="s">
        <v>1275</v>
      </c>
      <c r="I41" s="16">
        <v>2</v>
      </c>
      <c r="J41" s="16"/>
      <c r="K41" s="237">
        <f t="shared" si="4"/>
        <v>6</v>
      </c>
      <c r="L41" s="218">
        <f t="shared" si="5"/>
        <v>4</v>
      </c>
      <c r="M41" s="218">
        <f t="shared" si="6"/>
        <v>0</v>
      </c>
      <c r="N41" s="218">
        <f t="shared" si="7"/>
        <v>0</v>
      </c>
      <c r="O41" s="218">
        <f t="shared" si="8"/>
        <v>0</v>
      </c>
      <c r="P41" s="222">
        <f t="shared" si="0"/>
        <v>0</v>
      </c>
      <c r="Q41" s="218">
        <f t="shared" si="9"/>
        <v>1</v>
      </c>
      <c r="R41" s="218">
        <f t="shared" si="10"/>
        <v>1</v>
      </c>
      <c r="S41" s="218">
        <f t="shared" si="11"/>
        <v>1</v>
      </c>
      <c r="T41" s="218">
        <f t="shared" si="12"/>
        <v>0</v>
      </c>
      <c r="U41" s="218">
        <f t="shared" si="1"/>
        <v>1</v>
      </c>
      <c r="V41" s="218">
        <f t="shared" si="13"/>
        <v>1</v>
      </c>
      <c r="W41" s="218">
        <f t="shared" si="14"/>
        <v>1</v>
      </c>
      <c r="X41" s="120" t="str">
        <f t="shared" si="2"/>
        <v/>
      </c>
      <c r="Y41" s="18"/>
      <c r="Z41" s="17"/>
      <c r="AA41" s="210" t="s">
        <v>1288</v>
      </c>
    </row>
    <row r="42" spans="1:27" ht="14">
      <c r="A42" s="218">
        <v>2878</v>
      </c>
      <c r="B42" s="16" t="str">
        <f t="shared" si="3"/>
        <v>G.6.5</v>
      </c>
      <c r="C42" s="92" t="s">
        <v>1289</v>
      </c>
      <c r="D42" s="117" t="s">
        <v>47</v>
      </c>
      <c r="E42" s="118"/>
      <c r="F42" s="17"/>
      <c r="G42" s="18" t="s">
        <v>1290</v>
      </c>
      <c r="H42" s="17" t="s">
        <v>1275</v>
      </c>
      <c r="I42" s="16">
        <v>2</v>
      </c>
      <c r="J42" s="16"/>
      <c r="K42" s="237">
        <f t="shared" si="4"/>
        <v>6</v>
      </c>
      <c r="L42" s="218">
        <f t="shared" si="5"/>
        <v>5</v>
      </c>
      <c r="M42" s="218">
        <f t="shared" si="6"/>
        <v>0</v>
      </c>
      <c r="N42" s="218">
        <f t="shared" si="7"/>
        <v>0</v>
      </c>
      <c r="O42" s="218">
        <f t="shared" si="8"/>
        <v>0</v>
      </c>
      <c r="P42" s="222">
        <f t="shared" si="0"/>
        <v>0</v>
      </c>
      <c r="Q42" s="218">
        <f t="shared" si="9"/>
        <v>1</v>
      </c>
      <c r="R42" s="218">
        <f t="shared" si="10"/>
        <v>1</v>
      </c>
      <c r="S42" s="218">
        <f t="shared" si="11"/>
        <v>1</v>
      </c>
      <c r="T42" s="218">
        <f t="shared" si="12"/>
        <v>0</v>
      </c>
      <c r="U42" s="218">
        <f t="shared" si="1"/>
        <v>1</v>
      </c>
      <c r="V42" s="218">
        <f t="shared" si="13"/>
        <v>1</v>
      </c>
      <c r="W42" s="218">
        <f t="shared" si="14"/>
        <v>1</v>
      </c>
      <c r="X42" s="120" t="str">
        <f t="shared" si="2"/>
        <v/>
      </c>
      <c r="Y42" s="18"/>
      <c r="Z42" s="17"/>
      <c r="AA42" s="106" t="s">
        <v>1291</v>
      </c>
    </row>
    <row r="43" spans="1:27" ht="14">
      <c r="A43" s="218">
        <v>2879</v>
      </c>
      <c r="B43" s="16" t="str">
        <f t="shared" si="3"/>
        <v>G.6.6</v>
      </c>
      <c r="C43" s="92" t="s">
        <v>1292</v>
      </c>
      <c r="D43" s="117" t="s">
        <v>47</v>
      </c>
      <c r="E43" s="118"/>
      <c r="F43" s="17"/>
      <c r="G43" s="18" t="s">
        <v>1293</v>
      </c>
      <c r="H43" s="17" t="s">
        <v>1275</v>
      </c>
      <c r="I43" s="16">
        <v>2</v>
      </c>
      <c r="J43" s="16"/>
      <c r="K43" s="237">
        <f t="shared" si="4"/>
        <v>6</v>
      </c>
      <c r="L43" s="218">
        <f t="shared" si="5"/>
        <v>6</v>
      </c>
      <c r="M43" s="218">
        <f t="shared" si="6"/>
        <v>0</v>
      </c>
      <c r="N43" s="218">
        <f t="shared" si="7"/>
        <v>0</v>
      </c>
      <c r="O43" s="218">
        <f t="shared" si="8"/>
        <v>0</v>
      </c>
      <c r="P43" s="222">
        <f t="shared" si="0"/>
        <v>0</v>
      </c>
      <c r="Q43" s="218">
        <f t="shared" si="9"/>
        <v>1</v>
      </c>
      <c r="R43" s="218">
        <f t="shared" si="10"/>
        <v>1</v>
      </c>
      <c r="S43" s="218">
        <f t="shared" si="11"/>
        <v>1</v>
      </c>
      <c r="T43" s="218">
        <f t="shared" si="12"/>
        <v>0</v>
      </c>
      <c r="U43" s="218">
        <f t="shared" si="1"/>
        <v>1</v>
      </c>
      <c r="V43" s="218">
        <f t="shared" si="13"/>
        <v>1</v>
      </c>
      <c r="W43" s="218">
        <f t="shared" si="14"/>
        <v>1</v>
      </c>
      <c r="X43" s="120" t="str">
        <f t="shared" si="2"/>
        <v/>
      </c>
      <c r="Y43" s="18"/>
      <c r="Z43" s="17"/>
      <c r="AA43" s="106" t="s">
        <v>1294</v>
      </c>
    </row>
    <row r="44" spans="1:27" ht="28">
      <c r="A44" s="218">
        <v>2880</v>
      </c>
      <c r="B44" s="16" t="str">
        <f t="shared" si="3"/>
        <v>G.6.7</v>
      </c>
      <c r="C44" s="92" t="s">
        <v>1295</v>
      </c>
      <c r="D44" s="117" t="s">
        <v>47</v>
      </c>
      <c r="E44" s="118"/>
      <c r="F44" s="17"/>
      <c r="G44" s="18" t="s">
        <v>1296</v>
      </c>
      <c r="H44" s="17" t="s">
        <v>1275</v>
      </c>
      <c r="I44" s="16">
        <v>2</v>
      </c>
      <c r="J44" s="16"/>
      <c r="K44" s="237">
        <f t="shared" si="4"/>
        <v>6</v>
      </c>
      <c r="L44" s="218">
        <f t="shared" si="5"/>
        <v>7</v>
      </c>
      <c r="M44" s="218">
        <f t="shared" si="6"/>
        <v>0</v>
      </c>
      <c r="N44" s="218">
        <f t="shared" si="7"/>
        <v>0</v>
      </c>
      <c r="O44" s="218">
        <f t="shared" si="8"/>
        <v>0</v>
      </c>
      <c r="P44" s="222">
        <f t="shared" si="0"/>
        <v>0</v>
      </c>
      <c r="Q44" s="218">
        <f t="shared" si="9"/>
        <v>1</v>
      </c>
      <c r="R44" s="218">
        <f t="shared" si="10"/>
        <v>1</v>
      </c>
      <c r="S44" s="218">
        <f t="shared" si="11"/>
        <v>1</v>
      </c>
      <c r="T44" s="218">
        <f t="shared" si="12"/>
        <v>0</v>
      </c>
      <c r="U44" s="218">
        <f t="shared" si="1"/>
        <v>1</v>
      </c>
      <c r="V44" s="218">
        <f t="shared" si="13"/>
        <v>1</v>
      </c>
      <c r="W44" s="218">
        <f t="shared" si="14"/>
        <v>1</v>
      </c>
      <c r="X44" s="120" t="str">
        <f t="shared" si="2"/>
        <v/>
      </c>
      <c r="Y44" s="18"/>
      <c r="Z44" s="17"/>
      <c r="AA44" s="106" t="s">
        <v>1297</v>
      </c>
    </row>
    <row r="45" spans="1:27" ht="14">
      <c r="A45" s="218">
        <v>2881</v>
      </c>
      <c r="B45" s="16" t="str">
        <f t="shared" si="3"/>
        <v>G.6.8</v>
      </c>
      <c r="C45" s="92" t="s">
        <v>1298</v>
      </c>
      <c r="D45" s="117" t="s">
        <v>47</v>
      </c>
      <c r="E45" s="118"/>
      <c r="F45" s="17"/>
      <c r="G45" s="18" t="s">
        <v>1299</v>
      </c>
      <c r="H45" s="17" t="s">
        <v>1275</v>
      </c>
      <c r="I45" s="16">
        <v>2</v>
      </c>
      <c r="J45" s="16"/>
      <c r="K45" s="237">
        <f t="shared" si="4"/>
        <v>6</v>
      </c>
      <c r="L45" s="218">
        <f t="shared" si="5"/>
        <v>8</v>
      </c>
      <c r="M45" s="218">
        <f t="shared" si="6"/>
        <v>0</v>
      </c>
      <c r="N45" s="218">
        <f t="shared" si="7"/>
        <v>0</v>
      </c>
      <c r="O45" s="218">
        <f t="shared" si="8"/>
        <v>0</v>
      </c>
      <c r="P45" s="222">
        <f t="shared" si="0"/>
        <v>0</v>
      </c>
      <c r="Q45" s="218">
        <f t="shared" si="9"/>
        <v>1</v>
      </c>
      <c r="R45" s="218">
        <f t="shared" si="10"/>
        <v>1</v>
      </c>
      <c r="S45" s="218">
        <f t="shared" si="11"/>
        <v>1</v>
      </c>
      <c r="T45" s="218">
        <f t="shared" si="12"/>
        <v>0</v>
      </c>
      <c r="U45" s="218">
        <f t="shared" si="1"/>
        <v>1</v>
      </c>
      <c r="V45" s="218">
        <f t="shared" si="13"/>
        <v>1</v>
      </c>
      <c r="W45" s="218">
        <f t="shared" si="14"/>
        <v>1</v>
      </c>
      <c r="X45" s="120" t="str">
        <f t="shared" si="2"/>
        <v/>
      </c>
      <c r="Y45" s="18"/>
      <c r="Z45" s="17"/>
      <c r="AA45" s="106" t="s">
        <v>1300</v>
      </c>
    </row>
    <row r="46" spans="1:27" ht="56">
      <c r="A46" s="218">
        <v>895</v>
      </c>
      <c r="B46" s="16" t="str">
        <f t="shared" si="3"/>
        <v>G.7</v>
      </c>
      <c r="C46" s="17" t="s">
        <v>244</v>
      </c>
      <c r="D46" s="117" t="s">
        <v>47</v>
      </c>
      <c r="E46" s="118" t="s">
        <v>1301</v>
      </c>
      <c r="F46" s="17"/>
      <c r="G46" s="18" t="s">
        <v>245</v>
      </c>
      <c r="H46" s="17" t="s">
        <v>246</v>
      </c>
      <c r="I46" s="16">
        <v>1</v>
      </c>
      <c r="J46" s="16"/>
      <c r="K46" s="237">
        <f t="shared" si="4"/>
        <v>7</v>
      </c>
      <c r="L46" s="218">
        <f t="shared" si="5"/>
        <v>0</v>
      </c>
      <c r="M46" s="218">
        <f t="shared" si="6"/>
        <v>0</v>
      </c>
      <c r="N46" s="218">
        <f t="shared" si="7"/>
        <v>0</v>
      </c>
      <c r="O46" s="218">
        <f t="shared" si="8"/>
        <v>0</v>
      </c>
      <c r="P46" s="222">
        <f t="shared" si="0"/>
        <v>0</v>
      </c>
      <c r="Q46" s="218">
        <f t="shared" si="9"/>
        <v>1</v>
      </c>
      <c r="R46" s="218">
        <f t="shared" si="10"/>
        <v>1</v>
      </c>
      <c r="S46" s="218">
        <f t="shared" si="11"/>
        <v>1</v>
      </c>
      <c r="T46" s="218">
        <f t="shared" si="12"/>
        <v>0</v>
      </c>
      <c r="U46" s="218">
        <f t="shared" si="1"/>
        <v>1</v>
      </c>
      <c r="V46" s="218">
        <f t="shared" si="13"/>
        <v>1</v>
      </c>
      <c r="W46" s="218">
        <f t="shared" si="14"/>
        <v>1</v>
      </c>
      <c r="X46" s="120">
        <f t="shared" si="2"/>
        <v>1</v>
      </c>
      <c r="Y46" s="18"/>
      <c r="Z46" s="17"/>
      <c r="AA46" s="106" t="s">
        <v>1302</v>
      </c>
    </row>
    <row r="47" spans="1:27" ht="28">
      <c r="A47" s="218">
        <v>912</v>
      </c>
      <c r="B47" s="16" t="str">
        <f t="shared" si="3"/>
        <v>G.7.1</v>
      </c>
      <c r="C47" s="92" t="s">
        <v>1303</v>
      </c>
      <c r="D47" s="123" t="s">
        <v>3</v>
      </c>
      <c r="E47" s="124"/>
      <c r="F47" s="17"/>
      <c r="G47" s="18" t="s">
        <v>1304</v>
      </c>
      <c r="H47" s="17" t="s">
        <v>246</v>
      </c>
      <c r="I47" s="16">
        <v>2</v>
      </c>
      <c r="J47" s="16">
        <v>1</v>
      </c>
      <c r="K47" s="237">
        <f t="shared" si="4"/>
        <v>7</v>
      </c>
      <c r="L47" s="218">
        <f t="shared" si="5"/>
        <v>1</v>
      </c>
      <c r="M47" s="218">
        <f t="shared" si="6"/>
        <v>0</v>
      </c>
      <c r="N47" s="218">
        <f t="shared" si="7"/>
        <v>0</v>
      </c>
      <c r="O47" s="218">
        <f t="shared" si="8"/>
        <v>0</v>
      </c>
      <c r="P47" s="222">
        <f t="shared" si="0"/>
        <v>0</v>
      </c>
      <c r="Q47" s="218">
        <f t="shared" si="9"/>
        <v>3</v>
      </c>
      <c r="R47" s="218">
        <f t="shared" si="10"/>
        <v>3</v>
      </c>
      <c r="S47" s="218">
        <f t="shared" si="11"/>
        <v>1</v>
      </c>
      <c r="T47" s="218">
        <f t="shared" si="12"/>
        <v>2</v>
      </c>
      <c r="U47" s="218">
        <f t="shared" si="1"/>
        <v>3</v>
      </c>
      <c r="V47" s="218">
        <f t="shared" si="13"/>
        <v>1</v>
      </c>
      <c r="W47" s="218">
        <f t="shared" si="14"/>
        <v>1</v>
      </c>
      <c r="X47" s="120" t="str">
        <f t="shared" si="2"/>
        <v/>
      </c>
      <c r="Y47" s="18"/>
      <c r="Z47" s="17"/>
      <c r="AA47" s="106" t="s">
        <v>1305</v>
      </c>
    </row>
    <row r="48" spans="1:27" ht="14">
      <c r="A48" s="218">
        <v>913</v>
      </c>
      <c r="B48" s="16" t="str">
        <f t="shared" si="3"/>
        <v>G.7.1.1</v>
      </c>
      <c r="C48" s="93" t="s">
        <v>1306</v>
      </c>
      <c r="D48" s="117" t="s">
        <v>3</v>
      </c>
      <c r="E48" s="118" t="s">
        <v>1307</v>
      </c>
      <c r="F48" s="17"/>
      <c r="G48" s="18" t="s">
        <v>3</v>
      </c>
      <c r="H48" s="17" t="s">
        <v>243</v>
      </c>
      <c r="I48" s="16">
        <v>3</v>
      </c>
      <c r="J48" s="16"/>
      <c r="K48" s="237">
        <f t="shared" si="4"/>
        <v>7</v>
      </c>
      <c r="L48" s="218">
        <f t="shared" si="5"/>
        <v>1</v>
      </c>
      <c r="M48" s="218">
        <f t="shared" si="6"/>
        <v>1</v>
      </c>
      <c r="N48" s="218">
        <f t="shared" si="7"/>
        <v>0</v>
      </c>
      <c r="O48" s="218">
        <f t="shared" si="8"/>
        <v>0</v>
      </c>
      <c r="P48" s="222">
        <f t="shared" si="0"/>
        <v>0</v>
      </c>
      <c r="Q48" s="218">
        <f t="shared" si="9"/>
        <v>3</v>
      </c>
      <c r="R48" s="218">
        <f t="shared" si="10"/>
        <v>3</v>
      </c>
      <c r="S48" s="218">
        <f t="shared" si="11"/>
        <v>0</v>
      </c>
      <c r="T48" s="218">
        <f t="shared" si="12"/>
        <v>2</v>
      </c>
      <c r="U48" s="218">
        <f t="shared" si="1"/>
        <v>3</v>
      </c>
      <c r="V48" s="218">
        <f t="shared" si="13"/>
        <v>1</v>
      </c>
      <c r="W48" s="218">
        <f t="shared" si="14"/>
        <v>0</v>
      </c>
      <c r="X48" s="120" t="str">
        <f t="shared" si="2"/>
        <v/>
      </c>
      <c r="Y48" s="18"/>
      <c r="Z48" s="17"/>
      <c r="AA48" s="106"/>
    </row>
    <row r="49" spans="1:27" ht="14">
      <c r="A49" s="218">
        <v>914</v>
      </c>
      <c r="B49" s="16" t="str">
        <f t="shared" si="3"/>
        <v>G.7.1.2</v>
      </c>
      <c r="C49" s="93" t="s">
        <v>1308</v>
      </c>
      <c r="D49" s="117" t="s">
        <v>3</v>
      </c>
      <c r="E49" s="118" t="s">
        <v>1307</v>
      </c>
      <c r="F49" s="17"/>
      <c r="G49" s="18" t="s">
        <v>3</v>
      </c>
      <c r="H49" s="17" t="s">
        <v>243</v>
      </c>
      <c r="I49" s="16">
        <v>3</v>
      </c>
      <c r="J49" s="16"/>
      <c r="K49" s="237">
        <f t="shared" si="4"/>
        <v>7</v>
      </c>
      <c r="L49" s="218">
        <f t="shared" si="5"/>
        <v>1</v>
      </c>
      <c r="M49" s="218">
        <f t="shared" si="6"/>
        <v>2</v>
      </c>
      <c r="N49" s="218">
        <f t="shared" si="7"/>
        <v>0</v>
      </c>
      <c r="O49" s="218">
        <f t="shared" si="8"/>
        <v>0</v>
      </c>
      <c r="P49" s="222">
        <f t="shared" si="0"/>
        <v>0</v>
      </c>
      <c r="Q49" s="218">
        <f t="shared" si="9"/>
        <v>3</v>
      </c>
      <c r="R49" s="218">
        <f t="shared" si="10"/>
        <v>3</v>
      </c>
      <c r="S49" s="218">
        <f t="shared" si="11"/>
        <v>0</v>
      </c>
      <c r="T49" s="218">
        <f t="shared" si="12"/>
        <v>2</v>
      </c>
      <c r="U49" s="218">
        <f t="shared" si="1"/>
        <v>3</v>
      </c>
      <c r="V49" s="218">
        <f t="shared" si="13"/>
        <v>1</v>
      </c>
      <c r="W49" s="218">
        <f t="shared" si="14"/>
        <v>0</v>
      </c>
      <c r="X49" s="120" t="str">
        <f t="shared" si="2"/>
        <v/>
      </c>
      <c r="Y49" s="18"/>
      <c r="Z49" s="17"/>
      <c r="AA49" s="106"/>
    </row>
    <row r="50" spans="1:27" ht="14">
      <c r="A50" s="218">
        <v>915</v>
      </c>
      <c r="B50" s="16" t="str">
        <f t="shared" si="3"/>
        <v>G.7.1.3</v>
      </c>
      <c r="C50" s="93" t="s">
        <v>1309</v>
      </c>
      <c r="D50" s="117" t="s">
        <v>3</v>
      </c>
      <c r="E50" s="118" t="s">
        <v>1307</v>
      </c>
      <c r="F50" s="17"/>
      <c r="G50" s="18" t="s">
        <v>3</v>
      </c>
      <c r="H50" s="17" t="s">
        <v>243</v>
      </c>
      <c r="I50" s="16">
        <v>3</v>
      </c>
      <c r="J50" s="16"/>
      <c r="K50" s="237">
        <f t="shared" si="4"/>
        <v>7</v>
      </c>
      <c r="L50" s="218">
        <f t="shared" si="5"/>
        <v>1</v>
      </c>
      <c r="M50" s="218">
        <f t="shared" si="6"/>
        <v>3</v>
      </c>
      <c r="N50" s="218">
        <f t="shared" si="7"/>
        <v>0</v>
      </c>
      <c r="O50" s="218">
        <f t="shared" si="8"/>
        <v>0</v>
      </c>
      <c r="P50" s="222">
        <f t="shared" si="0"/>
        <v>0</v>
      </c>
      <c r="Q50" s="218">
        <f t="shared" si="9"/>
        <v>3</v>
      </c>
      <c r="R50" s="218">
        <f t="shared" si="10"/>
        <v>3</v>
      </c>
      <c r="S50" s="218">
        <f t="shared" si="11"/>
        <v>0</v>
      </c>
      <c r="T50" s="218">
        <f t="shared" si="12"/>
        <v>2</v>
      </c>
      <c r="U50" s="218">
        <f t="shared" si="1"/>
        <v>3</v>
      </c>
      <c r="V50" s="218">
        <f t="shared" si="13"/>
        <v>1</v>
      </c>
      <c r="W50" s="218">
        <f t="shared" si="14"/>
        <v>0</v>
      </c>
      <c r="X50" s="120" t="str">
        <f t="shared" si="2"/>
        <v/>
      </c>
      <c r="Y50" s="18"/>
      <c r="Z50" s="17"/>
      <c r="AA50" s="106"/>
    </row>
    <row r="51" spans="1:27" ht="14">
      <c r="A51" s="218">
        <v>916</v>
      </c>
      <c r="B51" s="16" t="str">
        <f t="shared" si="3"/>
        <v>G.7.1.4</v>
      </c>
      <c r="C51" s="93" t="s">
        <v>1310</v>
      </c>
      <c r="D51" s="117" t="s">
        <v>3</v>
      </c>
      <c r="E51" s="118" t="s">
        <v>1307</v>
      </c>
      <c r="F51" s="17"/>
      <c r="G51" s="18" t="s">
        <v>3</v>
      </c>
      <c r="H51" s="17" t="s">
        <v>243</v>
      </c>
      <c r="I51" s="16">
        <v>3</v>
      </c>
      <c r="J51" s="16"/>
      <c r="K51" s="237">
        <f t="shared" si="4"/>
        <v>7</v>
      </c>
      <c r="L51" s="218">
        <f t="shared" si="5"/>
        <v>1</v>
      </c>
      <c r="M51" s="218">
        <f t="shared" si="6"/>
        <v>4</v>
      </c>
      <c r="N51" s="218">
        <f t="shared" si="7"/>
        <v>0</v>
      </c>
      <c r="O51" s="218">
        <f t="shared" si="8"/>
        <v>0</v>
      </c>
      <c r="P51" s="222">
        <f t="shared" si="0"/>
        <v>0</v>
      </c>
      <c r="Q51" s="218">
        <f t="shared" si="9"/>
        <v>3</v>
      </c>
      <c r="R51" s="218">
        <f t="shared" si="10"/>
        <v>3</v>
      </c>
      <c r="S51" s="218">
        <f t="shared" si="11"/>
        <v>0</v>
      </c>
      <c r="T51" s="218">
        <f t="shared" si="12"/>
        <v>2</v>
      </c>
      <c r="U51" s="218">
        <f t="shared" si="1"/>
        <v>3</v>
      </c>
      <c r="V51" s="218">
        <f t="shared" si="13"/>
        <v>1</v>
      </c>
      <c r="W51" s="218">
        <f t="shared" si="14"/>
        <v>0</v>
      </c>
      <c r="X51" s="120" t="str">
        <f t="shared" si="2"/>
        <v/>
      </c>
      <c r="Y51" s="18"/>
      <c r="Z51" s="17"/>
      <c r="AA51" s="106"/>
    </row>
    <row r="52" spans="1:27" ht="14">
      <c r="A52" s="218">
        <v>922</v>
      </c>
      <c r="B52" s="16" t="str">
        <f t="shared" si="3"/>
        <v>G.8</v>
      </c>
      <c r="C52" s="17" t="s">
        <v>247</v>
      </c>
      <c r="D52" s="117" t="s">
        <v>47</v>
      </c>
      <c r="E52" s="118"/>
      <c r="F52" s="17"/>
      <c r="G52" s="18" t="s">
        <v>248</v>
      </c>
      <c r="H52" s="17" t="s">
        <v>249</v>
      </c>
      <c r="I52" s="16">
        <v>1</v>
      </c>
      <c r="J52" s="16"/>
      <c r="K52" s="237">
        <f t="shared" si="4"/>
        <v>8</v>
      </c>
      <c r="L52" s="218">
        <f t="shared" si="5"/>
        <v>0</v>
      </c>
      <c r="M52" s="218">
        <f t="shared" si="6"/>
        <v>0</v>
      </c>
      <c r="N52" s="218">
        <f t="shared" si="7"/>
        <v>0</v>
      </c>
      <c r="O52" s="218">
        <f t="shared" si="8"/>
        <v>0</v>
      </c>
      <c r="P52" s="222">
        <f t="shared" si="0"/>
        <v>0</v>
      </c>
      <c r="Q52" s="218">
        <f t="shared" si="9"/>
        <v>1</v>
      </c>
      <c r="R52" s="218">
        <f t="shared" si="10"/>
        <v>1</v>
      </c>
      <c r="S52" s="218">
        <f t="shared" si="11"/>
        <v>1</v>
      </c>
      <c r="T52" s="218">
        <f t="shared" si="12"/>
        <v>0</v>
      </c>
      <c r="U52" s="218">
        <f t="shared" si="1"/>
        <v>1</v>
      </c>
      <c r="V52" s="218">
        <f t="shared" si="13"/>
        <v>1</v>
      </c>
      <c r="W52" s="218">
        <f t="shared" si="14"/>
        <v>1</v>
      </c>
      <c r="X52" s="120">
        <f t="shared" si="2"/>
        <v>1</v>
      </c>
      <c r="Y52" s="18"/>
      <c r="Z52" s="17"/>
      <c r="AA52" s="106" t="s">
        <v>1311</v>
      </c>
    </row>
    <row r="53" spans="1:27" ht="28">
      <c r="A53" s="218">
        <v>923</v>
      </c>
      <c r="B53" s="16" t="str">
        <f t="shared" si="3"/>
        <v>G.8.1</v>
      </c>
      <c r="C53" s="92" t="s">
        <v>1312</v>
      </c>
      <c r="D53" s="117" t="s">
        <v>47</v>
      </c>
      <c r="E53" s="212" t="s">
        <v>1313</v>
      </c>
      <c r="F53" s="17"/>
      <c r="G53" s="18" t="s">
        <v>248</v>
      </c>
      <c r="H53" s="17" t="s">
        <v>249</v>
      </c>
      <c r="I53" s="16">
        <v>2</v>
      </c>
      <c r="J53" s="16"/>
      <c r="K53" s="237">
        <f t="shared" si="4"/>
        <v>8</v>
      </c>
      <c r="L53" s="218">
        <f t="shared" si="5"/>
        <v>1</v>
      </c>
      <c r="M53" s="218">
        <f t="shared" si="6"/>
        <v>0</v>
      </c>
      <c r="N53" s="218">
        <f t="shared" si="7"/>
        <v>0</v>
      </c>
      <c r="O53" s="218">
        <f t="shared" si="8"/>
        <v>0</v>
      </c>
      <c r="P53" s="222">
        <f t="shared" si="0"/>
        <v>0</v>
      </c>
      <c r="Q53" s="218">
        <f t="shared" si="9"/>
        <v>1</v>
      </c>
      <c r="R53" s="218">
        <f t="shared" si="10"/>
        <v>1</v>
      </c>
      <c r="S53" s="218">
        <f t="shared" si="11"/>
        <v>1</v>
      </c>
      <c r="T53" s="218">
        <f t="shared" si="12"/>
        <v>0</v>
      </c>
      <c r="U53" s="218">
        <f t="shared" si="1"/>
        <v>1</v>
      </c>
      <c r="V53" s="218">
        <f t="shared" si="13"/>
        <v>1</v>
      </c>
      <c r="W53" s="218">
        <f t="shared" si="14"/>
        <v>1</v>
      </c>
      <c r="X53" s="120" t="str">
        <f t="shared" si="2"/>
        <v/>
      </c>
      <c r="Y53" s="18"/>
      <c r="Z53" s="17"/>
      <c r="AA53" s="106" t="s">
        <v>1314</v>
      </c>
    </row>
    <row r="54" spans="1:27" ht="14">
      <c r="A54" s="218">
        <v>2601</v>
      </c>
      <c r="B54" s="16" t="str">
        <f t="shared" si="3"/>
        <v>G.8.1.1</v>
      </c>
      <c r="C54" s="93" t="s">
        <v>1315</v>
      </c>
      <c r="D54" s="117" t="s">
        <v>47</v>
      </c>
      <c r="E54" s="118"/>
      <c r="F54" s="17"/>
      <c r="G54" s="18" t="s">
        <v>1316</v>
      </c>
      <c r="H54" s="17" t="s">
        <v>249</v>
      </c>
      <c r="I54" s="16">
        <v>3</v>
      </c>
      <c r="J54" s="16"/>
      <c r="K54" s="237">
        <f t="shared" si="4"/>
        <v>8</v>
      </c>
      <c r="L54" s="218">
        <f t="shared" si="5"/>
        <v>1</v>
      </c>
      <c r="M54" s="218">
        <f t="shared" si="6"/>
        <v>1</v>
      </c>
      <c r="N54" s="218">
        <f t="shared" si="7"/>
        <v>0</v>
      </c>
      <c r="O54" s="218">
        <f t="shared" si="8"/>
        <v>0</v>
      </c>
      <c r="P54" s="222">
        <f t="shared" si="0"/>
        <v>0</v>
      </c>
      <c r="Q54" s="218">
        <f t="shared" si="9"/>
        <v>1</v>
      </c>
      <c r="R54" s="218">
        <f t="shared" si="10"/>
        <v>1</v>
      </c>
      <c r="S54" s="218">
        <f t="shared" si="11"/>
        <v>1</v>
      </c>
      <c r="T54" s="218">
        <f t="shared" si="12"/>
        <v>0</v>
      </c>
      <c r="U54" s="218">
        <f t="shared" si="1"/>
        <v>1</v>
      </c>
      <c r="V54" s="218">
        <f t="shared" si="13"/>
        <v>1</v>
      </c>
      <c r="W54" s="218">
        <f t="shared" si="14"/>
        <v>1</v>
      </c>
      <c r="X54" s="120" t="str">
        <f t="shared" si="2"/>
        <v/>
      </c>
      <c r="Y54" s="18"/>
      <c r="Z54" s="17"/>
      <c r="AA54" s="106" t="s">
        <v>1317</v>
      </c>
    </row>
    <row r="55" spans="1:27" ht="14">
      <c r="A55" s="218">
        <v>2602</v>
      </c>
      <c r="B55" s="16" t="str">
        <f t="shared" si="3"/>
        <v>G.8.1.2</v>
      </c>
      <c r="C55" s="93" t="s">
        <v>1318</v>
      </c>
      <c r="D55" s="117" t="s">
        <v>47</v>
      </c>
      <c r="E55" s="118"/>
      <c r="F55" s="17"/>
      <c r="G55" s="18" t="s">
        <v>1319</v>
      </c>
      <c r="H55" s="17" t="s">
        <v>249</v>
      </c>
      <c r="I55" s="16">
        <v>3</v>
      </c>
      <c r="J55" s="16"/>
      <c r="K55" s="237">
        <f t="shared" si="4"/>
        <v>8</v>
      </c>
      <c r="L55" s="218">
        <f t="shared" si="5"/>
        <v>1</v>
      </c>
      <c r="M55" s="218">
        <f t="shared" si="6"/>
        <v>2</v>
      </c>
      <c r="N55" s="218">
        <f t="shared" si="7"/>
        <v>0</v>
      </c>
      <c r="O55" s="218">
        <f t="shared" si="8"/>
        <v>0</v>
      </c>
      <c r="P55" s="222">
        <f t="shared" si="0"/>
        <v>0</v>
      </c>
      <c r="Q55" s="218">
        <f t="shared" si="9"/>
        <v>1</v>
      </c>
      <c r="R55" s="218">
        <f t="shared" si="10"/>
        <v>1</v>
      </c>
      <c r="S55" s="218">
        <f t="shared" si="11"/>
        <v>1</v>
      </c>
      <c r="T55" s="218">
        <f t="shared" si="12"/>
        <v>0</v>
      </c>
      <c r="U55" s="218">
        <f t="shared" si="1"/>
        <v>1</v>
      </c>
      <c r="V55" s="218">
        <f t="shared" si="13"/>
        <v>1</v>
      </c>
      <c r="W55" s="218">
        <f t="shared" si="14"/>
        <v>1</v>
      </c>
      <c r="X55" s="120" t="str">
        <f t="shared" si="2"/>
        <v/>
      </c>
      <c r="Y55" s="18"/>
      <c r="Z55" s="17"/>
      <c r="AA55" s="106" t="s">
        <v>1320</v>
      </c>
    </row>
    <row r="56" spans="1:27" ht="14">
      <c r="A56" s="218">
        <v>951</v>
      </c>
      <c r="B56" s="16" t="str">
        <f t="shared" si="3"/>
        <v>G.8.2</v>
      </c>
      <c r="C56" s="92" t="s">
        <v>1321</v>
      </c>
      <c r="D56" s="117" t="s">
        <v>47</v>
      </c>
      <c r="E56" s="118"/>
      <c r="F56" s="17"/>
      <c r="G56" s="18" t="s">
        <v>1316</v>
      </c>
      <c r="H56" s="17" t="s">
        <v>249</v>
      </c>
      <c r="I56" s="16">
        <v>2</v>
      </c>
      <c r="J56" s="16"/>
      <c r="K56" s="237">
        <f t="shared" si="4"/>
        <v>8</v>
      </c>
      <c r="L56" s="218">
        <f t="shared" si="5"/>
        <v>2</v>
      </c>
      <c r="M56" s="218">
        <f t="shared" si="6"/>
        <v>0</v>
      </c>
      <c r="N56" s="218">
        <f t="shared" si="7"/>
        <v>0</v>
      </c>
      <c r="O56" s="218">
        <f t="shared" si="8"/>
        <v>0</v>
      </c>
      <c r="P56" s="222">
        <f t="shared" si="0"/>
        <v>0</v>
      </c>
      <c r="Q56" s="218">
        <f t="shared" si="9"/>
        <v>1</v>
      </c>
      <c r="R56" s="218">
        <f t="shared" si="10"/>
        <v>1</v>
      </c>
      <c r="S56" s="218">
        <f t="shared" si="11"/>
        <v>1</v>
      </c>
      <c r="T56" s="218">
        <f t="shared" si="12"/>
        <v>0</v>
      </c>
      <c r="U56" s="218">
        <f t="shared" si="1"/>
        <v>1</v>
      </c>
      <c r="V56" s="218">
        <f t="shared" si="13"/>
        <v>1</v>
      </c>
      <c r="W56" s="218">
        <f t="shared" si="14"/>
        <v>1</v>
      </c>
      <c r="X56" s="120" t="str">
        <f t="shared" si="2"/>
        <v/>
      </c>
      <c r="Y56" s="18"/>
      <c r="Z56" s="17"/>
      <c r="AA56" s="106" t="s">
        <v>1322</v>
      </c>
    </row>
    <row r="57" spans="1:27" ht="14">
      <c r="A57" s="218">
        <v>953</v>
      </c>
      <c r="B57" s="16" t="str">
        <f t="shared" si="3"/>
        <v>G.8.2.1</v>
      </c>
      <c r="C57" s="93" t="s">
        <v>1323</v>
      </c>
      <c r="D57" s="117" t="s">
        <v>47</v>
      </c>
      <c r="E57" s="118"/>
      <c r="F57" s="17"/>
      <c r="G57" s="18" t="s">
        <v>267</v>
      </c>
      <c r="H57" s="17" t="s">
        <v>268</v>
      </c>
      <c r="I57" s="16">
        <v>3</v>
      </c>
      <c r="J57" s="16"/>
      <c r="K57" s="237">
        <f t="shared" si="4"/>
        <v>8</v>
      </c>
      <c r="L57" s="218">
        <f t="shared" si="5"/>
        <v>2</v>
      </c>
      <c r="M57" s="218">
        <f t="shared" si="6"/>
        <v>1</v>
      </c>
      <c r="N57" s="218">
        <f t="shared" si="7"/>
        <v>0</v>
      </c>
      <c r="O57" s="218">
        <f t="shared" si="8"/>
        <v>0</v>
      </c>
      <c r="P57" s="222">
        <f t="shared" si="0"/>
        <v>0</v>
      </c>
      <c r="Q57" s="218">
        <f t="shared" si="9"/>
        <v>1</v>
      </c>
      <c r="R57" s="218">
        <f t="shared" si="10"/>
        <v>1</v>
      </c>
      <c r="S57" s="218">
        <f t="shared" si="11"/>
        <v>1</v>
      </c>
      <c r="T57" s="218">
        <f t="shared" si="12"/>
        <v>0</v>
      </c>
      <c r="U57" s="218">
        <f t="shared" si="1"/>
        <v>1</v>
      </c>
      <c r="V57" s="218">
        <f t="shared" si="13"/>
        <v>1</v>
      </c>
      <c r="W57" s="218">
        <f t="shared" si="14"/>
        <v>1</v>
      </c>
      <c r="X57" s="120" t="str">
        <f t="shared" si="2"/>
        <v/>
      </c>
      <c r="Y57" s="18"/>
      <c r="Z57" s="17"/>
      <c r="AA57" s="106" t="s">
        <v>1324</v>
      </c>
    </row>
    <row r="58" spans="1:27" ht="28">
      <c r="A58" s="218">
        <v>954</v>
      </c>
      <c r="B58" s="16" t="str">
        <f t="shared" si="3"/>
        <v>G.8.2.2</v>
      </c>
      <c r="C58" s="93" t="s">
        <v>1325</v>
      </c>
      <c r="D58" s="117" t="s">
        <v>47</v>
      </c>
      <c r="E58" s="118"/>
      <c r="F58" s="17"/>
      <c r="G58" s="18" t="s">
        <v>1326</v>
      </c>
      <c r="H58" s="17" t="s">
        <v>1327</v>
      </c>
      <c r="I58" s="16">
        <v>3</v>
      </c>
      <c r="J58" s="16"/>
      <c r="K58" s="237">
        <f t="shared" si="4"/>
        <v>8</v>
      </c>
      <c r="L58" s="218">
        <f t="shared" si="5"/>
        <v>2</v>
      </c>
      <c r="M58" s="218">
        <f t="shared" si="6"/>
        <v>2</v>
      </c>
      <c r="N58" s="218">
        <f t="shared" si="7"/>
        <v>0</v>
      </c>
      <c r="O58" s="218">
        <f t="shared" si="8"/>
        <v>0</v>
      </c>
      <c r="P58" s="222">
        <f t="shared" si="0"/>
        <v>0</v>
      </c>
      <c r="Q58" s="218">
        <f t="shared" si="9"/>
        <v>1</v>
      </c>
      <c r="R58" s="218">
        <f t="shared" si="10"/>
        <v>1</v>
      </c>
      <c r="S58" s="218">
        <f t="shared" si="11"/>
        <v>1</v>
      </c>
      <c r="T58" s="218">
        <f t="shared" si="12"/>
        <v>0</v>
      </c>
      <c r="U58" s="218">
        <f t="shared" si="1"/>
        <v>1</v>
      </c>
      <c r="V58" s="218">
        <f t="shared" si="13"/>
        <v>1</v>
      </c>
      <c r="W58" s="218">
        <f t="shared" si="14"/>
        <v>1</v>
      </c>
      <c r="X58" s="120" t="str">
        <f t="shared" si="2"/>
        <v/>
      </c>
      <c r="Y58" s="18"/>
      <c r="Z58" s="17"/>
      <c r="AA58" s="106" t="s">
        <v>1328</v>
      </c>
    </row>
    <row r="59" spans="1:27" ht="28">
      <c r="A59" s="218">
        <v>955</v>
      </c>
      <c r="B59" s="16" t="str">
        <f t="shared" si="3"/>
        <v>G.8.2.3</v>
      </c>
      <c r="C59" s="93" t="s">
        <v>1329</v>
      </c>
      <c r="D59" s="117" t="s">
        <v>47</v>
      </c>
      <c r="E59" s="118"/>
      <c r="F59" s="17"/>
      <c r="G59" s="18" t="s">
        <v>1326</v>
      </c>
      <c r="H59" s="17" t="s">
        <v>1327</v>
      </c>
      <c r="I59" s="16">
        <v>3</v>
      </c>
      <c r="J59" s="16"/>
      <c r="K59" s="237">
        <f t="shared" si="4"/>
        <v>8</v>
      </c>
      <c r="L59" s="218">
        <f t="shared" si="5"/>
        <v>2</v>
      </c>
      <c r="M59" s="218">
        <f t="shared" si="6"/>
        <v>3</v>
      </c>
      <c r="N59" s="218">
        <f t="shared" si="7"/>
        <v>0</v>
      </c>
      <c r="O59" s="218">
        <f t="shared" si="8"/>
        <v>0</v>
      </c>
      <c r="P59" s="222">
        <f t="shared" si="0"/>
        <v>0</v>
      </c>
      <c r="Q59" s="218">
        <f t="shared" si="9"/>
        <v>1</v>
      </c>
      <c r="R59" s="218">
        <f t="shared" si="10"/>
        <v>1</v>
      </c>
      <c r="S59" s="218">
        <f t="shared" si="11"/>
        <v>1</v>
      </c>
      <c r="T59" s="218">
        <f t="shared" si="12"/>
        <v>0</v>
      </c>
      <c r="U59" s="218">
        <f t="shared" si="1"/>
        <v>1</v>
      </c>
      <c r="V59" s="218">
        <f t="shared" si="13"/>
        <v>1</v>
      </c>
      <c r="W59" s="218">
        <f t="shared" si="14"/>
        <v>1</v>
      </c>
      <c r="X59" s="120" t="str">
        <f t="shared" si="2"/>
        <v/>
      </c>
      <c r="Y59" s="18"/>
      <c r="Z59" s="17"/>
      <c r="AA59" s="106" t="s">
        <v>1330</v>
      </c>
    </row>
    <row r="60" spans="1:27" ht="28">
      <c r="A60" s="218">
        <v>3688</v>
      </c>
      <c r="B60" s="16" t="str">
        <f t="shared" si="3"/>
        <v>G.9</v>
      </c>
      <c r="C60" s="17" t="s">
        <v>250</v>
      </c>
      <c r="D60" s="117" t="s">
        <v>47</v>
      </c>
      <c r="E60" s="118"/>
      <c r="F60" s="17" t="s">
        <v>251</v>
      </c>
      <c r="G60" s="18" t="s">
        <v>252</v>
      </c>
      <c r="H60" s="17" t="s">
        <v>253</v>
      </c>
      <c r="I60" s="16">
        <v>1</v>
      </c>
      <c r="J60" s="16"/>
      <c r="K60" s="237">
        <f t="shared" si="4"/>
        <v>9</v>
      </c>
      <c r="L60" s="218">
        <f t="shared" si="5"/>
        <v>0</v>
      </c>
      <c r="M60" s="218">
        <f t="shared" si="6"/>
        <v>0</v>
      </c>
      <c r="N60" s="218">
        <f t="shared" si="7"/>
        <v>0</v>
      </c>
      <c r="O60" s="218">
        <f t="shared" si="8"/>
        <v>0</v>
      </c>
      <c r="P60" s="222">
        <f t="shared" si="0"/>
        <v>0</v>
      </c>
      <c r="Q60" s="218">
        <f t="shared" si="9"/>
        <v>1</v>
      </c>
      <c r="R60" s="218">
        <f t="shared" si="10"/>
        <v>1</v>
      </c>
      <c r="S60" s="218">
        <f t="shared" si="11"/>
        <v>1</v>
      </c>
      <c r="T60" s="218">
        <f t="shared" si="12"/>
        <v>0</v>
      </c>
      <c r="U60" s="218">
        <f t="shared" si="1"/>
        <v>1</v>
      </c>
      <c r="V60" s="218">
        <f t="shared" si="13"/>
        <v>1</v>
      </c>
      <c r="W60" s="218">
        <f t="shared" si="14"/>
        <v>1</v>
      </c>
      <c r="X60" s="120">
        <f t="shared" si="2"/>
        <v>1</v>
      </c>
      <c r="Y60" s="18"/>
      <c r="Z60" s="17"/>
      <c r="AA60" s="106" t="s">
        <v>1331</v>
      </c>
    </row>
    <row r="61" spans="1:27" ht="28">
      <c r="A61" s="218">
        <v>976</v>
      </c>
      <c r="B61" s="16" t="str">
        <f t="shared" si="3"/>
        <v>G.9.1</v>
      </c>
      <c r="C61" s="92" t="s">
        <v>1332</v>
      </c>
      <c r="D61" s="117" t="s">
        <v>47</v>
      </c>
      <c r="E61" s="118"/>
      <c r="F61" s="17" t="s">
        <v>251</v>
      </c>
      <c r="G61" s="18" t="s">
        <v>252</v>
      </c>
      <c r="H61" s="17" t="s">
        <v>1333</v>
      </c>
      <c r="I61" s="16">
        <v>2</v>
      </c>
      <c r="J61" s="16"/>
      <c r="K61" s="237">
        <f t="shared" si="4"/>
        <v>9</v>
      </c>
      <c r="L61" s="218">
        <f t="shared" si="5"/>
        <v>1</v>
      </c>
      <c r="M61" s="218">
        <f t="shared" si="6"/>
        <v>0</v>
      </c>
      <c r="N61" s="218">
        <f t="shared" si="7"/>
        <v>0</v>
      </c>
      <c r="O61" s="218">
        <f t="shared" si="8"/>
        <v>0</v>
      </c>
      <c r="P61" s="222">
        <f t="shared" si="0"/>
        <v>0</v>
      </c>
      <c r="Q61" s="218">
        <f t="shared" si="9"/>
        <v>1</v>
      </c>
      <c r="R61" s="218">
        <f t="shared" si="10"/>
        <v>1</v>
      </c>
      <c r="S61" s="218">
        <f t="shared" si="11"/>
        <v>1</v>
      </c>
      <c r="T61" s="218">
        <f t="shared" si="12"/>
        <v>0</v>
      </c>
      <c r="U61" s="218">
        <f t="shared" si="1"/>
        <v>1</v>
      </c>
      <c r="V61" s="218">
        <f t="shared" si="13"/>
        <v>1</v>
      </c>
      <c r="W61" s="218">
        <f t="shared" si="14"/>
        <v>1</v>
      </c>
      <c r="X61" s="120" t="str">
        <f t="shared" si="2"/>
        <v/>
      </c>
      <c r="Y61" s="18"/>
      <c r="Z61" s="17"/>
      <c r="AA61" s="106" t="s">
        <v>1334</v>
      </c>
    </row>
    <row r="62" spans="1:27" ht="14">
      <c r="A62" s="218">
        <v>3689</v>
      </c>
      <c r="B62" s="16" t="str">
        <f t="shared" si="3"/>
        <v>G.9.2</v>
      </c>
      <c r="C62" s="92" t="s">
        <v>1335</v>
      </c>
      <c r="D62" s="117" t="s">
        <v>47</v>
      </c>
      <c r="E62" s="118"/>
      <c r="F62" s="17"/>
      <c r="G62" s="18" t="s">
        <v>252</v>
      </c>
      <c r="H62" s="17" t="s">
        <v>1333</v>
      </c>
      <c r="I62" s="16">
        <v>2</v>
      </c>
      <c r="J62" s="16"/>
      <c r="K62" s="237">
        <f t="shared" si="4"/>
        <v>9</v>
      </c>
      <c r="L62" s="218">
        <f t="shared" si="5"/>
        <v>2</v>
      </c>
      <c r="M62" s="218">
        <f t="shared" si="6"/>
        <v>0</v>
      </c>
      <c r="N62" s="218">
        <f t="shared" si="7"/>
        <v>0</v>
      </c>
      <c r="O62" s="218">
        <f t="shared" si="8"/>
        <v>0</v>
      </c>
      <c r="P62" s="222">
        <f t="shared" si="0"/>
        <v>0</v>
      </c>
      <c r="Q62" s="218">
        <f t="shared" si="9"/>
        <v>1</v>
      </c>
      <c r="R62" s="218">
        <f t="shared" si="10"/>
        <v>1</v>
      </c>
      <c r="S62" s="218">
        <f t="shared" si="11"/>
        <v>1</v>
      </c>
      <c r="T62" s="218">
        <f t="shared" si="12"/>
        <v>0</v>
      </c>
      <c r="U62" s="218">
        <f t="shared" si="1"/>
        <v>1</v>
      </c>
      <c r="V62" s="218">
        <f t="shared" si="13"/>
        <v>1</v>
      </c>
      <c r="W62" s="218">
        <f t="shared" si="14"/>
        <v>1</v>
      </c>
      <c r="X62" s="120" t="str">
        <f t="shared" si="2"/>
        <v/>
      </c>
      <c r="Y62" s="18"/>
      <c r="Z62" s="17"/>
      <c r="AA62" s="106" t="s">
        <v>1336</v>
      </c>
    </row>
    <row r="63" spans="1:27" ht="28">
      <c r="A63" s="218">
        <v>3693</v>
      </c>
      <c r="B63" s="16" t="str">
        <f t="shared" si="3"/>
        <v>G.9.3</v>
      </c>
      <c r="C63" s="92" t="s">
        <v>1337</v>
      </c>
      <c r="D63" s="117" t="s">
        <v>47</v>
      </c>
      <c r="E63" s="118"/>
      <c r="F63" s="17"/>
      <c r="G63" s="18" t="s">
        <v>1338</v>
      </c>
      <c r="H63" s="17" t="s">
        <v>999</v>
      </c>
      <c r="I63" s="16">
        <v>2</v>
      </c>
      <c r="J63" s="16"/>
      <c r="K63" s="237">
        <f t="shared" si="4"/>
        <v>9</v>
      </c>
      <c r="L63" s="218">
        <f t="shared" si="5"/>
        <v>3</v>
      </c>
      <c r="M63" s="218">
        <f t="shared" si="6"/>
        <v>0</v>
      </c>
      <c r="N63" s="218">
        <f t="shared" si="7"/>
        <v>0</v>
      </c>
      <c r="O63" s="218">
        <f t="shared" si="8"/>
        <v>0</v>
      </c>
      <c r="P63" s="222">
        <f t="shared" si="0"/>
        <v>0</v>
      </c>
      <c r="Q63" s="218">
        <f t="shared" si="9"/>
        <v>1</v>
      </c>
      <c r="R63" s="218">
        <f t="shared" si="10"/>
        <v>1</v>
      </c>
      <c r="S63" s="218">
        <f t="shared" si="11"/>
        <v>1</v>
      </c>
      <c r="T63" s="218">
        <f t="shared" si="12"/>
        <v>0</v>
      </c>
      <c r="U63" s="218">
        <f t="shared" si="1"/>
        <v>1</v>
      </c>
      <c r="V63" s="218">
        <f t="shared" si="13"/>
        <v>1</v>
      </c>
      <c r="W63" s="218">
        <f t="shared" si="14"/>
        <v>1</v>
      </c>
      <c r="X63" s="120" t="str">
        <f t="shared" si="2"/>
        <v/>
      </c>
      <c r="Y63" s="18"/>
      <c r="Z63" s="17"/>
      <c r="AA63" s="106" t="s">
        <v>1339</v>
      </c>
    </row>
    <row r="64" spans="1:27" ht="42">
      <c r="A64" s="218">
        <v>3705</v>
      </c>
      <c r="B64" s="16" t="str">
        <f t="shared" si="3"/>
        <v>G.9.4</v>
      </c>
      <c r="C64" s="92" t="s">
        <v>1340</v>
      </c>
      <c r="D64" s="117" t="s">
        <v>47</v>
      </c>
      <c r="E64" s="118"/>
      <c r="F64" s="17"/>
      <c r="G64" s="18" t="s">
        <v>611</v>
      </c>
      <c r="H64" s="17" t="s">
        <v>612</v>
      </c>
      <c r="I64" s="16">
        <v>2</v>
      </c>
      <c r="J64" s="16"/>
      <c r="K64" s="237">
        <f t="shared" si="4"/>
        <v>9</v>
      </c>
      <c r="L64" s="218">
        <f t="shared" si="5"/>
        <v>4</v>
      </c>
      <c r="M64" s="218">
        <f t="shared" si="6"/>
        <v>0</v>
      </c>
      <c r="N64" s="218">
        <f t="shared" si="7"/>
        <v>0</v>
      </c>
      <c r="O64" s="218">
        <f t="shared" si="8"/>
        <v>0</v>
      </c>
      <c r="P64" s="222">
        <f t="shared" si="0"/>
        <v>0</v>
      </c>
      <c r="Q64" s="218">
        <f t="shared" si="9"/>
        <v>1</v>
      </c>
      <c r="R64" s="218">
        <f t="shared" si="10"/>
        <v>1</v>
      </c>
      <c r="S64" s="218">
        <f t="shared" si="11"/>
        <v>1</v>
      </c>
      <c r="T64" s="218">
        <f t="shared" si="12"/>
        <v>0</v>
      </c>
      <c r="U64" s="218">
        <f t="shared" si="1"/>
        <v>1</v>
      </c>
      <c r="V64" s="218">
        <f t="shared" si="13"/>
        <v>1</v>
      </c>
      <c r="W64" s="218">
        <f t="shared" si="14"/>
        <v>1</v>
      </c>
      <c r="X64" s="120" t="str">
        <f t="shared" si="2"/>
        <v/>
      </c>
      <c r="Y64" s="18"/>
      <c r="Z64" s="17"/>
      <c r="AA64" s="106" t="s">
        <v>1341</v>
      </c>
    </row>
    <row r="65" spans="1:27" ht="42">
      <c r="A65" s="218">
        <v>3706</v>
      </c>
      <c r="B65" s="16" t="str">
        <f t="shared" si="3"/>
        <v>G.10</v>
      </c>
      <c r="C65" s="17" t="s">
        <v>254</v>
      </c>
      <c r="D65" s="117" t="s">
        <v>47</v>
      </c>
      <c r="E65" s="118"/>
      <c r="F65" s="17" t="s">
        <v>255</v>
      </c>
      <c r="G65" s="18" t="s">
        <v>256</v>
      </c>
      <c r="H65" s="17" t="s">
        <v>257</v>
      </c>
      <c r="I65" s="16">
        <v>1</v>
      </c>
      <c r="J65" s="16"/>
      <c r="K65" s="237">
        <f t="shared" si="4"/>
        <v>10</v>
      </c>
      <c r="L65" s="218">
        <f t="shared" si="5"/>
        <v>0</v>
      </c>
      <c r="M65" s="218">
        <f t="shared" si="6"/>
        <v>0</v>
      </c>
      <c r="N65" s="218">
        <f t="shared" si="7"/>
        <v>0</v>
      </c>
      <c r="O65" s="218">
        <f t="shared" si="8"/>
        <v>0</v>
      </c>
      <c r="P65" s="222">
        <f t="shared" si="0"/>
        <v>0</v>
      </c>
      <c r="Q65" s="218">
        <f t="shared" si="9"/>
        <v>1</v>
      </c>
      <c r="R65" s="218">
        <f t="shared" si="10"/>
        <v>1</v>
      </c>
      <c r="S65" s="218">
        <f t="shared" si="11"/>
        <v>1</v>
      </c>
      <c r="T65" s="218">
        <f t="shared" si="12"/>
        <v>0</v>
      </c>
      <c r="U65" s="218">
        <f t="shared" si="1"/>
        <v>1</v>
      </c>
      <c r="V65" s="218">
        <f t="shared" si="13"/>
        <v>1</v>
      </c>
      <c r="W65" s="218">
        <f t="shared" si="14"/>
        <v>1</v>
      </c>
      <c r="X65" s="120">
        <f t="shared" si="2"/>
        <v>1</v>
      </c>
      <c r="Y65" s="18"/>
      <c r="Z65" s="17"/>
      <c r="AA65" s="106" t="s">
        <v>1342</v>
      </c>
    </row>
    <row r="66" spans="1:27" ht="28">
      <c r="A66" s="218">
        <v>3710</v>
      </c>
      <c r="B66" s="16" t="str">
        <f t="shared" si="3"/>
        <v>G.10.1</v>
      </c>
      <c r="C66" s="92" t="s">
        <v>1343</v>
      </c>
      <c r="D66" s="117" t="s">
        <v>47</v>
      </c>
      <c r="E66" s="118"/>
      <c r="F66" s="17"/>
      <c r="G66" s="18" t="s">
        <v>290</v>
      </c>
      <c r="H66" s="17" t="s">
        <v>1344</v>
      </c>
      <c r="I66" s="16">
        <v>2</v>
      </c>
      <c r="J66" s="16"/>
      <c r="K66" s="237">
        <f t="shared" si="4"/>
        <v>10</v>
      </c>
      <c r="L66" s="218">
        <f t="shared" si="5"/>
        <v>1</v>
      </c>
      <c r="M66" s="218">
        <f t="shared" si="6"/>
        <v>0</v>
      </c>
      <c r="N66" s="218">
        <f t="shared" si="7"/>
        <v>0</v>
      </c>
      <c r="O66" s="218">
        <f t="shared" si="8"/>
        <v>0</v>
      </c>
      <c r="P66" s="222">
        <f t="shared" si="0"/>
        <v>0</v>
      </c>
      <c r="Q66" s="218">
        <f t="shared" si="9"/>
        <v>1</v>
      </c>
      <c r="R66" s="218">
        <f t="shared" si="10"/>
        <v>1</v>
      </c>
      <c r="S66" s="218">
        <f t="shared" si="11"/>
        <v>1</v>
      </c>
      <c r="T66" s="218">
        <f t="shared" si="12"/>
        <v>0</v>
      </c>
      <c r="U66" s="218">
        <f t="shared" si="1"/>
        <v>1</v>
      </c>
      <c r="V66" s="218">
        <f t="shared" si="13"/>
        <v>1</v>
      </c>
      <c r="W66" s="218">
        <f t="shared" si="14"/>
        <v>1</v>
      </c>
      <c r="X66" s="120" t="str">
        <f t="shared" si="2"/>
        <v/>
      </c>
      <c r="Y66" s="18"/>
      <c r="Z66" s="17"/>
      <c r="AA66" s="106" t="s">
        <v>1345</v>
      </c>
    </row>
    <row r="67" spans="1:27" ht="28">
      <c r="A67" s="218">
        <v>3711</v>
      </c>
      <c r="B67" s="16" t="str">
        <f t="shared" si="3"/>
        <v>G.10.2</v>
      </c>
      <c r="C67" s="92" t="s">
        <v>1346</v>
      </c>
      <c r="D67" s="117" t="s">
        <v>47</v>
      </c>
      <c r="E67" s="118"/>
      <c r="F67" s="17"/>
      <c r="G67" s="18" t="s">
        <v>256</v>
      </c>
      <c r="H67" s="17" t="s">
        <v>257</v>
      </c>
      <c r="I67" s="16">
        <v>2</v>
      </c>
      <c r="J67" s="16"/>
      <c r="K67" s="237">
        <f t="shared" si="4"/>
        <v>10</v>
      </c>
      <c r="L67" s="218">
        <f t="shared" si="5"/>
        <v>2</v>
      </c>
      <c r="M67" s="218">
        <f t="shared" si="6"/>
        <v>0</v>
      </c>
      <c r="N67" s="218">
        <f t="shared" si="7"/>
        <v>0</v>
      </c>
      <c r="O67" s="218">
        <f t="shared" si="8"/>
        <v>0</v>
      </c>
      <c r="P67" s="222">
        <f t="shared" si="0"/>
        <v>0</v>
      </c>
      <c r="Q67" s="218">
        <f t="shared" si="9"/>
        <v>1</v>
      </c>
      <c r="R67" s="218">
        <f t="shared" si="10"/>
        <v>1</v>
      </c>
      <c r="S67" s="218">
        <f t="shared" si="11"/>
        <v>1</v>
      </c>
      <c r="T67" s="218">
        <f t="shared" si="12"/>
        <v>0</v>
      </c>
      <c r="U67" s="218">
        <f t="shared" si="1"/>
        <v>1</v>
      </c>
      <c r="V67" s="218">
        <f t="shared" si="13"/>
        <v>1</v>
      </c>
      <c r="W67" s="218">
        <f t="shared" si="14"/>
        <v>1</v>
      </c>
      <c r="X67" s="120" t="str">
        <f t="shared" si="2"/>
        <v/>
      </c>
      <c r="Y67" s="18"/>
      <c r="Z67" s="17"/>
      <c r="AA67" s="106" t="s">
        <v>1347</v>
      </c>
    </row>
    <row r="68" spans="1:27" ht="28">
      <c r="A68" s="218">
        <v>3712</v>
      </c>
      <c r="B68" s="16" t="str">
        <f t="shared" si="3"/>
        <v>G.10.2.1</v>
      </c>
      <c r="C68" s="93" t="s">
        <v>1348</v>
      </c>
      <c r="D68" s="117" t="s">
        <v>47</v>
      </c>
      <c r="E68" s="118"/>
      <c r="F68" s="17"/>
      <c r="G68" s="18" t="s">
        <v>1349</v>
      </c>
      <c r="H68" s="17" t="s">
        <v>257</v>
      </c>
      <c r="I68" s="16">
        <v>3</v>
      </c>
      <c r="J68" s="16"/>
      <c r="K68" s="237">
        <f t="shared" si="4"/>
        <v>10</v>
      </c>
      <c r="L68" s="218">
        <f t="shared" si="5"/>
        <v>2</v>
      </c>
      <c r="M68" s="218">
        <f t="shared" si="6"/>
        <v>1</v>
      </c>
      <c r="N68" s="218">
        <f t="shared" si="7"/>
        <v>0</v>
      </c>
      <c r="O68" s="218">
        <f t="shared" si="8"/>
        <v>0</v>
      </c>
      <c r="P68" s="222">
        <f t="shared" si="0"/>
        <v>0</v>
      </c>
      <c r="Q68" s="218">
        <f t="shared" si="9"/>
        <v>1</v>
      </c>
      <c r="R68" s="218">
        <f t="shared" si="10"/>
        <v>1</v>
      </c>
      <c r="S68" s="218">
        <f t="shared" si="11"/>
        <v>1</v>
      </c>
      <c r="T68" s="218">
        <f t="shared" si="12"/>
        <v>0</v>
      </c>
      <c r="U68" s="218">
        <f t="shared" si="1"/>
        <v>1</v>
      </c>
      <c r="V68" s="218">
        <f t="shared" si="13"/>
        <v>1</v>
      </c>
      <c r="W68" s="218">
        <f t="shared" si="14"/>
        <v>1</v>
      </c>
      <c r="X68" s="120" t="str">
        <f t="shared" si="2"/>
        <v/>
      </c>
      <c r="Y68" s="18"/>
      <c r="Z68" s="17"/>
      <c r="AA68" s="106" t="s">
        <v>1350</v>
      </c>
    </row>
    <row r="69" spans="1:27" ht="28">
      <c r="A69" s="218">
        <v>3716</v>
      </c>
      <c r="B69" s="16" t="str">
        <f t="shared" si="3"/>
        <v>G.10.2.1.1</v>
      </c>
      <c r="C69" s="94" t="s">
        <v>1351</v>
      </c>
      <c r="D69" s="117" t="s">
        <v>47</v>
      </c>
      <c r="E69" s="118"/>
      <c r="F69" s="17"/>
      <c r="G69" s="18" t="s">
        <v>1352</v>
      </c>
      <c r="H69" s="17" t="s">
        <v>257</v>
      </c>
      <c r="I69" s="16">
        <v>4</v>
      </c>
      <c r="J69" s="16"/>
      <c r="K69" s="237">
        <f t="shared" si="4"/>
        <v>10</v>
      </c>
      <c r="L69" s="218">
        <f t="shared" si="5"/>
        <v>2</v>
      </c>
      <c r="M69" s="218">
        <f t="shared" si="6"/>
        <v>1</v>
      </c>
      <c r="N69" s="218">
        <f t="shared" si="7"/>
        <v>1</v>
      </c>
      <c r="O69" s="218">
        <f t="shared" si="8"/>
        <v>0</v>
      </c>
      <c r="P69" s="222">
        <f t="shared" ref="P69:P132" si="15">IF(OR(Master="Master",I69=0),0,IF(J69=1,0,IF(ISNA(VLOOKUP(A69,L2_Array,21,FALSE)),0,VLOOKUP(A69,L2_Array,21,FALSE))))</f>
        <v>0</v>
      </c>
      <c r="Q69" s="218">
        <f t="shared" si="9"/>
        <v>1</v>
      </c>
      <c r="R69" s="218">
        <f t="shared" si="10"/>
        <v>1</v>
      </c>
      <c r="S69" s="218">
        <f t="shared" si="11"/>
        <v>1</v>
      </c>
      <c r="T69" s="218">
        <f t="shared" si="12"/>
        <v>0</v>
      </c>
      <c r="U69" s="218">
        <f t="shared" ref="U69:U132" si="16">IF(Master="Master",Q69,IF(U68="",R69,IF(OR(AND(T69&gt;0,R69&lt;U68),AND(T69=1,R69&lt;=U68)),U68,R69)))</f>
        <v>1</v>
      </c>
      <c r="V69" s="218">
        <f t="shared" si="13"/>
        <v>1</v>
      </c>
      <c r="W69" s="218">
        <f t="shared" si="14"/>
        <v>1</v>
      </c>
      <c r="X69" s="120" t="str">
        <f t="shared" ref="X69:X132" si="17">IF(ISNA(VLOOKUP(A69,L2_Array,1,FALSE)),"",1)</f>
        <v/>
      </c>
      <c r="Y69" s="18"/>
      <c r="Z69" s="17"/>
      <c r="AA69" s="106" t="s">
        <v>1353</v>
      </c>
    </row>
    <row r="70" spans="1:27" ht="42">
      <c r="A70" s="218">
        <v>3717</v>
      </c>
      <c r="B70" s="16" t="str">
        <f t="shared" ref="B70:B133" si="18">IF(I70=0,"",IF(I70=1,P$1&amp;"."&amp;K70,IF(I70=2,P$1&amp;"."&amp;K70&amp;"."&amp;L70,IF(I70=3,P$1&amp;"."&amp;K70&amp;"."&amp;L70&amp;"."&amp;M70,IF(I70=4,P$1&amp;"."&amp;K70&amp;"."&amp;L70&amp;"."&amp;M70&amp;"."&amp;N70,IF(I70=5,P$1&amp;"."&amp;K70&amp;"."&amp;L70&amp;"."&amp;M70&amp;"."&amp;N70&amp;"."&amp;O70))))))</f>
        <v>G.10.3</v>
      </c>
      <c r="C70" s="92" t="s">
        <v>1354</v>
      </c>
      <c r="D70" s="117" t="s">
        <v>47</v>
      </c>
      <c r="E70" s="118"/>
      <c r="F70" s="17" t="s">
        <v>255</v>
      </c>
      <c r="G70" s="18" t="s">
        <v>256</v>
      </c>
      <c r="H70" s="17" t="s">
        <v>257</v>
      </c>
      <c r="I70" s="16">
        <v>2</v>
      </c>
      <c r="J70" s="16"/>
      <c r="K70" s="237">
        <f t="shared" ref="K70:K133" si="19">IF(K69="",1,IF(I70=1,K69+1,K69))</f>
        <v>10</v>
      </c>
      <c r="L70" s="218">
        <f t="shared" ref="L70:L133" si="20">IF(L69="",0,IF(K69&lt;&gt;K70,0,IF($I70=2,L69+1,L69)))</f>
        <v>3</v>
      </c>
      <c r="M70" s="218">
        <f t="shared" ref="M70:M133" si="21">IF(M69="",0,IF(L69&lt;&gt;L70,0,IF($I70=3,M69+1,M69)))</f>
        <v>0</v>
      </c>
      <c r="N70" s="218">
        <f t="shared" ref="N70:N133" si="22">IF(N69="",0,IF(M69&lt;&gt;M70,0,IF($I70=4,N69+1,N69)))</f>
        <v>0</v>
      </c>
      <c r="O70" s="218">
        <f t="shared" ref="O70:O133" si="23">IF(O69="",0,IF(N69&lt;&gt;N70,0,IF($I70=5,O69+1,O69)))</f>
        <v>0</v>
      </c>
      <c r="P70" s="222">
        <f t="shared" si="15"/>
        <v>0</v>
      </c>
      <c r="Q70" s="218">
        <f t="shared" ref="Q70:Q133" si="24">IF(I70="","",IF(D70="Yes",1,IF(D70="No",2,IF(D70="N/A",3,0))))</f>
        <v>1</v>
      </c>
      <c r="R70" s="218">
        <f t="shared" ref="R70:R133" si="25">IF(I70="","",IF(P70&gt;0,P70,IF(Q70&gt;0,Q70,0)))</f>
        <v>1</v>
      </c>
      <c r="S70" s="218">
        <f t="shared" ref="S70:S133" si="26">IF(I70="","",IF(OR(I70=1,S69=""),1,IF(OR(AND(J69=1,(I70-I68&lt;&gt;0)),AND(S69=0,I69=I70),AND(J69=1,I70=I68)),0,1)))</f>
        <v>1</v>
      </c>
      <c r="T70" s="218">
        <f t="shared" ref="T70:T133" si="27">IF(I70="",T69,IF(AND(R70&gt;1,OR(T69="",T69=0,T69&gt;=I70)),I70,IF(I70&gt;T69,T69,0)))</f>
        <v>0</v>
      </c>
      <c r="U70" s="218">
        <f t="shared" si="16"/>
        <v>1</v>
      </c>
      <c r="V70" s="218">
        <f t="shared" ref="V70:V133" si="28">IF(I70="","",IF(OR(AND(S69=1,T70=1),R70&gt;0,AND(S71=0,V71=1)),1,0))</f>
        <v>1</v>
      </c>
      <c r="W70" s="218">
        <f t="shared" ref="W70:W133" si="29">IF(I70="","",IF(OR(AND(T70&gt;0,S70=1),AND(S70=1,V70=1)),1,0))</f>
        <v>1</v>
      </c>
      <c r="X70" s="120" t="str">
        <f t="shared" si="17"/>
        <v/>
      </c>
      <c r="Y70" s="18"/>
      <c r="Z70" s="17"/>
      <c r="AA70" s="106" t="s">
        <v>1355</v>
      </c>
    </row>
    <row r="71" spans="1:27" ht="28">
      <c r="A71" s="218">
        <v>3719</v>
      </c>
      <c r="B71" s="16" t="str">
        <f t="shared" si="18"/>
        <v>G.10.3.1</v>
      </c>
      <c r="C71" s="93" t="s">
        <v>1348</v>
      </c>
      <c r="D71" s="117" t="s">
        <v>47</v>
      </c>
      <c r="E71" s="118"/>
      <c r="F71" s="17"/>
      <c r="G71" s="18" t="s">
        <v>1349</v>
      </c>
      <c r="H71" s="17" t="s">
        <v>257</v>
      </c>
      <c r="I71" s="16">
        <v>3</v>
      </c>
      <c r="J71" s="16"/>
      <c r="K71" s="237">
        <f t="shared" si="19"/>
        <v>10</v>
      </c>
      <c r="L71" s="218">
        <f t="shared" si="20"/>
        <v>3</v>
      </c>
      <c r="M71" s="218">
        <f t="shared" si="21"/>
        <v>1</v>
      </c>
      <c r="N71" s="218">
        <f t="shared" si="22"/>
        <v>0</v>
      </c>
      <c r="O71" s="218">
        <f t="shared" si="23"/>
        <v>0</v>
      </c>
      <c r="P71" s="222">
        <f t="shared" si="15"/>
        <v>0</v>
      </c>
      <c r="Q71" s="218">
        <f t="shared" si="24"/>
        <v>1</v>
      </c>
      <c r="R71" s="218">
        <f t="shared" si="25"/>
        <v>1</v>
      </c>
      <c r="S71" s="218">
        <f t="shared" si="26"/>
        <v>1</v>
      </c>
      <c r="T71" s="218">
        <f t="shared" si="27"/>
        <v>0</v>
      </c>
      <c r="U71" s="218">
        <f t="shared" si="16"/>
        <v>1</v>
      </c>
      <c r="V71" s="218">
        <f t="shared" si="28"/>
        <v>1</v>
      </c>
      <c r="W71" s="218">
        <f t="shared" si="29"/>
        <v>1</v>
      </c>
      <c r="X71" s="120" t="str">
        <f t="shared" si="17"/>
        <v/>
      </c>
      <c r="Y71" s="18"/>
      <c r="Z71" s="17"/>
      <c r="AA71" s="106" t="s">
        <v>1356</v>
      </c>
    </row>
    <row r="72" spans="1:27" ht="28">
      <c r="A72" s="218">
        <v>3720</v>
      </c>
      <c r="B72" s="16" t="str">
        <f t="shared" si="18"/>
        <v>G.10.3.1.1</v>
      </c>
      <c r="C72" s="94" t="s">
        <v>1357</v>
      </c>
      <c r="D72" s="117" t="s">
        <v>47</v>
      </c>
      <c r="E72" s="118"/>
      <c r="F72" s="17"/>
      <c r="G72" s="18" t="s">
        <v>1352</v>
      </c>
      <c r="H72" s="17" t="s">
        <v>257</v>
      </c>
      <c r="I72" s="16">
        <v>4</v>
      </c>
      <c r="J72" s="16"/>
      <c r="K72" s="237">
        <f t="shared" si="19"/>
        <v>10</v>
      </c>
      <c r="L72" s="218">
        <f t="shared" si="20"/>
        <v>3</v>
      </c>
      <c r="M72" s="218">
        <f t="shared" si="21"/>
        <v>1</v>
      </c>
      <c r="N72" s="218">
        <f t="shared" si="22"/>
        <v>1</v>
      </c>
      <c r="O72" s="218">
        <f t="shared" si="23"/>
        <v>0</v>
      </c>
      <c r="P72" s="222">
        <f t="shared" si="15"/>
        <v>0</v>
      </c>
      <c r="Q72" s="218">
        <f t="shared" si="24"/>
        <v>1</v>
      </c>
      <c r="R72" s="218">
        <f t="shared" si="25"/>
        <v>1</v>
      </c>
      <c r="S72" s="218">
        <f t="shared" si="26"/>
        <v>1</v>
      </c>
      <c r="T72" s="218">
        <f t="shared" si="27"/>
        <v>0</v>
      </c>
      <c r="U72" s="218">
        <f t="shared" si="16"/>
        <v>1</v>
      </c>
      <c r="V72" s="218">
        <f t="shared" si="28"/>
        <v>1</v>
      </c>
      <c r="W72" s="218">
        <f t="shared" si="29"/>
        <v>1</v>
      </c>
      <c r="X72" s="120" t="str">
        <f t="shared" si="17"/>
        <v/>
      </c>
      <c r="Y72" s="18"/>
      <c r="Z72" s="17"/>
      <c r="AA72" s="106" t="s">
        <v>1358</v>
      </c>
    </row>
    <row r="73" spans="1:27" ht="28">
      <c r="A73" s="218">
        <v>3721</v>
      </c>
      <c r="B73" s="16" t="str">
        <f t="shared" si="18"/>
        <v>G.10.4</v>
      </c>
      <c r="C73" s="92" t="s">
        <v>1359</v>
      </c>
      <c r="D73" s="117" t="s">
        <v>50</v>
      </c>
      <c r="E73" s="212"/>
      <c r="F73" s="17"/>
      <c r="G73" s="18" t="s">
        <v>256</v>
      </c>
      <c r="H73" s="17" t="s">
        <v>257</v>
      </c>
      <c r="I73" s="16">
        <v>2</v>
      </c>
      <c r="J73" s="16"/>
      <c r="K73" s="237">
        <f t="shared" si="19"/>
        <v>10</v>
      </c>
      <c r="L73" s="218">
        <f t="shared" si="20"/>
        <v>4</v>
      </c>
      <c r="M73" s="218">
        <f t="shared" si="21"/>
        <v>0</v>
      </c>
      <c r="N73" s="218">
        <f t="shared" si="22"/>
        <v>0</v>
      </c>
      <c r="O73" s="218">
        <f t="shared" si="23"/>
        <v>0</v>
      </c>
      <c r="P73" s="222">
        <f t="shared" si="15"/>
        <v>0</v>
      </c>
      <c r="Q73" s="218">
        <f t="shared" si="24"/>
        <v>2</v>
      </c>
      <c r="R73" s="218">
        <f t="shared" si="25"/>
        <v>2</v>
      </c>
      <c r="S73" s="218">
        <f t="shared" si="26"/>
        <v>1</v>
      </c>
      <c r="T73" s="218">
        <f t="shared" si="27"/>
        <v>2</v>
      </c>
      <c r="U73" s="218">
        <f t="shared" si="16"/>
        <v>2</v>
      </c>
      <c r="V73" s="218">
        <f t="shared" si="28"/>
        <v>1</v>
      </c>
      <c r="W73" s="218">
        <f t="shared" si="29"/>
        <v>1</v>
      </c>
      <c r="X73" s="120" t="str">
        <f t="shared" si="17"/>
        <v/>
      </c>
      <c r="Y73" s="18"/>
      <c r="Z73" s="17"/>
      <c r="AA73" s="106" t="s">
        <v>1360</v>
      </c>
    </row>
    <row r="74" spans="1:27" ht="28">
      <c r="A74" s="218">
        <v>3722</v>
      </c>
      <c r="B74" s="16" t="str">
        <f t="shared" si="18"/>
        <v>G.10.4.1</v>
      </c>
      <c r="C74" s="93" t="s">
        <v>1361</v>
      </c>
      <c r="D74" s="117"/>
      <c r="E74" s="212"/>
      <c r="F74" s="17"/>
      <c r="G74" s="18" t="s">
        <v>1349</v>
      </c>
      <c r="H74" s="17" t="s">
        <v>257</v>
      </c>
      <c r="I74" s="16">
        <v>3</v>
      </c>
      <c r="J74" s="16"/>
      <c r="K74" s="237">
        <f t="shared" si="19"/>
        <v>10</v>
      </c>
      <c r="L74" s="218">
        <f t="shared" si="20"/>
        <v>4</v>
      </c>
      <c r="M74" s="218">
        <f t="shared" si="21"/>
        <v>1</v>
      </c>
      <c r="N74" s="218">
        <f t="shared" si="22"/>
        <v>0</v>
      </c>
      <c r="O74" s="218">
        <f t="shared" si="23"/>
        <v>0</v>
      </c>
      <c r="P74" s="222">
        <f t="shared" si="15"/>
        <v>0</v>
      </c>
      <c r="Q74" s="218">
        <f t="shared" si="24"/>
        <v>0</v>
      </c>
      <c r="R74" s="218">
        <f t="shared" si="25"/>
        <v>0</v>
      </c>
      <c r="S74" s="218">
        <f t="shared" si="26"/>
        <v>1</v>
      </c>
      <c r="T74" s="218">
        <f t="shared" si="27"/>
        <v>2</v>
      </c>
      <c r="U74" s="218">
        <f t="shared" si="16"/>
        <v>2</v>
      </c>
      <c r="V74" s="218">
        <f t="shared" si="28"/>
        <v>0</v>
      </c>
      <c r="W74" s="218">
        <f t="shared" si="29"/>
        <v>1</v>
      </c>
      <c r="X74" s="120" t="str">
        <f t="shared" si="17"/>
        <v/>
      </c>
      <c r="Y74" s="18"/>
      <c r="Z74" s="17"/>
      <c r="AA74" s="106" t="s">
        <v>1362</v>
      </c>
    </row>
    <row r="75" spans="1:27" ht="28">
      <c r="A75" s="218">
        <v>3725</v>
      </c>
      <c r="B75" s="16" t="str">
        <f t="shared" si="18"/>
        <v>G.10.4.1.1</v>
      </c>
      <c r="C75" s="94" t="s">
        <v>1363</v>
      </c>
      <c r="D75" s="117"/>
      <c r="E75" s="118"/>
      <c r="F75" s="17"/>
      <c r="G75" s="18" t="s">
        <v>1352</v>
      </c>
      <c r="H75" s="17" t="s">
        <v>257</v>
      </c>
      <c r="I75" s="16">
        <v>4</v>
      </c>
      <c r="J75" s="16"/>
      <c r="K75" s="237">
        <f t="shared" si="19"/>
        <v>10</v>
      </c>
      <c r="L75" s="218">
        <f t="shared" si="20"/>
        <v>4</v>
      </c>
      <c r="M75" s="218">
        <f t="shared" si="21"/>
        <v>1</v>
      </c>
      <c r="N75" s="218">
        <f t="shared" si="22"/>
        <v>1</v>
      </c>
      <c r="O75" s="218">
        <f t="shared" si="23"/>
        <v>0</v>
      </c>
      <c r="P75" s="222">
        <f t="shared" si="15"/>
        <v>0</v>
      </c>
      <c r="Q75" s="218">
        <f t="shared" si="24"/>
        <v>0</v>
      </c>
      <c r="R75" s="218">
        <f t="shared" si="25"/>
        <v>0</v>
      </c>
      <c r="S75" s="218">
        <f t="shared" si="26"/>
        <v>1</v>
      </c>
      <c r="T75" s="218">
        <f t="shared" si="27"/>
        <v>2</v>
      </c>
      <c r="U75" s="218">
        <f t="shared" si="16"/>
        <v>2</v>
      </c>
      <c r="V75" s="218">
        <f t="shared" si="28"/>
        <v>0</v>
      </c>
      <c r="W75" s="218">
        <f t="shared" si="29"/>
        <v>1</v>
      </c>
      <c r="X75" s="120" t="str">
        <f t="shared" si="17"/>
        <v/>
      </c>
      <c r="Y75" s="18"/>
      <c r="Z75" s="17"/>
      <c r="AA75" s="106" t="s">
        <v>1364</v>
      </c>
    </row>
    <row r="76" spans="1:27" ht="42">
      <c r="A76" s="218">
        <v>3726</v>
      </c>
      <c r="B76" s="16" t="str">
        <f t="shared" si="18"/>
        <v>G.10.5</v>
      </c>
      <c r="C76" s="92" t="s">
        <v>1365</v>
      </c>
      <c r="D76" s="117" t="s">
        <v>47</v>
      </c>
      <c r="E76" s="118"/>
      <c r="F76" s="17" t="s">
        <v>255</v>
      </c>
      <c r="G76" s="18" t="s">
        <v>256</v>
      </c>
      <c r="H76" s="17" t="s">
        <v>257</v>
      </c>
      <c r="I76" s="16">
        <v>2</v>
      </c>
      <c r="J76" s="16"/>
      <c r="K76" s="237">
        <f t="shared" si="19"/>
        <v>10</v>
      </c>
      <c r="L76" s="218">
        <f t="shared" si="20"/>
        <v>5</v>
      </c>
      <c r="M76" s="218">
        <f t="shared" si="21"/>
        <v>0</v>
      </c>
      <c r="N76" s="218">
        <f t="shared" si="22"/>
        <v>0</v>
      </c>
      <c r="O76" s="218">
        <f t="shared" si="23"/>
        <v>0</v>
      </c>
      <c r="P76" s="222">
        <f t="shared" si="15"/>
        <v>0</v>
      </c>
      <c r="Q76" s="218">
        <f t="shared" si="24"/>
        <v>1</v>
      </c>
      <c r="R76" s="218">
        <f t="shared" si="25"/>
        <v>1</v>
      </c>
      <c r="S76" s="218">
        <f t="shared" si="26"/>
        <v>1</v>
      </c>
      <c r="T76" s="218">
        <f t="shared" si="27"/>
        <v>0</v>
      </c>
      <c r="U76" s="218">
        <f t="shared" si="16"/>
        <v>1</v>
      </c>
      <c r="V76" s="218">
        <f t="shared" si="28"/>
        <v>1</v>
      </c>
      <c r="W76" s="218">
        <f t="shared" si="29"/>
        <v>1</v>
      </c>
      <c r="X76" s="120" t="str">
        <f t="shared" si="17"/>
        <v/>
      </c>
      <c r="Y76" s="18"/>
      <c r="Z76" s="17"/>
      <c r="AA76" s="106" t="s">
        <v>1366</v>
      </c>
    </row>
    <row r="77" spans="1:27" ht="28">
      <c r="A77" s="218">
        <v>3727</v>
      </c>
      <c r="B77" s="16" t="str">
        <f t="shared" si="18"/>
        <v>G.10.5.1</v>
      </c>
      <c r="C77" s="93" t="s">
        <v>1361</v>
      </c>
      <c r="D77" s="117" t="s">
        <v>47</v>
      </c>
      <c r="E77" s="118"/>
      <c r="F77" s="17"/>
      <c r="G77" s="18" t="s">
        <v>1349</v>
      </c>
      <c r="H77" s="17" t="s">
        <v>257</v>
      </c>
      <c r="I77" s="16">
        <v>3</v>
      </c>
      <c r="J77" s="16"/>
      <c r="K77" s="237">
        <f t="shared" si="19"/>
        <v>10</v>
      </c>
      <c r="L77" s="218">
        <f t="shared" si="20"/>
        <v>5</v>
      </c>
      <c r="M77" s="218">
        <f t="shared" si="21"/>
        <v>1</v>
      </c>
      <c r="N77" s="218">
        <f t="shared" si="22"/>
        <v>0</v>
      </c>
      <c r="O77" s="218">
        <f t="shared" si="23"/>
        <v>0</v>
      </c>
      <c r="P77" s="222">
        <f t="shared" si="15"/>
        <v>0</v>
      </c>
      <c r="Q77" s="218">
        <f t="shared" si="24"/>
        <v>1</v>
      </c>
      <c r="R77" s="218">
        <f t="shared" si="25"/>
        <v>1</v>
      </c>
      <c r="S77" s="218">
        <f t="shared" si="26"/>
        <v>1</v>
      </c>
      <c r="T77" s="218">
        <f t="shared" si="27"/>
        <v>0</v>
      </c>
      <c r="U77" s="218">
        <f t="shared" si="16"/>
        <v>1</v>
      </c>
      <c r="V77" s="218">
        <f t="shared" si="28"/>
        <v>1</v>
      </c>
      <c r="W77" s="218">
        <f t="shared" si="29"/>
        <v>1</v>
      </c>
      <c r="X77" s="120" t="str">
        <f t="shared" si="17"/>
        <v/>
      </c>
      <c r="Y77" s="18"/>
      <c r="Z77" s="17"/>
      <c r="AA77" s="106" t="s">
        <v>1367</v>
      </c>
    </row>
    <row r="78" spans="1:27" ht="28">
      <c r="A78" s="218">
        <v>3728</v>
      </c>
      <c r="B78" s="16" t="str">
        <f t="shared" si="18"/>
        <v>G.10.5.1.1</v>
      </c>
      <c r="C78" s="94" t="s">
        <v>1368</v>
      </c>
      <c r="D78" s="117" t="s">
        <v>47</v>
      </c>
      <c r="E78" s="118"/>
      <c r="F78" s="17"/>
      <c r="G78" s="18" t="s">
        <v>1352</v>
      </c>
      <c r="H78" s="17" t="s">
        <v>257</v>
      </c>
      <c r="I78" s="16">
        <v>4</v>
      </c>
      <c r="J78" s="16"/>
      <c r="K78" s="237">
        <f t="shared" si="19"/>
        <v>10</v>
      </c>
      <c r="L78" s="218">
        <f t="shared" si="20"/>
        <v>5</v>
      </c>
      <c r="M78" s="218">
        <f t="shared" si="21"/>
        <v>1</v>
      </c>
      <c r="N78" s="218">
        <f t="shared" si="22"/>
        <v>1</v>
      </c>
      <c r="O78" s="218">
        <f t="shared" si="23"/>
        <v>0</v>
      </c>
      <c r="P78" s="222">
        <f t="shared" si="15"/>
        <v>0</v>
      </c>
      <c r="Q78" s="218">
        <f t="shared" si="24"/>
        <v>1</v>
      </c>
      <c r="R78" s="218">
        <f t="shared" si="25"/>
        <v>1</v>
      </c>
      <c r="S78" s="218">
        <f t="shared" si="26"/>
        <v>1</v>
      </c>
      <c r="T78" s="218">
        <f t="shared" si="27"/>
        <v>0</v>
      </c>
      <c r="U78" s="218">
        <f t="shared" si="16"/>
        <v>1</v>
      </c>
      <c r="V78" s="218">
        <f t="shared" si="28"/>
        <v>1</v>
      </c>
      <c r="W78" s="218">
        <f t="shared" si="29"/>
        <v>1</v>
      </c>
      <c r="X78" s="120" t="str">
        <f t="shared" si="17"/>
        <v/>
      </c>
      <c r="Y78" s="18"/>
      <c r="Z78" s="17"/>
      <c r="AA78" s="106" t="s">
        <v>1369</v>
      </c>
    </row>
    <row r="79" spans="1:27" ht="28">
      <c r="A79" s="218">
        <v>975</v>
      </c>
      <c r="B79" s="16" t="str">
        <f t="shared" si="18"/>
        <v>G.11</v>
      </c>
      <c r="C79" s="17" t="s">
        <v>1370</v>
      </c>
      <c r="D79" s="117" t="s">
        <v>47</v>
      </c>
      <c r="E79" s="118"/>
      <c r="F79" s="17"/>
      <c r="G79" s="18" t="s">
        <v>3</v>
      </c>
      <c r="H79" s="17" t="s">
        <v>243</v>
      </c>
      <c r="I79" s="16">
        <v>1</v>
      </c>
      <c r="J79" s="16"/>
      <c r="K79" s="237">
        <f t="shared" si="19"/>
        <v>11</v>
      </c>
      <c r="L79" s="218">
        <f t="shared" si="20"/>
        <v>0</v>
      </c>
      <c r="M79" s="218">
        <f t="shared" si="21"/>
        <v>0</v>
      </c>
      <c r="N79" s="218">
        <f t="shared" si="22"/>
        <v>0</v>
      </c>
      <c r="O79" s="218">
        <f t="shared" si="23"/>
        <v>0</v>
      </c>
      <c r="P79" s="222">
        <f t="shared" si="15"/>
        <v>0</v>
      </c>
      <c r="Q79" s="218">
        <f t="shared" si="24"/>
        <v>1</v>
      </c>
      <c r="R79" s="218">
        <f t="shared" si="25"/>
        <v>1</v>
      </c>
      <c r="S79" s="218">
        <f t="shared" si="26"/>
        <v>1</v>
      </c>
      <c r="T79" s="218">
        <f t="shared" si="27"/>
        <v>0</v>
      </c>
      <c r="U79" s="218">
        <f t="shared" si="16"/>
        <v>1</v>
      </c>
      <c r="V79" s="218">
        <f t="shared" si="28"/>
        <v>1</v>
      </c>
      <c r="W79" s="218">
        <f t="shared" si="29"/>
        <v>1</v>
      </c>
      <c r="X79" s="120">
        <f t="shared" si="17"/>
        <v>1</v>
      </c>
      <c r="Y79" s="18"/>
      <c r="Z79" s="17"/>
      <c r="AA79" s="106" t="s">
        <v>1371</v>
      </c>
    </row>
    <row r="80" spans="1:27" ht="28">
      <c r="A80" s="218">
        <v>998</v>
      </c>
      <c r="B80" s="16" t="str">
        <f t="shared" si="18"/>
        <v>G.11.1</v>
      </c>
      <c r="C80" s="92" t="s">
        <v>1372</v>
      </c>
      <c r="D80" s="117" t="s">
        <v>47</v>
      </c>
      <c r="E80" s="118"/>
      <c r="F80" s="17"/>
      <c r="G80" s="18" t="s">
        <v>1373</v>
      </c>
      <c r="H80" s="17" t="s">
        <v>262</v>
      </c>
      <c r="I80" s="16">
        <v>2</v>
      </c>
      <c r="J80" s="16"/>
      <c r="K80" s="237">
        <f t="shared" si="19"/>
        <v>11</v>
      </c>
      <c r="L80" s="218">
        <f t="shared" si="20"/>
        <v>1</v>
      </c>
      <c r="M80" s="218">
        <f t="shared" si="21"/>
        <v>0</v>
      </c>
      <c r="N80" s="218">
        <f t="shared" si="22"/>
        <v>0</v>
      </c>
      <c r="O80" s="218">
        <f t="shared" si="23"/>
        <v>0</v>
      </c>
      <c r="P80" s="222">
        <f t="shared" si="15"/>
        <v>0</v>
      </c>
      <c r="Q80" s="218">
        <f t="shared" si="24"/>
        <v>1</v>
      </c>
      <c r="R80" s="218">
        <f t="shared" si="25"/>
        <v>1</v>
      </c>
      <c r="S80" s="218">
        <f t="shared" si="26"/>
        <v>1</v>
      </c>
      <c r="T80" s="218">
        <f t="shared" si="27"/>
        <v>0</v>
      </c>
      <c r="U80" s="218">
        <f t="shared" si="16"/>
        <v>1</v>
      </c>
      <c r="V80" s="218">
        <f t="shared" si="28"/>
        <v>1</v>
      </c>
      <c r="W80" s="218">
        <f t="shared" si="29"/>
        <v>1</v>
      </c>
      <c r="X80" s="120" t="str">
        <f t="shared" si="17"/>
        <v/>
      </c>
      <c r="Y80" s="18"/>
      <c r="Z80" s="17"/>
      <c r="AA80" s="106" t="s">
        <v>1374</v>
      </c>
    </row>
    <row r="81" spans="1:27" ht="28">
      <c r="A81" s="218">
        <v>1008</v>
      </c>
      <c r="B81" s="16" t="str">
        <f t="shared" si="18"/>
        <v>G.11.1.1</v>
      </c>
      <c r="C81" s="93" t="s">
        <v>1375</v>
      </c>
      <c r="D81" s="117" t="s">
        <v>47</v>
      </c>
      <c r="E81" s="118"/>
      <c r="F81" s="17"/>
      <c r="G81" s="18" t="s">
        <v>290</v>
      </c>
      <c r="H81" s="17" t="s">
        <v>291</v>
      </c>
      <c r="I81" s="16">
        <v>3</v>
      </c>
      <c r="J81" s="16"/>
      <c r="K81" s="237">
        <f t="shared" si="19"/>
        <v>11</v>
      </c>
      <c r="L81" s="218">
        <f t="shared" si="20"/>
        <v>1</v>
      </c>
      <c r="M81" s="218">
        <f t="shared" si="21"/>
        <v>1</v>
      </c>
      <c r="N81" s="218">
        <f t="shared" si="22"/>
        <v>0</v>
      </c>
      <c r="O81" s="218">
        <f t="shared" si="23"/>
        <v>0</v>
      </c>
      <c r="P81" s="222">
        <f t="shared" si="15"/>
        <v>0</v>
      </c>
      <c r="Q81" s="218">
        <f t="shared" si="24"/>
        <v>1</v>
      </c>
      <c r="R81" s="218">
        <f t="shared" si="25"/>
        <v>1</v>
      </c>
      <c r="S81" s="218">
        <f t="shared" si="26"/>
        <v>1</v>
      </c>
      <c r="T81" s="218">
        <f t="shared" si="27"/>
        <v>0</v>
      </c>
      <c r="U81" s="218">
        <f t="shared" si="16"/>
        <v>1</v>
      </c>
      <c r="V81" s="218">
        <f t="shared" si="28"/>
        <v>1</v>
      </c>
      <c r="W81" s="218">
        <f t="shared" si="29"/>
        <v>1</v>
      </c>
      <c r="X81" s="120" t="str">
        <f t="shared" si="17"/>
        <v/>
      </c>
      <c r="Y81" s="18"/>
      <c r="Z81" s="17"/>
      <c r="AA81" s="106" t="s">
        <v>1376</v>
      </c>
    </row>
    <row r="82" spans="1:27" ht="28">
      <c r="A82" s="218">
        <v>977</v>
      </c>
      <c r="B82" s="16" t="str">
        <f t="shared" si="18"/>
        <v>G.11.2</v>
      </c>
      <c r="C82" s="92" t="s">
        <v>1377</v>
      </c>
      <c r="D82" s="117" t="s">
        <v>47</v>
      </c>
      <c r="E82" s="118"/>
      <c r="F82" s="17" t="s">
        <v>251</v>
      </c>
      <c r="G82" s="18" t="s">
        <v>252</v>
      </c>
      <c r="H82" s="17" t="s">
        <v>1333</v>
      </c>
      <c r="I82" s="16">
        <v>2</v>
      </c>
      <c r="J82" s="16"/>
      <c r="K82" s="237">
        <f t="shared" si="19"/>
        <v>11</v>
      </c>
      <c r="L82" s="218">
        <f t="shared" si="20"/>
        <v>2</v>
      </c>
      <c r="M82" s="218">
        <f t="shared" si="21"/>
        <v>0</v>
      </c>
      <c r="N82" s="218">
        <f t="shared" si="22"/>
        <v>0</v>
      </c>
      <c r="O82" s="218">
        <f t="shared" si="23"/>
        <v>0</v>
      </c>
      <c r="P82" s="222">
        <f t="shared" si="15"/>
        <v>0</v>
      </c>
      <c r="Q82" s="218">
        <f t="shared" si="24"/>
        <v>1</v>
      </c>
      <c r="R82" s="218">
        <f t="shared" si="25"/>
        <v>1</v>
      </c>
      <c r="S82" s="218">
        <f t="shared" si="26"/>
        <v>1</v>
      </c>
      <c r="T82" s="218">
        <f t="shared" si="27"/>
        <v>0</v>
      </c>
      <c r="U82" s="218">
        <f t="shared" si="16"/>
        <v>1</v>
      </c>
      <c r="V82" s="218">
        <f t="shared" si="28"/>
        <v>1</v>
      </c>
      <c r="W82" s="218">
        <f t="shared" si="29"/>
        <v>1</v>
      </c>
      <c r="X82" s="120" t="str">
        <f t="shared" si="17"/>
        <v/>
      </c>
      <c r="Y82" s="18"/>
      <c r="Z82" s="17"/>
      <c r="AA82" s="106" t="s">
        <v>1378</v>
      </c>
    </row>
    <row r="83" spans="1:27" ht="14">
      <c r="A83" s="218">
        <v>979</v>
      </c>
      <c r="B83" s="16" t="str">
        <f t="shared" si="18"/>
        <v>G.11.3</v>
      </c>
      <c r="C83" s="92" t="s">
        <v>1379</v>
      </c>
      <c r="D83" s="117" t="s">
        <v>47</v>
      </c>
      <c r="E83" s="118"/>
      <c r="F83" s="17"/>
      <c r="G83" s="18" t="s">
        <v>1380</v>
      </c>
      <c r="H83" s="17" t="s">
        <v>1381</v>
      </c>
      <c r="I83" s="16">
        <v>2</v>
      </c>
      <c r="J83" s="16"/>
      <c r="K83" s="237">
        <f t="shared" si="19"/>
        <v>11</v>
      </c>
      <c r="L83" s="218">
        <f t="shared" si="20"/>
        <v>3</v>
      </c>
      <c r="M83" s="218">
        <f t="shared" si="21"/>
        <v>0</v>
      </c>
      <c r="N83" s="218">
        <f t="shared" si="22"/>
        <v>0</v>
      </c>
      <c r="O83" s="218">
        <f t="shared" si="23"/>
        <v>0</v>
      </c>
      <c r="P83" s="222">
        <f t="shared" si="15"/>
        <v>0</v>
      </c>
      <c r="Q83" s="218">
        <f t="shared" si="24"/>
        <v>1</v>
      </c>
      <c r="R83" s="218">
        <f t="shared" si="25"/>
        <v>1</v>
      </c>
      <c r="S83" s="218">
        <f t="shared" si="26"/>
        <v>1</v>
      </c>
      <c r="T83" s="218">
        <f t="shared" si="27"/>
        <v>0</v>
      </c>
      <c r="U83" s="218">
        <f t="shared" si="16"/>
        <v>1</v>
      </c>
      <c r="V83" s="218">
        <f t="shared" si="28"/>
        <v>1</v>
      </c>
      <c r="W83" s="218">
        <f t="shared" si="29"/>
        <v>1</v>
      </c>
      <c r="X83" s="120" t="str">
        <f t="shared" si="17"/>
        <v/>
      </c>
      <c r="Y83" s="18"/>
      <c r="Z83" s="17"/>
      <c r="AA83" s="106" t="s">
        <v>1382</v>
      </c>
    </row>
    <row r="84" spans="1:27" ht="28">
      <c r="A84" s="218">
        <v>980</v>
      </c>
      <c r="B84" s="16" t="str">
        <f t="shared" si="18"/>
        <v>G.11.4</v>
      </c>
      <c r="C84" s="92" t="s">
        <v>1383</v>
      </c>
      <c r="D84" s="117" t="s">
        <v>47</v>
      </c>
      <c r="E84" s="118"/>
      <c r="F84" s="17"/>
      <c r="G84" s="18" t="s">
        <v>1384</v>
      </c>
      <c r="H84" s="17" t="s">
        <v>1385</v>
      </c>
      <c r="I84" s="16">
        <v>2</v>
      </c>
      <c r="J84" s="16"/>
      <c r="K84" s="237">
        <f t="shared" si="19"/>
        <v>11</v>
      </c>
      <c r="L84" s="218">
        <f t="shared" si="20"/>
        <v>4</v>
      </c>
      <c r="M84" s="218">
        <f t="shared" si="21"/>
        <v>0</v>
      </c>
      <c r="N84" s="218">
        <f t="shared" si="22"/>
        <v>0</v>
      </c>
      <c r="O84" s="218">
        <f t="shared" si="23"/>
        <v>0</v>
      </c>
      <c r="P84" s="222">
        <f t="shared" si="15"/>
        <v>0</v>
      </c>
      <c r="Q84" s="218">
        <f t="shared" si="24"/>
        <v>1</v>
      </c>
      <c r="R84" s="218">
        <f t="shared" si="25"/>
        <v>1</v>
      </c>
      <c r="S84" s="218">
        <f t="shared" si="26"/>
        <v>1</v>
      </c>
      <c r="T84" s="218">
        <f t="shared" si="27"/>
        <v>0</v>
      </c>
      <c r="U84" s="218">
        <f t="shared" si="16"/>
        <v>1</v>
      </c>
      <c r="V84" s="218">
        <f t="shared" si="28"/>
        <v>1</v>
      </c>
      <c r="W84" s="218">
        <f t="shared" si="29"/>
        <v>1</v>
      </c>
      <c r="X84" s="120" t="str">
        <f t="shared" si="17"/>
        <v/>
      </c>
      <c r="Y84" s="18"/>
      <c r="Z84" s="17"/>
      <c r="AA84" s="106" t="s">
        <v>1386</v>
      </c>
    </row>
    <row r="85" spans="1:27" ht="14">
      <c r="A85" s="218">
        <v>981</v>
      </c>
      <c r="B85" s="16" t="str">
        <f t="shared" si="18"/>
        <v>G.11.5</v>
      </c>
      <c r="C85" s="92" t="s">
        <v>1387</v>
      </c>
      <c r="D85" s="213" t="s">
        <v>47</v>
      </c>
      <c r="E85" s="212"/>
      <c r="F85" s="17" t="s">
        <v>1388</v>
      </c>
      <c r="G85" s="18" t="s">
        <v>1389</v>
      </c>
      <c r="H85" s="17" t="s">
        <v>262</v>
      </c>
      <c r="I85" s="16">
        <v>2</v>
      </c>
      <c r="J85" s="16"/>
      <c r="K85" s="237">
        <f t="shared" si="19"/>
        <v>11</v>
      </c>
      <c r="L85" s="218">
        <f t="shared" si="20"/>
        <v>5</v>
      </c>
      <c r="M85" s="218">
        <f t="shared" si="21"/>
        <v>0</v>
      </c>
      <c r="N85" s="218">
        <f t="shared" si="22"/>
        <v>0</v>
      </c>
      <c r="O85" s="218">
        <f t="shared" si="23"/>
        <v>0</v>
      </c>
      <c r="P85" s="222">
        <f t="shared" si="15"/>
        <v>0</v>
      </c>
      <c r="Q85" s="218">
        <f t="shared" si="24"/>
        <v>1</v>
      </c>
      <c r="R85" s="218">
        <f t="shared" si="25"/>
        <v>1</v>
      </c>
      <c r="S85" s="218">
        <f t="shared" si="26"/>
        <v>1</v>
      </c>
      <c r="T85" s="218">
        <f t="shared" si="27"/>
        <v>0</v>
      </c>
      <c r="U85" s="218">
        <f t="shared" si="16"/>
        <v>1</v>
      </c>
      <c r="V85" s="218">
        <f t="shared" si="28"/>
        <v>1</v>
      </c>
      <c r="W85" s="218">
        <f t="shared" si="29"/>
        <v>1</v>
      </c>
      <c r="X85" s="120" t="str">
        <f t="shared" si="17"/>
        <v/>
      </c>
      <c r="Y85" s="18"/>
      <c r="Z85" s="17"/>
      <c r="AA85" s="106" t="s">
        <v>1390</v>
      </c>
    </row>
    <row r="86" spans="1:27" ht="28">
      <c r="A86" s="218">
        <v>1017</v>
      </c>
      <c r="B86" s="16" t="str">
        <f t="shared" si="18"/>
        <v>G.11.5.1</v>
      </c>
      <c r="C86" s="93" t="s">
        <v>1391</v>
      </c>
      <c r="D86" s="117" t="s">
        <v>47</v>
      </c>
      <c r="E86" s="212"/>
      <c r="F86" s="17" t="s">
        <v>1388</v>
      </c>
      <c r="G86" s="18" t="s">
        <v>1389</v>
      </c>
      <c r="H86" s="17" t="s">
        <v>262</v>
      </c>
      <c r="I86" s="16">
        <v>3</v>
      </c>
      <c r="J86" s="16"/>
      <c r="K86" s="237">
        <f t="shared" si="19"/>
        <v>11</v>
      </c>
      <c r="L86" s="218">
        <f t="shared" si="20"/>
        <v>5</v>
      </c>
      <c r="M86" s="218">
        <f t="shared" si="21"/>
        <v>1</v>
      </c>
      <c r="N86" s="218">
        <f t="shared" si="22"/>
        <v>0</v>
      </c>
      <c r="O86" s="218">
        <f t="shared" si="23"/>
        <v>0</v>
      </c>
      <c r="P86" s="222">
        <f t="shared" si="15"/>
        <v>0</v>
      </c>
      <c r="Q86" s="218">
        <f t="shared" si="24"/>
        <v>1</v>
      </c>
      <c r="R86" s="218">
        <f t="shared" si="25"/>
        <v>1</v>
      </c>
      <c r="S86" s="218">
        <f t="shared" si="26"/>
        <v>1</v>
      </c>
      <c r="T86" s="218">
        <f t="shared" si="27"/>
        <v>0</v>
      </c>
      <c r="U86" s="218">
        <f t="shared" si="16"/>
        <v>1</v>
      </c>
      <c r="V86" s="218">
        <f t="shared" si="28"/>
        <v>1</v>
      </c>
      <c r="W86" s="218">
        <f t="shared" si="29"/>
        <v>1</v>
      </c>
      <c r="X86" s="120" t="str">
        <f t="shared" si="17"/>
        <v/>
      </c>
      <c r="Y86" s="18"/>
      <c r="Z86" s="17"/>
      <c r="AA86" s="106" t="s">
        <v>1392</v>
      </c>
    </row>
    <row r="87" spans="1:27" ht="28">
      <c r="A87" s="218">
        <v>3294</v>
      </c>
      <c r="B87" s="16" t="str">
        <f t="shared" si="18"/>
        <v>G.11.5.2</v>
      </c>
      <c r="C87" s="93" t="s">
        <v>1393</v>
      </c>
      <c r="D87" s="117" t="s">
        <v>47</v>
      </c>
      <c r="E87" s="212"/>
      <c r="F87" s="17"/>
      <c r="G87" s="18" t="s">
        <v>1394</v>
      </c>
      <c r="H87" s="17" t="s">
        <v>1395</v>
      </c>
      <c r="I87" s="16">
        <v>3</v>
      </c>
      <c r="J87" s="16"/>
      <c r="K87" s="237">
        <f t="shared" si="19"/>
        <v>11</v>
      </c>
      <c r="L87" s="218">
        <f t="shared" si="20"/>
        <v>5</v>
      </c>
      <c r="M87" s="218">
        <f t="shared" si="21"/>
        <v>2</v>
      </c>
      <c r="N87" s="218">
        <f t="shared" si="22"/>
        <v>0</v>
      </c>
      <c r="O87" s="218">
        <f t="shared" si="23"/>
        <v>0</v>
      </c>
      <c r="P87" s="222">
        <f t="shared" si="15"/>
        <v>0</v>
      </c>
      <c r="Q87" s="218">
        <f t="shared" si="24"/>
        <v>1</v>
      </c>
      <c r="R87" s="218">
        <f t="shared" si="25"/>
        <v>1</v>
      </c>
      <c r="S87" s="218">
        <f t="shared" si="26"/>
        <v>1</v>
      </c>
      <c r="T87" s="218">
        <f t="shared" si="27"/>
        <v>0</v>
      </c>
      <c r="U87" s="218">
        <f t="shared" si="16"/>
        <v>1</v>
      </c>
      <c r="V87" s="218">
        <f t="shared" si="28"/>
        <v>1</v>
      </c>
      <c r="W87" s="218">
        <f t="shared" si="29"/>
        <v>1</v>
      </c>
      <c r="X87" s="120" t="str">
        <f t="shared" si="17"/>
        <v/>
      </c>
      <c r="Y87" s="18"/>
      <c r="Z87" s="17"/>
      <c r="AA87" s="106" t="s">
        <v>1396</v>
      </c>
    </row>
    <row r="88" spans="1:27" ht="14">
      <c r="A88" s="218">
        <v>1093</v>
      </c>
      <c r="B88" s="16" t="str">
        <f t="shared" si="18"/>
        <v>G.11.5.3</v>
      </c>
      <c r="C88" s="93" t="s">
        <v>1397</v>
      </c>
      <c r="D88" s="117" t="s">
        <v>47</v>
      </c>
      <c r="E88" s="212"/>
      <c r="F88" s="17"/>
      <c r="G88" s="18" t="s">
        <v>1398</v>
      </c>
      <c r="H88" s="17" t="s">
        <v>1399</v>
      </c>
      <c r="I88" s="16">
        <v>3</v>
      </c>
      <c r="J88" s="16"/>
      <c r="K88" s="237">
        <f t="shared" si="19"/>
        <v>11</v>
      </c>
      <c r="L88" s="218">
        <f t="shared" si="20"/>
        <v>5</v>
      </c>
      <c r="M88" s="218">
        <f t="shared" si="21"/>
        <v>3</v>
      </c>
      <c r="N88" s="218">
        <f t="shared" si="22"/>
        <v>0</v>
      </c>
      <c r="O88" s="218">
        <f t="shared" si="23"/>
        <v>0</v>
      </c>
      <c r="P88" s="222">
        <f t="shared" si="15"/>
        <v>0</v>
      </c>
      <c r="Q88" s="218">
        <f t="shared" si="24"/>
        <v>1</v>
      </c>
      <c r="R88" s="218">
        <f t="shared" si="25"/>
        <v>1</v>
      </c>
      <c r="S88" s="218">
        <f t="shared" si="26"/>
        <v>1</v>
      </c>
      <c r="T88" s="218">
        <f t="shared" si="27"/>
        <v>0</v>
      </c>
      <c r="U88" s="218">
        <f t="shared" si="16"/>
        <v>1</v>
      </c>
      <c r="V88" s="218">
        <f t="shared" si="28"/>
        <v>1</v>
      </c>
      <c r="W88" s="218">
        <f t="shared" si="29"/>
        <v>1</v>
      </c>
      <c r="X88" s="120" t="str">
        <f t="shared" si="17"/>
        <v/>
      </c>
      <c r="Y88" s="18"/>
      <c r="Z88" s="17"/>
      <c r="AA88" s="106" t="s">
        <v>1400</v>
      </c>
    </row>
    <row r="89" spans="1:27" ht="14">
      <c r="A89" s="218">
        <v>993</v>
      </c>
      <c r="B89" s="16" t="str">
        <f t="shared" si="18"/>
        <v>G.11.5.4</v>
      </c>
      <c r="C89" s="93" t="s">
        <v>1401</v>
      </c>
      <c r="D89" s="117" t="s">
        <v>47</v>
      </c>
      <c r="E89" s="212"/>
      <c r="F89" s="17"/>
      <c r="G89" s="18" t="s">
        <v>1402</v>
      </c>
      <c r="H89" s="17" t="s">
        <v>1399</v>
      </c>
      <c r="I89" s="16">
        <v>3</v>
      </c>
      <c r="J89" s="16"/>
      <c r="K89" s="237">
        <f t="shared" si="19"/>
        <v>11</v>
      </c>
      <c r="L89" s="218">
        <f t="shared" si="20"/>
        <v>5</v>
      </c>
      <c r="M89" s="218">
        <f t="shared" si="21"/>
        <v>4</v>
      </c>
      <c r="N89" s="218">
        <f t="shared" si="22"/>
        <v>0</v>
      </c>
      <c r="O89" s="218">
        <f t="shared" si="23"/>
        <v>0</v>
      </c>
      <c r="P89" s="222">
        <f t="shared" si="15"/>
        <v>0</v>
      </c>
      <c r="Q89" s="218">
        <f t="shared" si="24"/>
        <v>1</v>
      </c>
      <c r="R89" s="218">
        <f t="shared" si="25"/>
        <v>1</v>
      </c>
      <c r="S89" s="218">
        <f t="shared" si="26"/>
        <v>1</v>
      </c>
      <c r="T89" s="218">
        <f t="shared" si="27"/>
        <v>0</v>
      </c>
      <c r="U89" s="218">
        <f t="shared" si="16"/>
        <v>1</v>
      </c>
      <c r="V89" s="218">
        <f t="shared" si="28"/>
        <v>1</v>
      </c>
      <c r="W89" s="218">
        <f t="shared" si="29"/>
        <v>1</v>
      </c>
      <c r="X89" s="120" t="str">
        <f t="shared" si="17"/>
        <v/>
      </c>
      <c r="Y89" s="18"/>
      <c r="Z89" s="17"/>
      <c r="AA89" s="106" t="s">
        <v>1403</v>
      </c>
    </row>
    <row r="90" spans="1:27" ht="28">
      <c r="A90" s="218">
        <v>994</v>
      </c>
      <c r="B90" s="16" t="str">
        <f t="shared" si="18"/>
        <v>G.11.6</v>
      </c>
      <c r="C90" s="92" t="s">
        <v>1404</v>
      </c>
      <c r="D90" s="117" t="s">
        <v>47</v>
      </c>
      <c r="E90" s="212"/>
      <c r="F90" s="17"/>
      <c r="G90" s="18" t="s">
        <v>1349</v>
      </c>
      <c r="H90" s="17" t="s">
        <v>286</v>
      </c>
      <c r="I90" s="16">
        <v>2</v>
      </c>
      <c r="J90" s="16"/>
      <c r="K90" s="237">
        <f t="shared" si="19"/>
        <v>11</v>
      </c>
      <c r="L90" s="218">
        <f t="shared" si="20"/>
        <v>6</v>
      </c>
      <c r="M90" s="218">
        <f t="shared" si="21"/>
        <v>0</v>
      </c>
      <c r="N90" s="218">
        <f t="shared" si="22"/>
        <v>0</v>
      </c>
      <c r="O90" s="218">
        <f t="shared" si="23"/>
        <v>0</v>
      </c>
      <c r="P90" s="222">
        <f t="shared" si="15"/>
        <v>0</v>
      </c>
      <c r="Q90" s="218">
        <f t="shared" si="24"/>
        <v>1</v>
      </c>
      <c r="R90" s="218">
        <f t="shared" si="25"/>
        <v>1</v>
      </c>
      <c r="S90" s="218">
        <f t="shared" si="26"/>
        <v>1</v>
      </c>
      <c r="T90" s="218">
        <f t="shared" si="27"/>
        <v>0</v>
      </c>
      <c r="U90" s="218">
        <f t="shared" si="16"/>
        <v>1</v>
      </c>
      <c r="V90" s="218">
        <f t="shared" si="28"/>
        <v>1</v>
      </c>
      <c r="W90" s="218">
        <f t="shared" si="29"/>
        <v>1</v>
      </c>
      <c r="X90" s="120" t="str">
        <f t="shared" si="17"/>
        <v/>
      </c>
      <c r="Y90" s="18"/>
      <c r="Z90" s="17"/>
      <c r="AA90" s="106" t="s">
        <v>1405</v>
      </c>
    </row>
    <row r="91" spans="1:27" ht="14">
      <c r="A91" s="218">
        <v>995</v>
      </c>
      <c r="B91" s="16" t="str">
        <f t="shared" si="18"/>
        <v>G.11.7</v>
      </c>
      <c r="C91" s="92" t="s">
        <v>1406</v>
      </c>
      <c r="D91" s="117" t="s">
        <v>47</v>
      </c>
      <c r="E91" s="212"/>
      <c r="F91" s="17"/>
      <c r="G91" s="18" t="s">
        <v>1407</v>
      </c>
      <c r="H91" s="17" t="s">
        <v>239</v>
      </c>
      <c r="I91" s="16">
        <v>2</v>
      </c>
      <c r="J91" s="16"/>
      <c r="K91" s="237">
        <f t="shared" si="19"/>
        <v>11</v>
      </c>
      <c r="L91" s="218">
        <f t="shared" si="20"/>
        <v>7</v>
      </c>
      <c r="M91" s="218">
        <f t="shared" si="21"/>
        <v>0</v>
      </c>
      <c r="N91" s="218">
        <f t="shared" si="22"/>
        <v>0</v>
      </c>
      <c r="O91" s="218">
        <f t="shared" si="23"/>
        <v>0</v>
      </c>
      <c r="P91" s="222">
        <f t="shared" si="15"/>
        <v>0</v>
      </c>
      <c r="Q91" s="218">
        <f t="shared" si="24"/>
        <v>1</v>
      </c>
      <c r="R91" s="218">
        <f t="shared" si="25"/>
        <v>1</v>
      </c>
      <c r="S91" s="218">
        <f t="shared" si="26"/>
        <v>1</v>
      </c>
      <c r="T91" s="218">
        <f t="shared" si="27"/>
        <v>0</v>
      </c>
      <c r="U91" s="218">
        <f t="shared" si="16"/>
        <v>1</v>
      </c>
      <c r="V91" s="218">
        <f t="shared" si="28"/>
        <v>1</v>
      </c>
      <c r="W91" s="218">
        <f t="shared" si="29"/>
        <v>1</v>
      </c>
      <c r="X91" s="120" t="str">
        <f t="shared" si="17"/>
        <v/>
      </c>
      <c r="Y91" s="18"/>
      <c r="Z91" s="17"/>
      <c r="AA91" s="106" t="s">
        <v>1408</v>
      </c>
    </row>
    <row r="92" spans="1:27" ht="28">
      <c r="A92" s="218">
        <v>997</v>
      </c>
      <c r="B92" s="16" t="str">
        <f t="shared" si="18"/>
        <v>G.11.8</v>
      </c>
      <c r="C92" s="92" t="s">
        <v>1409</v>
      </c>
      <c r="D92" s="117" t="s">
        <v>47</v>
      </c>
      <c r="E92" s="118"/>
      <c r="F92" s="17" t="s">
        <v>1410</v>
      </c>
      <c r="G92" s="18" t="s">
        <v>1411</v>
      </c>
      <c r="H92" s="17" t="s">
        <v>1412</v>
      </c>
      <c r="I92" s="16">
        <v>2</v>
      </c>
      <c r="J92" s="16"/>
      <c r="K92" s="237">
        <f t="shared" si="19"/>
        <v>11</v>
      </c>
      <c r="L92" s="218">
        <f t="shared" si="20"/>
        <v>8</v>
      </c>
      <c r="M92" s="218">
        <f t="shared" si="21"/>
        <v>0</v>
      </c>
      <c r="N92" s="218">
        <f t="shared" si="22"/>
        <v>0</v>
      </c>
      <c r="O92" s="218">
        <f t="shared" si="23"/>
        <v>0</v>
      </c>
      <c r="P92" s="222">
        <f t="shared" si="15"/>
        <v>0</v>
      </c>
      <c r="Q92" s="218">
        <f t="shared" si="24"/>
        <v>1</v>
      </c>
      <c r="R92" s="218">
        <f t="shared" si="25"/>
        <v>1</v>
      </c>
      <c r="S92" s="218">
        <f t="shared" si="26"/>
        <v>1</v>
      </c>
      <c r="T92" s="218">
        <f t="shared" si="27"/>
        <v>0</v>
      </c>
      <c r="U92" s="218">
        <f t="shared" si="16"/>
        <v>1</v>
      </c>
      <c r="V92" s="218">
        <f t="shared" si="28"/>
        <v>1</v>
      </c>
      <c r="W92" s="218">
        <f t="shared" si="29"/>
        <v>1</v>
      </c>
      <c r="X92" s="120" t="str">
        <f t="shared" si="17"/>
        <v/>
      </c>
      <c r="Y92" s="18"/>
      <c r="Z92" s="17"/>
      <c r="AA92" s="106" t="s">
        <v>1413</v>
      </c>
    </row>
    <row r="93" spans="1:27" ht="28">
      <c r="A93" s="218">
        <v>1010</v>
      </c>
      <c r="B93" s="16" t="str">
        <f t="shared" si="18"/>
        <v>G.11.9</v>
      </c>
      <c r="C93" s="92" t="s">
        <v>1414</v>
      </c>
      <c r="D93" s="117" t="s">
        <v>47</v>
      </c>
      <c r="E93" s="118"/>
      <c r="F93" s="17" t="s">
        <v>251</v>
      </c>
      <c r="G93" s="18" t="s">
        <v>252</v>
      </c>
      <c r="H93" s="17" t="s">
        <v>1333</v>
      </c>
      <c r="I93" s="16">
        <v>2</v>
      </c>
      <c r="J93" s="16"/>
      <c r="K93" s="237">
        <f t="shared" si="19"/>
        <v>11</v>
      </c>
      <c r="L93" s="218">
        <f t="shared" si="20"/>
        <v>9</v>
      </c>
      <c r="M93" s="218">
        <f t="shared" si="21"/>
        <v>0</v>
      </c>
      <c r="N93" s="218">
        <f t="shared" si="22"/>
        <v>0</v>
      </c>
      <c r="O93" s="218">
        <f t="shared" si="23"/>
        <v>0</v>
      </c>
      <c r="P93" s="222">
        <f t="shared" si="15"/>
        <v>0</v>
      </c>
      <c r="Q93" s="218">
        <f t="shared" si="24"/>
        <v>1</v>
      </c>
      <c r="R93" s="218">
        <f t="shared" si="25"/>
        <v>1</v>
      </c>
      <c r="S93" s="218">
        <f t="shared" si="26"/>
        <v>1</v>
      </c>
      <c r="T93" s="218">
        <f t="shared" si="27"/>
        <v>0</v>
      </c>
      <c r="U93" s="218">
        <f t="shared" si="16"/>
        <v>1</v>
      </c>
      <c r="V93" s="218">
        <f t="shared" si="28"/>
        <v>1</v>
      </c>
      <c r="W93" s="218">
        <f t="shared" si="29"/>
        <v>1</v>
      </c>
      <c r="X93" s="120" t="str">
        <f t="shared" si="17"/>
        <v/>
      </c>
      <c r="Y93" s="18"/>
      <c r="Z93" s="17"/>
      <c r="AA93" s="106" t="s">
        <v>1415</v>
      </c>
    </row>
    <row r="94" spans="1:27" ht="28">
      <c r="A94" s="218">
        <v>1011</v>
      </c>
      <c r="B94" s="16" t="str">
        <f t="shared" si="18"/>
        <v>G.11.10</v>
      </c>
      <c r="C94" s="92" t="s">
        <v>1416</v>
      </c>
      <c r="D94" s="117" t="s">
        <v>47</v>
      </c>
      <c r="E94" s="212"/>
      <c r="F94" s="17"/>
      <c r="G94" s="18" t="s">
        <v>1417</v>
      </c>
      <c r="H94" s="17" t="s">
        <v>1418</v>
      </c>
      <c r="I94" s="16">
        <v>2</v>
      </c>
      <c r="J94" s="16"/>
      <c r="K94" s="237">
        <f t="shared" si="19"/>
        <v>11</v>
      </c>
      <c r="L94" s="218">
        <f t="shared" si="20"/>
        <v>10</v>
      </c>
      <c r="M94" s="218">
        <f t="shared" si="21"/>
        <v>0</v>
      </c>
      <c r="N94" s="218">
        <f t="shared" si="22"/>
        <v>0</v>
      </c>
      <c r="O94" s="218">
        <f t="shared" si="23"/>
        <v>0</v>
      </c>
      <c r="P94" s="222">
        <f t="shared" si="15"/>
        <v>0</v>
      </c>
      <c r="Q94" s="218">
        <f t="shared" si="24"/>
        <v>1</v>
      </c>
      <c r="R94" s="218">
        <f t="shared" si="25"/>
        <v>1</v>
      </c>
      <c r="S94" s="218">
        <f t="shared" si="26"/>
        <v>1</v>
      </c>
      <c r="T94" s="218">
        <f t="shared" si="27"/>
        <v>0</v>
      </c>
      <c r="U94" s="218">
        <f t="shared" si="16"/>
        <v>1</v>
      </c>
      <c r="V94" s="218">
        <f t="shared" si="28"/>
        <v>1</v>
      </c>
      <c r="W94" s="218">
        <f t="shared" si="29"/>
        <v>1</v>
      </c>
      <c r="X94" s="120" t="str">
        <f t="shared" si="17"/>
        <v/>
      </c>
      <c r="Y94" s="18"/>
      <c r="Z94" s="17"/>
      <c r="AA94" s="106" t="s">
        <v>1419</v>
      </c>
    </row>
    <row r="95" spans="1:27" ht="28">
      <c r="A95" s="218">
        <v>1014</v>
      </c>
      <c r="B95" s="16" t="str">
        <f t="shared" si="18"/>
        <v>G.11.11</v>
      </c>
      <c r="C95" s="92" t="s">
        <v>1420</v>
      </c>
      <c r="D95" s="117" t="s">
        <v>50</v>
      </c>
      <c r="E95" s="118"/>
      <c r="F95" s="17"/>
      <c r="G95" s="18" t="s">
        <v>1421</v>
      </c>
      <c r="H95" s="17" t="s">
        <v>1422</v>
      </c>
      <c r="I95" s="16">
        <v>2</v>
      </c>
      <c r="J95" s="16"/>
      <c r="K95" s="237">
        <f t="shared" si="19"/>
        <v>11</v>
      </c>
      <c r="L95" s="218">
        <f t="shared" si="20"/>
        <v>11</v>
      </c>
      <c r="M95" s="218">
        <f t="shared" si="21"/>
        <v>0</v>
      </c>
      <c r="N95" s="218">
        <f t="shared" si="22"/>
        <v>0</v>
      </c>
      <c r="O95" s="218">
        <f t="shared" si="23"/>
        <v>0</v>
      </c>
      <c r="P95" s="222">
        <f t="shared" si="15"/>
        <v>0</v>
      </c>
      <c r="Q95" s="218">
        <f t="shared" si="24"/>
        <v>2</v>
      </c>
      <c r="R95" s="218">
        <f t="shared" si="25"/>
        <v>2</v>
      </c>
      <c r="S95" s="218">
        <f t="shared" si="26"/>
        <v>1</v>
      </c>
      <c r="T95" s="218">
        <f t="shared" si="27"/>
        <v>2</v>
      </c>
      <c r="U95" s="218">
        <f t="shared" si="16"/>
        <v>2</v>
      </c>
      <c r="V95" s="218">
        <f t="shared" si="28"/>
        <v>1</v>
      </c>
      <c r="W95" s="218">
        <f t="shared" si="29"/>
        <v>1</v>
      </c>
      <c r="X95" s="120" t="str">
        <f t="shared" si="17"/>
        <v/>
      </c>
      <c r="Y95" s="18"/>
      <c r="Z95" s="17"/>
      <c r="AA95" s="106" t="s">
        <v>1423</v>
      </c>
    </row>
    <row r="96" spans="1:27" ht="28">
      <c r="A96" s="218">
        <v>1015</v>
      </c>
      <c r="B96" s="16" t="str">
        <f t="shared" si="18"/>
        <v>G.11.12</v>
      </c>
      <c r="C96" s="92" t="s">
        <v>1424</v>
      </c>
      <c r="D96" s="117" t="s">
        <v>50</v>
      </c>
      <c r="E96" s="118"/>
      <c r="F96" s="17"/>
      <c r="G96" s="18" t="s">
        <v>1384</v>
      </c>
      <c r="H96" s="17" t="s">
        <v>1385</v>
      </c>
      <c r="I96" s="16">
        <v>2</v>
      </c>
      <c r="J96" s="16"/>
      <c r="K96" s="237">
        <f t="shared" si="19"/>
        <v>11</v>
      </c>
      <c r="L96" s="218">
        <f t="shared" si="20"/>
        <v>12</v>
      </c>
      <c r="M96" s="218">
        <f t="shared" si="21"/>
        <v>0</v>
      </c>
      <c r="N96" s="218">
        <f t="shared" si="22"/>
        <v>0</v>
      </c>
      <c r="O96" s="218">
        <f t="shared" si="23"/>
        <v>0</v>
      </c>
      <c r="P96" s="222">
        <f t="shared" si="15"/>
        <v>0</v>
      </c>
      <c r="Q96" s="218">
        <f t="shared" si="24"/>
        <v>2</v>
      </c>
      <c r="R96" s="218">
        <f t="shared" si="25"/>
        <v>2</v>
      </c>
      <c r="S96" s="218">
        <f t="shared" si="26"/>
        <v>1</v>
      </c>
      <c r="T96" s="218">
        <f t="shared" si="27"/>
        <v>2</v>
      </c>
      <c r="U96" s="218">
        <f t="shared" si="16"/>
        <v>2</v>
      </c>
      <c r="V96" s="218">
        <f t="shared" si="28"/>
        <v>1</v>
      </c>
      <c r="W96" s="218">
        <f t="shared" si="29"/>
        <v>1</v>
      </c>
      <c r="X96" s="120" t="str">
        <f t="shared" si="17"/>
        <v/>
      </c>
      <c r="Y96" s="18"/>
      <c r="Z96" s="17"/>
      <c r="AA96" s="106" t="s">
        <v>1425</v>
      </c>
    </row>
    <row r="97" spans="1:27" ht="42">
      <c r="A97" s="218">
        <v>1016</v>
      </c>
      <c r="B97" s="16" t="str">
        <f t="shared" si="18"/>
        <v>G.11.13</v>
      </c>
      <c r="C97" s="92" t="s">
        <v>1426</v>
      </c>
      <c r="D97" s="117" t="s">
        <v>50</v>
      </c>
      <c r="E97" s="118"/>
      <c r="F97" s="17" t="s">
        <v>1427</v>
      </c>
      <c r="G97" s="18" t="s">
        <v>1428</v>
      </c>
      <c r="H97" s="17" t="s">
        <v>1429</v>
      </c>
      <c r="I97" s="16">
        <v>2</v>
      </c>
      <c r="J97" s="16"/>
      <c r="K97" s="237">
        <f t="shared" si="19"/>
        <v>11</v>
      </c>
      <c r="L97" s="218">
        <f t="shared" si="20"/>
        <v>13</v>
      </c>
      <c r="M97" s="218">
        <f t="shared" si="21"/>
        <v>0</v>
      </c>
      <c r="N97" s="218">
        <f t="shared" si="22"/>
        <v>0</v>
      </c>
      <c r="O97" s="218">
        <f t="shared" si="23"/>
        <v>0</v>
      </c>
      <c r="P97" s="222">
        <f t="shared" si="15"/>
        <v>0</v>
      </c>
      <c r="Q97" s="218">
        <f t="shared" si="24"/>
        <v>2</v>
      </c>
      <c r="R97" s="218">
        <f t="shared" si="25"/>
        <v>2</v>
      </c>
      <c r="S97" s="218">
        <f t="shared" si="26"/>
        <v>1</v>
      </c>
      <c r="T97" s="218">
        <f t="shared" si="27"/>
        <v>2</v>
      </c>
      <c r="U97" s="218">
        <f t="shared" si="16"/>
        <v>2</v>
      </c>
      <c r="V97" s="218">
        <f t="shared" si="28"/>
        <v>1</v>
      </c>
      <c r="W97" s="218">
        <f t="shared" si="29"/>
        <v>1</v>
      </c>
      <c r="X97" s="120" t="str">
        <f t="shared" si="17"/>
        <v/>
      </c>
      <c r="Y97" s="18"/>
      <c r="Z97" s="17"/>
      <c r="AA97" s="106" t="s">
        <v>1430</v>
      </c>
    </row>
    <row r="98" spans="1:27" ht="28">
      <c r="A98" s="218">
        <v>2612</v>
      </c>
      <c r="B98" s="16" t="str">
        <f t="shared" si="18"/>
        <v>G.11.14</v>
      </c>
      <c r="C98" s="92" t="s">
        <v>1431</v>
      </c>
      <c r="D98" s="117" t="s">
        <v>47</v>
      </c>
      <c r="E98" s="118"/>
      <c r="F98" s="17" t="s">
        <v>1432</v>
      </c>
      <c r="G98" s="18" t="s">
        <v>1433</v>
      </c>
      <c r="H98" s="17" t="s">
        <v>1434</v>
      </c>
      <c r="I98" s="16">
        <v>2</v>
      </c>
      <c r="J98" s="16"/>
      <c r="K98" s="237">
        <f t="shared" si="19"/>
        <v>11</v>
      </c>
      <c r="L98" s="218">
        <f t="shared" si="20"/>
        <v>14</v>
      </c>
      <c r="M98" s="218">
        <f t="shared" si="21"/>
        <v>0</v>
      </c>
      <c r="N98" s="218">
        <f t="shared" si="22"/>
        <v>0</v>
      </c>
      <c r="O98" s="218">
        <f t="shared" si="23"/>
        <v>0</v>
      </c>
      <c r="P98" s="222">
        <f t="shared" si="15"/>
        <v>0</v>
      </c>
      <c r="Q98" s="218">
        <f t="shared" si="24"/>
        <v>1</v>
      </c>
      <c r="R98" s="218">
        <f t="shared" si="25"/>
        <v>1</v>
      </c>
      <c r="S98" s="218">
        <f t="shared" si="26"/>
        <v>1</v>
      </c>
      <c r="T98" s="218">
        <f t="shared" si="27"/>
        <v>0</v>
      </c>
      <c r="U98" s="218">
        <f t="shared" si="16"/>
        <v>1</v>
      </c>
      <c r="V98" s="218">
        <f t="shared" si="28"/>
        <v>1</v>
      </c>
      <c r="W98" s="218">
        <f t="shared" si="29"/>
        <v>1</v>
      </c>
      <c r="X98" s="120" t="str">
        <f t="shared" si="17"/>
        <v/>
      </c>
      <c r="Y98" s="18"/>
      <c r="Z98" s="17"/>
      <c r="AA98" s="106" t="s">
        <v>1435</v>
      </c>
    </row>
    <row r="99" spans="1:27" ht="28">
      <c r="A99" s="218">
        <v>1065</v>
      </c>
      <c r="B99" s="16" t="str">
        <f t="shared" si="18"/>
        <v>G.11.15</v>
      </c>
      <c r="C99" s="92" t="s">
        <v>1436</v>
      </c>
      <c r="D99" s="117" t="s">
        <v>50</v>
      </c>
      <c r="E99" s="212"/>
      <c r="F99" s="17"/>
      <c r="G99" s="18" t="s">
        <v>1437</v>
      </c>
      <c r="H99" s="17" t="s">
        <v>1438</v>
      </c>
      <c r="I99" s="16">
        <v>2</v>
      </c>
      <c r="J99" s="16"/>
      <c r="K99" s="237">
        <f t="shared" si="19"/>
        <v>11</v>
      </c>
      <c r="L99" s="218">
        <f t="shared" si="20"/>
        <v>15</v>
      </c>
      <c r="M99" s="218">
        <f t="shared" si="21"/>
        <v>0</v>
      </c>
      <c r="N99" s="218">
        <f t="shared" si="22"/>
        <v>0</v>
      </c>
      <c r="O99" s="218">
        <f t="shared" si="23"/>
        <v>0</v>
      </c>
      <c r="P99" s="222">
        <f t="shared" si="15"/>
        <v>0</v>
      </c>
      <c r="Q99" s="218">
        <f t="shared" si="24"/>
        <v>2</v>
      </c>
      <c r="R99" s="218">
        <f t="shared" si="25"/>
        <v>2</v>
      </c>
      <c r="S99" s="218">
        <f t="shared" si="26"/>
        <v>1</v>
      </c>
      <c r="T99" s="218">
        <f t="shared" si="27"/>
        <v>2</v>
      </c>
      <c r="U99" s="218">
        <f t="shared" si="16"/>
        <v>2</v>
      </c>
      <c r="V99" s="218">
        <f t="shared" si="28"/>
        <v>1</v>
      </c>
      <c r="W99" s="218">
        <f t="shared" si="29"/>
        <v>1</v>
      </c>
      <c r="X99" s="120" t="str">
        <f t="shared" si="17"/>
        <v/>
      </c>
      <c r="Y99" s="18"/>
      <c r="Z99" s="17"/>
      <c r="AA99" s="106" t="s">
        <v>1439</v>
      </c>
    </row>
    <row r="100" spans="1:27" ht="28">
      <c r="A100" s="218">
        <v>2947</v>
      </c>
      <c r="B100" s="16" t="str">
        <f t="shared" si="18"/>
        <v>G.11.16</v>
      </c>
      <c r="C100" s="92" t="s">
        <v>1440</v>
      </c>
      <c r="D100" s="117" t="s">
        <v>47</v>
      </c>
      <c r="E100" s="118"/>
      <c r="F100" s="17"/>
      <c r="G100" s="18" t="s">
        <v>290</v>
      </c>
      <c r="H100" s="17" t="s">
        <v>291</v>
      </c>
      <c r="I100" s="16">
        <v>2</v>
      </c>
      <c r="J100" s="16"/>
      <c r="K100" s="237">
        <f t="shared" si="19"/>
        <v>11</v>
      </c>
      <c r="L100" s="218">
        <f t="shared" si="20"/>
        <v>16</v>
      </c>
      <c r="M100" s="218">
        <f t="shared" si="21"/>
        <v>0</v>
      </c>
      <c r="N100" s="218">
        <f t="shared" si="22"/>
        <v>0</v>
      </c>
      <c r="O100" s="218">
        <f t="shared" si="23"/>
        <v>0</v>
      </c>
      <c r="P100" s="222">
        <f t="shared" si="15"/>
        <v>0</v>
      </c>
      <c r="Q100" s="218">
        <f t="shared" si="24"/>
        <v>1</v>
      </c>
      <c r="R100" s="218">
        <f t="shared" si="25"/>
        <v>1</v>
      </c>
      <c r="S100" s="218">
        <f t="shared" si="26"/>
        <v>1</v>
      </c>
      <c r="T100" s="218">
        <f t="shared" si="27"/>
        <v>0</v>
      </c>
      <c r="U100" s="218">
        <f t="shared" si="16"/>
        <v>1</v>
      </c>
      <c r="V100" s="218">
        <f t="shared" si="28"/>
        <v>1</v>
      </c>
      <c r="W100" s="218">
        <f t="shared" si="29"/>
        <v>1</v>
      </c>
      <c r="X100" s="120" t="str">
        <f t="shared" si="17"/>
        <v/>
      </c>
      <c r="Y100" s="18"/>
      <c r="Z100" s="17"/>
      <c r="AA100" s="106" t="s">
        <v>1441</v>
      </c>
    </row>
    <row r="101" spans="1:27" ht="28">
      <c r="A101" s="218">
        <v>2614</v>
      </c>
      <c r="B101" s="16" t="str">
        <f t="shared" si="18"/>
        <v>G.11.17</v>
      </c>
      <c r="C101" s="92" t="s">
        <v>1442</v>
      </c>
      <c r="D101" s="117" t="s">
        <v>47</v>
      </c>
      <c r="E101" s="118"/>
      <c r="F101" s="17"/>
      <c r="G101" s="18" t="s">
        <v>3</v>
      </c>
      <c r="H101" s="17" t="s">
        <v>243</v>
      </c>
      <c r="I101" s="16">
        <v>2</v>
      </c>
      <c r="J101" s="16"/>
      <c r="K101" s="237">
        <f t="shared" si="19"/>
        <v>11</v>
      </c>
      <c r="L101" s="218">
        <f t="shared" si="20"/>
        <v>17</v>
      </c>
      <c r="M101" s="218">
        <f t="shared" si="21"/>
        <v>0</v>
      </c>
      <c r="N101" s="218">
        <f t="shared" si="22"/>
        <v>0</v>
      </c>
      <c r="O101" s="218">
        <f t="shared" si="23"/>
        <v>0</v>
      </c>
      <c r="P101" s="222">
        <f t="shared" si="15"/>
        <v>0</v>
      </c>
      <c r="Q101" s="218">
        <f t="shared" si="24"/>
        <v>1</v>
      </c>
      <c r="R101" s="218">
        <f t="shared" si="25"/>
        <v>1</v>
      </c>
      <c r="S101" s="218">
        <f t="shared" si="26"/>
        <v>1</v>
      </c>
      <c r="T101" s="218">
        <f t="shared" si="27"/>
        <v>0</v>
      </c>
      <c r="U101" s="218">
        <f t="shared" si="16"/>
        <v>1</v>
      </c>
      <c r="V101" s="218">
        <f t="shared" si="28"/>
        <v>1</v>
      </c>
      <c r="W101" s="218">
        <f t="shared" si="29"/>
        <v>1</v>
      </c>
      <c r="X101" s="120" t="str">
        <f t="shared" si="17"/>
        <v/>
      </c>
      <c r="Y101" s="18"/>
      <c r="Z101" s="17"/>
      <c r="AA101" s="106" t="s">
        <v>1443</v>
      </c>
    </row>
    <row r="102" spans="1:27" ht="14">
      <c r="A102" s="218">
        <v>1049</v>
      </c>
      <c r="B102" s="16" t="str">
        <f t="shared" si="18"/>
        <v>G.11.17.1</v>
      </c>
      <c r="C102" s="93" t="s">
        <v>1444</v>
      </c>
      <c r="D102" s="117" t="s">
        <v>47</v>
      </c>
      <c r="E102" s="118"/>
      <c r="F102" s="17"/>
      <c r="G102" s="18" t="s">
        <v>252</v>
      </c>
      <c r="H102" s="17" t="s">
        <v>1333</v>
      </c>
      <c r="I102" s="16">
        <v>3</v>
      </c>
      <c r="J102" s="16"/>
      <c r="K102" s="237">
        <f t="shared" si="19"/>
        <v>11</v>
      </c>
      <c r="L102" s="218">
        <f t="shared" si="20"/>
        <v>17</v>
      </c>
      <c r="M102" s="218">
        <f t="shared" si="21"/>
        <v>1</v>
      </c>
      <c r="N102" s="218">
        <f t="shared" si="22"/>
        <v>0</v>
      </c>
      <c r="O102" s="218">
        <f t="shared" si="23"/>
        <v>0</v>
      </c>
      <c r="P102" s="222">
        <f t="shared" si="15"/>
        <v>0</v>
      </c>
      <c r="Q102" s="218">
        <f t="shared" si="24"/>
        <v>1</v>
      </c>
      <c r="R102" s="218">
        <f t="shared" si="25"/>
        <v>1</v>
      </c>
      <c r="S102" s="218">
        <f t="shared" si="26"/>
        <v>1</v>
      </c>
      <c r="T102" s="218">
        <f t="shared" si="27"/>
        <v>0</v>
      </c>
      <c r="U102" s="218">
        <f t="shared" si="16"/>
        <v>1</v>
      </c>
      <c r="V102" s="218">
        <f t="shared" si="28"/>
        <v>1</v>
      </c>
      <c r="W102" s="218">
        <f t="shared" si="29"/>
        <v>1</v>
      </c>
      <c r="X102" s="120" t="str">
        <f t="shared" si="17"/>
        <v/>
      </c>
      <c r="Y102" s="18"/>
      <c r="Z102" s="17"/>
      <c r="AA102" s="106" t="s">
        <v>1445</v>
      </c>
    </row>
    <row r="103" spans="1:27" ht="28">
      <c r="A103" s="218">
        <v>1056</v>
      </c>
      <c r="B103" s="16" t="str">
        <f t="shared" si="18"/>
        <v>G.11.17.2</v>
      </c>
      <c r="C103" s="93" t="s">
        <v>1446</v>
      </c>
      <c r="D103" s="117" t="s">
        <v>47</v>
      </c>
      <c r="E103" s="118"/>
      <c r="F103" s="17"/>
      <c r="G103" s="18" t="s">
        <v>252</v>
      </c>
      <c r="H103" s="17" t="s">
        <v>1333</v>
      </c>
      <c r="I103" s="16">
        <v>3</v>
      </c>
      <c r="J103" s="16"/>
      <c r="K103" s="237">
        <f t="shared" si="19"/>
        <v>11</v>
      </c>
      <c r="L103" s="218">
        <f t="shared" si="20"/>
        <v>17</v>
      </c>
      <c r="M103" s="218">
        <f t="shared" si="21"/>
        <v>2</v>
      </c>
      <c r="N103" s="218">
        <f t="shared" si="22"/>
        <v>0</v>
      </c>
      <c r="O103" s="218">
        <f t="shared" si="23"/>
        <v>0</v>
      </c>
      <c r="P103" s="222">
        <f t="shared" si="15"/>
        <v>0</v>
      </c>
      <c r="Q103" s="218">
        <f t="shared" si="24"/>
        <v>1</v>
      </c>
      <c r="R103" s="218">
        <f t="shared" si="25"/>
        <v>1</v>
      </c>
      <c r="S103" s="218">
        <f t="shared" si="26"/>
        <v>1</v>
      </c>
      <c r="T103" s="218">
        <f t="shared" si="27"/>
        <v>0</v>
      </c>
      <c r="U103" s="218">
        <f t="shared" si="16"/>
        <v>1</v>
      </c>
      <c r="V103" s="218">
        <f t="shared" si="28"/>
        <v>1</v>
      </c>
      <c r="W103" s="218">
        <f t="shared" si="29"/>
        <v>1</v>
      </c>
      <c r="X103" s="120" t="str">
        <f t="shared" si="17"/>
        <v/>
      </c>
      <c r="Y103" s="18"/>
      <c r="Z103" s="17"/>
      <c r="AA103" s="106" t="s">
        <v>1447</v>
      </c>
    </row>
    <row r="104" spans="1:27" ht="28">
      <c r="A104" s="218">
        <v>1068</v>
      </c>
      <c r="B104" s="16" t="str">
        <f t="shared" si="18"/>
        <v>G.11.18</v>
      </c>
      <c r="C104" s="92" t="s">
        <v>1448</v>
      </c>
      <c r="D104" s="117" t="s">
        <v>47</v>
      </c>
      <c r="E104" s="118"/>
      <c r="F104" s="17" t="s">
        <v>1449</v>
      </c>
      <c r="G104" s="18" t="s">
        <v>1402</v>
      </c>
      <c r="H104" s="17" t="s">
        <v>1399</v>
      </c>
      <c r="I104" s="16">
        <v>2</v>
      </c>
      <c r="J104" s="16"/>
      <c r="K104" s="237">
        <f t="shared" si="19"/>
        <v>11</v>
      </c>
      <c r="L104" s="218">
        <f t="shared" si="20"/>
        <v>18</v>
      </c>
      <c r="M104" s="218">
        <f t="shared" si="21"/>
        <v>0</v>
      </c>
      <c r="N104" s="218">
        <f t="shared" si="22"/>
        <v>0</v>
      </c>
      <c r="O104" s="218">
        <f t="shared" si="23"/>
        <v>0</v>
      </c>
      <c r="P104" s="222">
        <f t="shared" si="15"/>
        <v>0</v>
      </c>
      <c r="Q104" s="218">
        <f t="shared" si="24"/>
        <v>1</v>
      </c>
      <c r="R104" s="218">
        <f t="shared" si="25"/>
        <v>1</v>
      </c>
      <c r="S104" s="218">
        <f t="shared" si="26"/>
        <v>1</v>
      </c>
      <c r="T104" s="218">
        <f t="shared" si="27"/>
        <v>0</v>
      </c>
      <c r="U104" s="218">
        <f t="shared" si="16"/>
        <v>1</v>
      </c>
      <c r="V104" s="218">
        <f t="shared" si="28"/>
        <v>1</v>
      </c>
      <c r="W104" s="218">
        <f t="shared" si="29"/>
        <v>1</v>
      </c>
      <c r="X104" s="120" t="str">
        <f t="shared" si="17"/>
        <v/>
      </c>
      <c r="Y104" s="18"/>
      <c r="Z104" s="17"/>
      <c r="AA104" s="106" t="s">
        <v>1450</v>
      </c>
    </row>
    <row r="105" spans="1:27" ht="28">
      <c r="A105" s="218">
        <v>1075</v>
      </c>
      <c r="B105" s="16" t="str">
        <f t="shared" si="18"/>
        <v>G.11.18.1</v>
      </c>
      <c r="C105" s="93" t="s">
        <v>1451</v>
      </c>
      <c r="D105" s="117" t="s">
        <v>47</v>
      </c>
      <c r="E105" s="118"/>
      <c r="F105" s="17"/>
      <c r="G105" s="18" t="s">
        <v>1452</v>
      </c>
      <c r="H105" s="17" t="s">
        <v>1453</v>
      </c>
      <c r="I105" s="16">
        <v>3</v>
      </c>
      <c r="J105" s="16"/>
      <c r="K105" s="237">
        <f t="shared" si="19"/>
        <v>11</v>
      </c>
      <c r="L105" s="218">
        <f t="shared" si="20"/>
        <v>18</v>
      </c>
      <c r="M105" s="218">
        <f t="shared" si="21"/>
        <v>1</v>
      </c>
      <c r="N105" s="218">
        <f t="shared" si="22"/>
        <v>0</v>
      </c>
      <c r="O105" s="218">
        <f t="shared" si="23"/>
        <v>0</v>
      </c>
      <c r="P105" s="222">
        <f t="shared" si="15"/>
        <v>0</v>
      </c>
      <c r="Q105" s="218">
        <f t="shared" si="24"/>
        <v>1</v>
      </c>
      <c r="R105" s="218">
        <f t="shared" si="25"/>
        <v>1</v>
      </c>
      <c r="S105" s="218">
        <f t="shared" si="26"/>
        <v>1</v>
      </c>
      <c r="T105" s="218">
        <f t="shared" si="27"/>
        <v>0</v>
      </c>
      <c r="U105" s="218">
        <f t="shared" si="16"/>
        <v>1</v>
      </c>
      <c r="V105" s="218">
        <f t="shared" si="28"/>
        <v>1</v>
      </c>
      <c r="W105" s="218">
        <f t="shared" si="29"/>
        <v>1</v>
      </c>
      <c r="X105" s="120" t="str">
        <f t="shared" si="17"/>
        <v/>
      </c>
      <c r="Y105" s="18"/>
      <c r="Z105" s="17"/>
      <c r="AA105" s="106" t="s">
        <v>1454</v>
      </c>
    </row>
    <row r="106" spans="1:27" ht="28">
      <c r="A106" s="218">
        <v>1076</v>
      </c>
      <c r="B106" s="16" t="str">
        <f t="shared" si="18"/>
        <v>G.11.18.2</v>
      </c>
      <c r="C106" s="93" t="s">
        <v>1455</v>
      </c>
      <c r="D106" s="117" t="s">
        <v>47</v>
      </c>
      <c r="E106" s="118"/>
      <c r="F106" s="17" t="s">
        <v>1456</v>
      </c>
      <c r="G106" s="18" t="s">
        <v>1304</v>
      </c>
      <c r="H106" s="17" t="s">
        <v>246</v>
      </c>
      <c r="I106" s="16">
        <v>3</v>
      </c>
      <c r="J106" s="16"/>
      <c r="K106" s="237">
        <f t="shared" si="19"/>
        <v>11</v>
      </c>
      <c r="L106" s="218">
        <f t="shared" si="20"/>
        <v>18</v>
      </c>
      <c r="M106" s="218">
        <f t="shared" si="21"/>
        <v>2</v>
      </c>
      <c r="N106" s="218">
        <f t="shared" si="22"/>
        <v>0</v>
      </c>
      <c r="O106" s="218">
        <f t="shared" si="23"/>
        <v>0</v>
      </c>
      <c r="P106" s="222">
        <f t="shared" si="15"/>
        <v>0</v>
      </c>
      <c r="Q106" s="218">
        <f t="shared" si="24"/>
        <v>1</v>
      </c>
      <c r="R106" s="218">
        <f t="shared" si="25"/>
        <v>1</v>
      </c>
      <c r="S106" s="218">
        <f t="shared" si="26"/>
        <v>1</v>
      </c>
      <c r="T106" s="218">
        <f t="shared" si="27"/>
        <v>0</v>
      </c>
      <c r="U106" s="218">
        <f t="shared" si="16"/>
        <v>1</v>
      </c>
      <c r="V106" s="218">
        <f t="shared" si="28"/>
        <v>1</v>
      </c>
      <c r="W106" s="218">
        <f t="shared" si="29"/>
        <v>1</v>
      </c>
      <c r="X106" s="120" t="str">
        <f t="shared" si="17"/>
        <v/>
      </c>
      <c r="Y106" s="18"/>
      <c r="Z106" s="17"/>
      <c r="AA106" s="106" t="s">
        <v>1457</v>
      </c>
    </row>
    <row r="107" spans="1:27" ht="14">
      <c r="A107" s="218">
        <v>1077</v>
      </c>
      <c r="B107" s="16" t="str">
        <f t="shared" si="18"/>
        <v>G.11.18.3</v>
      </c>
      <c r="C107" s="93" t="s">
        <v>1458</v>
      </c>
      <c r="D107" s="117" t="s">
        <v>47</v>
      </c>
      <c r="E107" s="118"/>
      <c r="F107" s="17"/>
      <c r="G107" s="18" t="s">
        <v>1389</v>
      </c>
      <c r="H107" s="17" t="s">
        <v>262</v>
      </c>
      <c r="I107" s="16">
        <v>3</v>
      </c>
      <c r="J107" s="16"/>
      <c r="K107" s="237">
        <f t="shared" si="19"/>
        <v>11</v>
      </c>
      <c r="L107" s="218">
        <f t="shared" si="20"/>
        <v>18</v>
      </c>
      <c r="M107" s="218">
        <f t="shared" si="21"/>
        <v>3</v>
      </c>
      <c r="N107" s="218">
        <f t="shared" si="22"/>
        <v>0</v>
      </c>
      <c r="O107" s="218">
        <f t="shared" si="23"/>
        <v>0</v>
      </c>
      <c r="P107" s="222">
        <f t="shared" si="15"/>
        <v>0</v>
      </c>
      <c r="Q107" s="218">
        <f t="shared" si="24"/>
        <v>1</v>
      </c>
      <c r="R107" s="218">
        <f t="shared" si="25"/>
        <v>1</v>
      </c>
      <c r="S107" s="218">
        <f t="shared" si="26"/>
        <v>1</v>
      </c>
      <c r="T107" s="218">
        <f t="shared" si="27"/>
        <v>0</v>
      </c>
      <c r="U107" s="218">
        <f t="shared" si="16"/>
        <v>1</v>
      </c>
      <c r="V107" s="218">
        <f t="shared" si="28"/>
        <v>1</v>
      </c>
      <c r="W107" s="218">
        <f t="shared" si="29"/>
        <v>1</v>
      </c>
      <c r="X107" s="120" t="str">
        <f t="shared" si="17"/>
        <v/>
      </c>
      <c r="Y107" s="18"/>
      <c r="Z107" s="17"/>
      <c r="AA107" s="106" t="s">
        <v>1459</v>
      </c>
    </row>
    <row r="108" spans="1:27" ht="14">
      <c r="A108" s="218">
        <v>1080</v>
      </c>
      <c r="B108" s="16" t="str">
        <f t="shared" si="18"/>
        <v>G.11.18.4</v>
      </c>
      <c r="C108" s="93" t="s">
        <v>1460</v>
      </c>
      <c r="D108" s="117" t="s">
        <v>47</v>
      </c>
      <c r="E108" s="118"/>
      <c r="F108" s="17"/>
      <c r="G108" s="18" t="s">
        <v>3</v>
      </c>
      <c r="H108" s="17" t="s">
        <v>243</v>
      </c>
      <c r="I108" s="16">
        <v>3</v>
      </c>
      <c r="J108" s="16"/>
      <c r="K108" s="237">
        <f t="shared" si="19"/>
        <v>11</v>
      </c>
      <c r="L108" s="218">
        <f t="shared" si="20"/>
        <v>18</v>
      </c>
      <c r="M108" s="218">
        <f t="shared" si="21"/>
        <v>4</v>
      </c>
      <c r="N108" s="218">
        <f t="shared" si="22"/>
        <v>0</v>
      </c>
      <c r="O108" s="218">
        <f t="shared" si="23"/>
        <v>0</v>
      </c>
      <c r="P108" s="222">
        <f t="shared" si="15"/>
        <v>0</v>
      </c>
      <c r="Q108" s="218">
        <f t="shared" si="24"/>
        <v>1</v>
      </c>
      <c r="R108" s="218">
        <f t="shared" si="25"/>
        <v>1</v>
      </c>
      <c r="S108" s="218">
        <f t="shared" si="26"/>
        <v>1</v>
      </c>
      <c r="T108" s="218">
        <f t="shared" si="27"/>
        <v>0</v>
      </c>
      <c r="U108" s="218">
        <f t="shared" si="16"/>
        <v>1</v>
      </c>
      <c r="V108" s="218">
        <f t="shared" si="28"/>
        <v>1</v>
      </c>
      <c r="W108" s="218">
        <f t="shared" si="29"/>
        <v>1</v>
      </c>
      <c r="X108" s="120" t="str">
        <f t="shared" si="17"/>
        <v/>
      </c>
      <c r="Y108" s="18"/>
      <c r="Z108" s="17"/>
      <c r="AA108" s="106" t="s">
        <v>1461</v>
      </c>
    </row>
    <row r="109" spans="1:27" ht="56">
      <c r="A109" s="218">
        <v>1121</v>
      </c>
      <c r="B109" s="16" t="str">
        <f t="shared" si="18"/>
        <v>G.11.19</v>
      </c>
      <c r="C109" s="92" t="s">
        <v>1462</v>
      </c>
      <c r="D109" s="117" t="s">
        <v>47</v>
      </c>
      <c r="E109" s="212"/>
      <c r="F109" s="17"/>
      <c r="G109" s="18" t="s">
        <v>1384</v>
      </c>
      <c r="H109" s="17" t="s">
        <v>1385</v>
      </c>
      <c r="I109" s="16">
        <v>2</v>
      </c>
      <c r="J109" s="16"/>
      <c r="K109" s="237">
        <f t="shared" si="19"/>
        <v>11</v>
      </c>
      <c r="L109" s="218">
        <f t="shared" si="20"/>
        <v>19</v>
      </c>
      <c r="M109" s="218">
        <f t="shared" si="21"/>
        <v>0</v>
      </c>
      <c r="N109" s="218">
        <f t="shared" si="22"/>
        <v>0</v>
      </c>
      <c r="O109" s="218">
        <f t="shared" si="23"/>
        <v>0</v>
      </c>
      <c r="P109" s="222">
        <f t="shared" si="15"/>
        <v>0</v>
      </c>
      <c r="Q109" s="218">
        <f t="shared" si="24"/>
        <v>1</v>
      </c>
      <c r="R109" s="218">
        <f t="shared" si="25"/>
        <v>1</v>
      </c>
      <c r="S109" s="218">
        <f t="shared" si="26"/>
        <v>1</v>
      </c>
      <c r="T109" s="218">
        <f t="shared" si="27"/>
        <v>0</v>
      </c>
      <c r="U109" s="218">
        <f t="shared" si="16"/>
        <v>1</v>
      </c>
      <c r="V109" s="218">
        <f t="shared" si="28"/>
        <v>1</v>
      </c>
      <c r="W109" s="218">
        <f t="shared" si="29"/>
        <v>1</v>
      </c>
      <c r="X109" s="120" t="str">
        <f t="shared" si="17"/>
        <v/>
      </c>
      <c r="Y109" s="18"/>
      <c r="Z109" s="17"/>
      <c r="AA109" s="106" t="s">
        <v>1463</v>
      </c>
    </row>
    <row r="110" spans="1:27" ht="28">
      <c r="A110" s="218">
        <v>1122</v>
      </c>
      <c r="B110" s="16" t="str">
        <f t="shared" si="18"/>
        <v>G.11.20</v>
      </c>
      <c r="C110" s="92" t="s">
        <v>1464</v>
      </c>
      <c r="D110" s="117" t="s">
        <v>50</v>
      </c>
      <c r="E110" s="118"/>
      <c r="F110" s="17"/>
      <c r="G110" s="18" t="s">
        <v>1465</v>
      </c>
      <c r="H110" s="17" t="s">
        <v>1466</v>
      </c>
      <c r="I110" s="16">
        <v>2</v>
      </c>
      <c r="J110" s="16"/>
      <c r="K110" s="237">
        <f t="shared" si="19"/>
        <v>11</v>
      </c>
      <c r="L110" s="218">
        <f t="shared" si="20"/>
        <v>20</v>
      </c>
      <c r="M110" s="218">
        <f t="shared" si="21"/>
        <v>0</v>
      </c>
      <c r="N110" s="218">
        <f t="shared" si="22"/>
        <v>0</v>
      </c>
      <c r="O110" s="218">
        <f t="shared" si="23"/>
        <v>0</v>
      </c>
      <c r="P110" s="222">
        <f t="shared" si="15"/>
        <v>0</v>
      </c>
      <c r="Q110" s="218">
        <f t="shared" si="24"/>
        <v>2</v>
      </c>
      <c r="R110" s="218">
        <f t="shared" si="25"/>
        <v>2</v>
      </c>
      <c r="S110" s="218">
        <f t="shared" si="26"/>
        <v>1</v>
      </c>
      <c r="T110" s="218">
        <f t="shared" si="27"/>
        <v>2</v>
      </c>
      <c r="U110" s="218">
        <f t="shared" si="16"/>
        <v>2</v>
      </c>
      <c r="V110" s="218">
        <f t="shared" si="28"/>
        <v>1</v>
      </c>
      <c r="W110" s="218">
        <f t="shared" si="29"/>
        <v>1</v>
      </c>
      <c r="X110" s="120" t="str">
        <f t="shared" si="17"/>
        <v/>
      </c>
      <c r="Y110" s="18"/>
      <c r="Z110" s="17"/>
      <c r="AA110" s="106" t="s">
        <v>1467</v>
      </c>
    </row>
    <row r="111" spans="1:27" ht="28">
      <c r="A111" s="218">
        <v>1095</v>
      </c>
      <c r="B111" s="16" t="str">
        <f t="shared" si="18"/>
        <v>G.12</v>
      </c>
      <c r="C111" s="17" t="s">
        <v>1468</v>
      </c>
      <c r="D111" s="117" t="s">
        <v>47</v>
      </c>
      <c r="E111" s="118"/>
      <c r="F111" s="17" t="s">
        <v>260</v>
      </c>
      <c r="G111" s="18" t="s">
        <v>261</v>
      </c>
      <c r="H111" s="17" t="s">
        <v>262</v>
      </c>
      <c r="I111" s="16">
        <v>1</v>
      </c>
      <c r="J111" s="16"/>
      <c r="K111" s="237">
        <f t="shared" si="19"/>
        <v>12</v>
      </c>
      <c r="L111" s="218">
        <f t="shared" si="20"/>
        <v>0</v>
      </c>
      <c r="M111" s="218">
        <f t="shared" si="21"/>
        <v>0</v>
      </c>
      <c r="N111" s="218">
        <f t="shared" si="22"/>
        <v>0</v>
      </c>
      <c r="O111" s="218">
        <f t="shared" si="23"/>
        <v>0</v>
      </c>
      <c r="P111" s="222">
        <f t="shared" si="15"/>
        <v>0</v>
      </c>
      <c r="Q111" s="218">
        <f t="shared" si="24"/>
        <v>1</v>
      </c>
      <c r="R111" s="218">
        <f t="shared" si="25"/>
        <v>1</v>
      </c>
      <c r="S111" s="218">
        <f t="shared" si="26"/>
        <v>1</v>
      </c>
      <c r="T111" s="218">
        <f t="shared" si="27"/>
        <v>0</v>
      </c>
      <c r="U111" s="218">
        <f t="shared" si="16"/>
        <v>1</v>
      </c>
      <c r="V111" s="218">
        <f t="shared" si="28"/>
        <v>1</v>
      </c>
      <c r="W111" s="218">
        <f t="shared" si="29"/>
        <v>1</v>
      </c>
      <c r="X111" s="120">
        <f t="shared" si="17"/>
        <v>1</v>
      </c>
      <c r="Y111" s="18"/>
      <c r="Z111" s="17"/>
      <c r="AA111" s="106" t="s">
        <v>1469</v>
      </c>
    </row>
    <row r="112" spans="1:27" ht="28">
      <c r="A112" s="218">
        <v>1096</v>
      </c>
      <c r="B112" s="16" t="str">
        <f t="shared" si="18"/>
        <v>G.12.1</v>
      </c>
      <c r="C112" s="92" t="s">
        <v>1470</v>
      </c>
      <c r="D112" s="117" t="s">
        <v>47</v>
      </c>
      <c r="E112" s="118"/>
      <c r="F112" s="17"/>
      <c r="G112" s="18" t="s">
        <v>1471</v>
      </c>
      <c r="H112" s="17" t="s">
        <v>1472</v>
      </c>
      <c r="I112" s="16">
        <v>2</v>
      </c>
      <c r="J112" s="16"/>
      <c r="K112" s="237">
        <f t="shared" si="19"/>
        <v>12</v>
      </c>
      <c r="L112" s="218">
        <f t="shared" si="20"/>
        <v>1</v>
      </c>
      <c r="M112" s="218">
        <f t="shared" si="21"/>
        <v>0</v>
      </c>
      <c r="N112" s="218">
        <f t="shared" si="22"/>
        <v>0</v>
      </c>
      <c r="O112" s="218">
        <f t="shared" si="23"/>
        <v>0</v>
      </c>
      <c r="P112" s="222">
        <f t="shared" si="15"/>
        <v>0</v>
      </c>
      <c r="Q112" s="218">
        <f t="shared" si="24"/>
        <v>1</v>
      </c>
      <c r="R112" s="218">
        <f t="shared" si="25"/>
        <v>1</v>
      </c>
      <c r="S112" s="218">
        <f t="shared" si="26"/>
        <v>1</v>
      </c>
      <c r="T112" s="218">
        <f t="shared" si="27"/>
        <v>0</v>
      </c>
      <c r="U112" s="218">
        <f t="shared" si="16"/>
        <v>1</v>
      </c>
      <c r="V112" s="218">
        <f t="shared" si="28"/>
        <v>1</v>
      </c>
      <c r="W112" s="218">
        <f t="shared" si="29"/>
        <v>1</v>
      </c>
      <c r="X112" s="120" t="str">
        <f t="shared" si="17"/>
        <v/>
      </c>
      <c r="Y112" s="18"/>
      <c r="Z112" s="17"/>
      <c r="AA112" s="106" t="s">
        <v>1473</v>
      </c>
    </row>
    <row r="113" spans="1:27" ht="28">
      <c r="A113" s="218">
        <v>1107</v>
      </c>
      <c r="B113" s="16" t="str">
        <f t="shared" si="18"/>
        <v>G.12.2</v>
      </c>
      <c r="C113" s="92" t="s">
        <v>1474</v>
      </c>
      <c r="D113" s="117" t="s">
        <v>50</v>
      </c>
      <c r="E113" s="118"/>
      <c r="F113" s="17"/>
      <c r="G113" s="18" t="s">
        <v>3</v>
      </c>
      <c r="H113" s="17" t="s">
        <v>243</v>
      </c>
      <c r="I113" s="16">
        <v>2</v>
      </c>
      <c r="J113" s="16"/>
      <c r="K113" s="237">
        <f t="shared" si="19"/>
        <v>12</v>
      </c>
      <c r="L113" s="218">
        <f t="shared" si="20"/>
        <v>2</v>
      </c>
      <c r="M113" s="218">
        <f t="shared" si="21"/>
        <v>0</v>
      </c>
      <c r="N113" s="218">
        <f t="shared" si="22"/>
        <v>0</v>
      </c>
      <c r="O113" s="218">
        <f t="shared" si="23"/>
        <v>0</v>
      </c>
      <c r="P113" s="222">
        <f t="shared" si="15"/>
        <v>0</v>
      </c>
      <c r="Q113" s="218">
        <f t="shared" si="24"/>
        <v>2</v>
      </c>
      <c r="R113" s="218">
        <f t="shared" si="25"/>
        <v>2</v>
      </c>
      <c r="S113" s="218">
        <f t="shared" si="26"/>
        <v>1</v>
      </c>
      <c r="T113" s="218">
        <f t="shared" si="27"/>
        <v>2</v>
      </c>
      <c r="U113" s="218">
        <f t="shared" si="16"/>
        <v>2</v>
      </c>
      <c r="V113" s="218">
        <f t="shared" si="28"/>
        <v>1</v>
      </c>
      <c r="W113" s="218">
        <f t="shared" si="29"/>
        <v>1</v>
      </c>
      <c r="X113" s="120" t="str">
        <f t="shared" si="17"/>
        <v/>
      </c>
      <c r="Y113" s="18"/>
      <c r="Z113" s="17"/>
      <c r="AA113" s="106" t="s">
        <v>1475</v>
      </c>
    </row>
    <row r="114" spans="1:27" ht="28">
      <c r="A114" s="218">
        <v>1108</v>
      </c>
      <c r="B114" s="16" t="str">
        <f t="shared" si="18"/>
        <v>G.12.3</v>
      </c>
      <c r="C114" s="92" t="s">
        <v>1476</v>
      </c>
      <c r="D114" s="117" t="s">
        <v>47</v>
      </c>
      <c r="E114" s="118"/>
      <c r="F114" s="17"/>
      <c r="G114" s="18" t="s">
        <v>1465</v>
      </c>
      <c r="H114" s="17" t="s">
        <v>1466</v>
      </c>
      <c r="I114" s="16">
        <v>2</v>
      </c>
      <c r="J114" s="16"/>
      <c r="K114" s="237">
        <f t="shared" si="19"/>
        <v>12</v>
      </c>
      <c r="L114" s="218">
        <f t="shared" si="20"/>
        <v>3</v>
      </c>
      <c r="M114" s="218">
        <f t="shared" si="21"/>
        <v>0</v>
      </c>
      <c r="N114" s="218">
        <f t="shared" si="22"/>
        <v>0</v>
      </c>
      <c r="O114" s="218">
        <f t="shared" si="23"/>
        <v>0</v>
      </c>
      <c r="P114" s="222">
        <f t="shared" si="15"/>
        <v>0</v>
      </c>
      <c r="Q114" s="218">
        <f t="shared" si="24"/>
        <v>1</v>
      </c>
      <c r="R114" s="218">
        <f t="shared" si="25"/>
        <v>1</v>
      </c>
      <c r="S114" s="218">
        <f t="shared" si="26"/>
        <v>1</v>
      </c>
      <c r="T114" s="218">
        <f t="shared" si="27"/>
        <v>0</v>
      </c>
      <c r="U114" s="218">
        <f t="shared" si="16"/>
        <v>1</v>
      </c>
      <c r="V114" s="218">
        <f t="shared" si="28"/>
        <v>1</v>
      </c>
      <c r="W114" s="218">
        <f t="shared" si="29"/>
        <v>1</v>
      </c>
      <c r="X114" s="120" t="str">
        <f t="shared" si="17"/>
        <v/>
      </c>
      <c r="Y114" s="18"/>
      <c r="Z114" s="17"/>
      <c r="AA114" s="106" t="s">
        <v>1477</v>
      </c>
    </row>
    <row r="115" spans="1:27" ht="28">
      <c r="A115" s="218">
        <v>1111</v>
      </c>
      <c r="B115" s="16" t="str">
        <f t="shared" si="18"/>
        <v>G.12.4</v>
      </c>
      <c r="C115" s="92" t="s">
        <v>1478</v>
      </c>
      <c r="D115" s="117" t="s">
        <v>47</v>
      </c>
      <c r="E115" s="118"/>
      <c r="F115" s="17" t="s">
        <v>1479</v>
      </c>
      <c r="G115" s="18" t="s">
        <v>1480</v>
      </c>
      <c r="H115" s="17" t="s">
        <v>262</v>
      </c>
      <c r="I115" s="16">
        <v>2</v>
      </c>
      <c r="J115" s="16"/>
      <c r="K115" s="237">
        <f t="shared" si="19"/>
        <v>12</v>
      </c>
      <c r="L115" s="218">
        <f t="shared" si="20"/>
        <v>4</v>
      </c>
      <c r="M115" s="218">
        <f t="shared" si="21"/>
        <v>0</v>
      </c>
      <c r="N115" s="218">
        <f t="shared" si="22"/>
        <v>0</v>
      </c>
      <c r="O115" s="218">
        <f t="shared" si="23"/>
        <v>0</v>
      </c>
      <c r="P115" s="222">
        <f t="shared" si="15"/>
        <v>0</v>
      </c>
      <c r="Q115" s="218">
        <f t="shared" si="24"/>
        <v>1</v>
      </c>
      <c r="R115" s="218">
        <f t="shared" si="25"/>
        <v>1</v>
      </c>
      <c r="S115" s="218">
        <f t="shared" si="26"/>
        <v>1</v>
      </c>
      <c r="T115" s="218">
        <f t="shared" si="27"/>
        <v>0</v>
      </c>
      <c r="U115" s="218">
        <f t="shared" si="16"/>
        <v>1</v>
      </c>
      <c r="V115" s="218">
        <f t="shared" si="28"/>
        <v>1</v>
      </c>
      <c r="W115" s="218">
        <f t="shared" si="29"/>
        <v>1</v>
      </c>
      <c r="X115" s="120" t="str">
        <f t="shared" si="17"/>
        <v/>
      </c>
      <c r="Y115" s="18"/>
      <c r="Z115" s="17"/>
      <c r="AA115" s="106" t="s">
        <v>1481</v>
      </c>
    </row>
    <row r="116" spans="1:27" ht="28">
      <c r="A116" s="218">
        <v>1117</v>
      </c>
      <c r="B116" s="16" t="str">
        <f t="shared" si="18"/>
        <v>G.12.5</v>
      </c>
      <c r="C116" s="92" t="s">
        <v>1482</v>
      </c>
      <c r="D116" s="117" t="s">
        <v>47</v>
      </c>
      <c r="E116" s="118"/>
      <c r="F116" s="17"/>
      <c r="G116" s="18" t="s">
        <v>1433</v>
      </c>
      <c r="H116" s="17" t="s">
        <v>1434</v>
      </c>
      <c r="I116" s="16">
        <v>2</v>
      </c>
      <c r="J116" s="16"/>
      <c r="K116" s="237">
        <f t="shared" si="19"/>
        <v>12</v>
      </c>
      <c r="L116" s="218">
        <f t="shared" si="20"/>
        <v>5</v>
      </c>
      <c r="M116" s="218">
        <f t="shared" si="21"/>
        <v>0</v>
      </c>
      <c r="N116" s="218">
        <f t="shared" si="22"/>
        <v>0</v>
      </c>
      <c r="O116" s="218">
        <f t="shared" si="23"/>
        <v>0</v>
      </c>
      <c r="P116" s="222">
        <f t="shared" si="15"/>
        <v>0</v>
      </c>
      <c r="Q116" s="218">
        <f t="shared" si="24"/>
        <v>1</v>
      </c>
      <c r="R116" s="218">
        <f t="shared" si="25"/>
        <v>1</v>
      </c>
      <c r="S116" s="218">
        <f t="shared" si="26"/>
        <v>1</v>
      </c>
      <c r="T116" s="218">
        <f t="shared" si="27"/>
        <v>0</v>
      </c>
      <c r="U116" s="218">
        <f t="shared" si="16"/>
        <v>1</v>
      </c>
      <c r="V116" s="218">
        <f t="shared" si="28"/>
        <v>1</v>
      </c>
      <c r="W116" s="218">
        <f t="shared" si="29"/>
        <v>1</v>
      </c>
      <c r="X116" s="120" t="str">
        <f t="shared" si="17"/>
        <v/>
      </c>
      <c r="Y116" s="18"/>
      <c r="Z116" s="17"/>
      <c r="AA116" s="106" t="s">
        <v>1483</v>
      </c>
    </row>
    <row r="117" spans="1:27" ht="14">
      <c r="A117" s="218">
        <v>1118</v>
      </c>
      <c r="B117" s="16" t="str">
        <f t="shared" si="18"/>
        <v>G.12.6</v>
      </c>
      <c r="C117" s="92" t="s">
        <v>1484</v>
      </c>
      <c r="D117" s="117" t="s">
        <v>47</v>
      </c>
      <c r="E117" s="118"/>
      <c r="F117" s="17"/>
      <c r="G117" s="18" t="s">
        <v>3</v>
      </c>
      <c r="H117" s="17" t="s">
        <v>243</v>
      </c>
      <c r="I117" s="16">
        <v>2</v>
      </c>
      <c r="J117" s="16"/>
      <c r="K117" s="237">
        <f t="shared" si="19"/>
        <v>12</v>
      </c>
      <c r="L117" s="218">
        <f t="shared" si="20"/>
        <v>6</v>
      </c>
      <c r="M117" s="218">
        <f t="shared" si="21"/>
        <v>0</v>
      </c>
      <c r="N117" s="218">
        <f t="shared" si="22"/>
        <v>0</v>
      </c>
      <c r="O117" s="218">
        <f t="shared" si="23"/>
        <v>0</v>
      </c>
      <c r="P117" s="222">
        <f t="shared" si="15"/>
        <v>0</v>
      </c>
      <c r="Q117" s="218">
        <f t="shared" si="24"/>
        <v>1</v>
      </c>
      <c r="R117" s="218">
        <f t="shared" si="25"/>
        <v>1</v>
      </c>
      <c r="S117" s="218">
        <f t="shared" si="26"/>
        <v>1</v>
      </c>
      <c r="T117" s="218">
        <f t="shared" si="27"/>
        <v>0</v>
      </c>
      <c r="U117" s="218">
        <f t="shared" si="16"/>
        <v>1</v>
      </c>
      <c r="V117" s="218">
        <f t="shared" si="28"/>
        <v>1</v>
      </c>
      <c r="W117" s="218">
        <f t="shared" si="29"/>
        <v>1</v>
      </c>
      <c r="X117" s="120" t="str">
        <f t="shared" si="17"/>
        <v/>
      </c>
      <c r="Y117" s="18"/>
      <c r="Z117" s="17"/>
      <c r="AA117" s="106" t="s">
        <v>1485</v>
      </c>
    </row>
    <row r="118" spans="1:27" ht="56">
      <c r="A118" s="218">
        <v>3295</v>
      </c>
      <c r="B118" s="16" t="str">
        <f t="shared" si="18"/>
        <v>G.13</v>
      </c>
      <c r="C118" s="17" t="s">
        <v>1486</v>
      </c>
      <c r="D118" s="117" t="s">
        <v>47</v>
      </c>
      <c r="E118" s="118"/>
      <c r="F118" s="17"/>
      <c r="G118" s="18" t="s">
        <v>264</v>
      </c>
      <c r="H118" s="17" t="s">
        <v>265</v>
      </c>
      <c r="I118" s="16">
        <v>1</v>
      </c>
      <c r="J118" s="16"/>
      <c r="K118" s="237">
        <f t="shared" si="19"/>
        <v>13</v>
      </c>
      <c r="L118" s="218">
        <f t="shared" si="20"/>
        <v>0</v>
      </c>
      <c r="M118" s="218">
        <f t="shared" si="21"/>
        <v>0</v>
      </c>
      <c r="N118" s="218">
        <f t="shared" si="22"/>
        <v>0</v>
      </c>
      <c r="O118" s="218">
        <f t="shared" si="23"/>
        <v>0</v>
      </c>
      <c r="P118" s="222">
        <f t="shared" si="15"/>
        <v>0</v>
      </c>
      <c r="Q118" s="218">
        <f t="shared" si="24"/>
        <v>1</v>
      </c>
      <c r="R118" s="218">
        <f t="shared" si="25"/>
        <v>1</v>
      </c>
      <c r="S118" s="218">
        <f t="shared" si="26"/>
        <v>1</v>
      </c>
      <c r="T118" s="218">
        <f t="shared" si="27"/>
        <v>0</v>
      </c>
      <c r="U118" s="218">
        <f t="shared" si="16"/>
        <v>1</v>
      </c>
      <c r="V118" s="218">
        <f t="shared" si="28"/>
        <v>1</v>
      </c>
      <c r="W118" s="218">
        <f t="shared" si="29"/>
        <v>1</v>
      </c>
      <c r="X118" s="120">
        <f t="shared" si="17"/>
        <v>1</v>
      </c>
      <c r="Y118" s="18"/>
      <c r="Z118" s="17"/>
      <c r="AA118" s="210" t="s">
        <v>1487</v>
      </c>
    </row>
    <row r="119" spans="1:27" ht="28">
      <c r="A119" s="218">
        <v>1872</v>
      </c>
      <c r="B119" s="16" t="str">
        <f t="shared" si="18"/>
        <v>G.13.1</v>
      </c>
      <c r="C119" s="92" t="s">
        <v>1488</v>
      </c>
      <c r="D119" s="117" t="s">
        <v>47</v>
      </c>
      <c r="E119" s="118"/>
      <c r="F119" s="17"/>
      <c r="G119" s="18" t="s">
        <v>1489</v>
      </c>
      <c r="H119" s="17" t="s">
        <v>1472</v>
      </c>
      <c r="I119" s="16">
        <v>2</v>
      </c>
      <c r="J119" s="16"/>
      <c r="K119" s="237">
        <f t="shared" si="19"/>
        <v>13</v>
      </c>
      <c r="L119" s="218">
        <f t="shared" si="20"/>
        <v>1</v>
      </c>
      <c r="M119" s="218">
        <f t="shared" si="21"/>
        <v>0</v>
      </c>
      <c r="N119" s="218">
        <f t="shared" si="22"/>
        <v>0</v>
      </c>
      <c r="O119" s="218">
        <f t="shared" si="23"/>
        <v>0</v>
      </c>
      <c r="P119" s="222">
        <f t="shared" si="15"/>
        <v>0</v>
      </c>
      <c r="Q119" s="218">
        <f t="shared" si="24"/>
        <v>1</v>
      </c>
      <c r="R119" s="218">
        <f t="shared" si="25"/>
        <v>1</v>
      </c>
      <c r="S119" s="218">
        <f t="shared" si="26"/>
        <v>1</v>
      </c>
      <c r="T119" s="218">
        <f t="shared" si="27"/>
        <v>0</v>
      </c>
      <c r="U119" s="218">
        <f t="shared" si="16"/>
        <v>1</v>
      </c>
      <c r="V119" s="218">
        <f t="shared" si="28"/>
        <v>1</v>
      </c>
      <c r="W119" s="218">
        <f t="shared" si="29"/>
        <v>1</v>
      </c>
      <c r="X119" s="120" t="str">
        <f t="shared" si="17"/>
        <v/>
      </c>
      <c r="Y119" s="18"/>
      <c r="Z119" s="17"/>
      <c r="AA119" s="106" t="s">
        <v>1490</v>
      </c>
    </row>
    <row r="120" spans="1:27" ht="28">
      <c r="A120" s="218">
        <v>1137</v>
      </c>
      <c r="B120" s="16" t="str">
        <f t="shared" si="18"/>
        <v>G.13.2</v>
      </c>
      <c r="C120" s="92" t="s">
        <v>1491</v>
      </c>
      <c r="D120" s="117" t="s">
        <v>47</v>
      </c>
      <c r="E120" s="118"/>
      <c r="F120" s="17"/>
      <c r="G120" s="18" t="s">
        <v>1492</v>
      </c>
      <c r="H120" s="17" t="s">
        <v>800</v>
      </c>
      <c r="I120" s="16">
        <v>2</v>
      </c>
      <c r="J120" s="16"/>
      <c r="K120" s="237">
        <f t="shared" si="19"/>
        <v>13</v>
      </c>
      <c r="L120" s="218">
        <f t="shared" si="20"/>
        <v>2</v>
      </c>
      <c r="M120" s="218">
        <f t="shared" si="21"/>
        <v>0</v>
      </c>
      <c r="N120" s="218">
        <f t="shared" si="22"/>
        <v>0</v>
      </c>
      <c r="O120" s="218">
        <f t="shared" si="23"/>
        <v>0</v>
      </c>
      <c r="P120" s="222">
        <f t="shared" si="15"/>
        <v>0</v>
      </c>
      <c r="Q120" s="218">
        <f t="shared" si="24"/>
        <v>1</v>
      </c>
      <c r="R120" s="218">
        <f t="shared" si="25"/>
        <v>1</v>
      </c>
      <c r="S120" s="218">
        <f t="shared" si="26"/>
        <v>1</v>
      </c>
      <c r="T120" s="218">
        <f t="shared" si="27"/>
        <v>0</v>
      </c>
      <c r="U120" s="218">
        <f t="shared" si="16"/>
        <v>1</v>
      </c>
      <c r="V120" s="218">
        <f t="shared" si="28"/>
        <v>1</v>
      </c>
      <c r="W120" s="218">
        <f t="shared" si="29"/>
        <v>1</v>
      </c>
      <c r="X120" s="120" t="str">
        <f t="shared" si="17"/>
        <v/>
      </c>
      <c r="Y120" s="18"/>
      <c r="Z120" s="17"/>
      <c r="AA120" s="106" t="s">
        <v>1493</v>
      </c>
    </row>
    <row r="121" spans="1:27" ht="28">
      <c r="A121" s="218">
        <v>1138</v>
      </c>
      <c r="B121" s="16" t="str">
        <f t="shared" si="18"/>
        <v>G.13.3</v>
      </c>
      <c r="C121" s="92" t="s">
        <v>1494</v>
      </c>
      <c r="D121" s="117" t="s">
        <v>47</v>
      </c>
      <c r="E121" s="118"/>
      <c r="F121" s="17"/>
      <c r="G121" s="18" t="s">
        <v>823</v>
      </c>
      <c r="H121" s="17" t="s">
        <v>816</v>
      </c>
      <c r="I121" s="16">
        <v>2</v>
      </c>
      <c r="J121" s="16"/>
      <c r="K121" s="237">
        <f t="shared" si="19"/>
        <v>13</v>
      </c>
      <c r="L121" s="218">
        <f t="shared" si="20"/>
        <v>3</v>
      </c>
      <c r="M121" s="218">
        <f t="shared" si="21"/>
        <v>0</v>
      </c>
      <c r="N121" s="218">
        <f t="shared" si="22"/>
        <v>0</v>
      </c>
      <c r="O121" s="218">
        <f t="shared" si="23"/>
        <v>0</v>
      </c>
      <c r="P121" s="222">
        <f t="shared" si="15"/>
        <v>0</v>
      </c>
      <c r="Q121" s="218">
        <f t="shared" si="24"/>
        <v>1</v>
      </c>
      <c r="R121" s="218">
        <f t="shared" si="25"/>
        <v>1</v>
      </c>
      <c r="S121" s="218">
        <f t="shared" si="26"/>
        <v>1</v>
      </c>
      <c r="T121" s="218">
        <f t="shared" si="27"/>
        <v>0</v>
      </c>
      <c r="U121" s="218">
        <f t="shared" si="16"/>
        <v>1</v>
      </c>
      <c r="V121" s="218">
        <f t="shared" si="28"/>
        <v>1</v>
      </c>
      <c r="W121" s="218">
        <f t="shared" si="29"/>
        <v>1</v>
      </c>
      <c r="X121" s="120" t="str">
        <f t="shared" si="17"/>
        <v/>
      </c>
      <c r="Y121" s="18"/>
      <c r="Z121" s="17"/>
      <c r="AA121" s="210" t="s">
        <v>1495</v>
      </c>
    </row>
    <row r="122" spans="1:27" ht="14">
      <c r="A122" s="218">
        <v>1153</v>
      </c>
      <c r="B122" s="16" t="str">
        <f t="shared" si="18"/>
        <v>G.13.3.1</v>
      </c>
      <c r="C122" s="93" t="s">
        <v>1496</v>
      </c>
      <c r="D122" s="117" t="s">
        <v>47</v>
      </c>
      <c r="E122" s="118"/>
      <c r="F122" s="17"/>
      <c r="G122" s="18" t="s">
        <v>1497</v>
      </c>
      <c r="H122" s="17" t="s">
        <v>816</v>
      </c>
      <c r="I122" s="16">
        <v>3</v>
      </c>
      <c r="J122" s="16"/>
      <c r="K122" s="237">
        <f t="shared" si="19"/>
        <v>13</v>
      </c>
      <c r="L122" s="218">
        <f t="shared" si="20"/>
        <v>3</v>
      </c>
      <c r="M122" s="218">
        <f t="shared" si="21"/>
        <v>1</v>
      </c>
      <c r="N122" s="218">
        <f t="shared" si="22"/>
        <v>0</v>
      </c>
      <c r="O122" s="218">
        <f t="shared" si="23"/>
        <v>0</v>
      </c>
      <c r="P122" s="222">
        <f t="shared" si="15"/>
        <v>0</v>
      </c>
      <c r="Q122" s="218">
        <f t="shared" si="24"/>
        <v>1</v>
      </c>
      <c r="R122" s="218">
        <f t="shared" si="25"/>
        <v>1</v>
      </c>
      <c r="S122" s="218">
        <f t="shared" si="26"/>
        <v>1</v>
      </c>
      <c r="T122" s="218">
        <f t="shared" si="27"/>
        <v>0</v>
      </c>
      <c r="U122" s="218">
        <f t="shared" si="16"/>
        <v>1</v>
      </c>
      <c r="V122" s="218">
        <f t="shared" si="28"/>
        <v>1</v>
      </c>
      <c r="W122" s="218">
        <f t="shared" si="29"/>
        <v>1</v>
      </c>
      <c r="X122" s="120" t="str">
        <f t="shared" si="17"/>
        <v/>
      </c>
      <c r="Y122" s="18"/>
      <c r="Z122" s="17"/>
      <c r="AA122" s="106" t="s">
        <v>1498</v>
      </c>
    </row>
    <row r="123" spans="1:27" ht="28">
      <c r="A123" s="218">
        <v>2624</v>
      </c>
      <c r="B123" s="16" t="str">
        <f t="shared" si="18"/>
        <v>G.13.3.2</v>
      </c>
      <c r="C123" s="93" t="s">
        <v>1499</v>
      </c>
      <c r="D123" s="117" t="s">
        <v>47</v>
      </c>
      <c r="E123" s="118"/>
      <c r="F123" s="17"/>
      <c r="G123" s="18" t="s">
        <v>826</v>
      </c>
      <c r="H123" s="17" t="s">
        <v>1500</v>
      </c>
      <c r="I123" s="16">
        <v>3</v>
      </c>
      <c r="J123" s="16"/>
      <c r="K123" s="237">
        <f t="shared" si="19"/>
        <v>13</v>
      </c>
      <c r="L123" s="218">
        <f t="shared" si="20"/>
        <v>3</v>
      </c>
      <c r="M123" s="218">
        <f t="shared" si="21"/>
        <v>2</v>
      </c>
      <c r="N123" s="218">
        <f t="shared" si="22"/>
        <v>0</v>
      </c>
      <c r="O123" s="218">
        <f t="shared" si="23"/>
        <v>0</v>
      </c>
      <c r="P123" s="222">
        <f t="shared" si="15"/>
        <v>0</v>
      </c>
      <c r="Q123" s="218">
        <f t="shared" si="24"/>
        <v>1</v>
      </c>
      <c r="R123" s="218">
        <f t="shared" si="25"/>
        <v>1</v>
      </c>
      <c r="S123" s="218">
        <f t="shared" si="26"/>
        <v>1</v>
      </c>
      <c r="T123" s="218">
        <f t="shared" si="27"/>
        <v>0</v>
      </c>
      <c r="U123" s="218">
        <f t="shared" si="16"/>
        <v>1</v>
      </c>
      <c r="V123" s="218">
        <f t="shared" si="28"/>
        <v>1</v>
      </c>
      <c r="W123" s="218">
        <f t="shared" si="29"/>
        <v>1</v>
      </c>
      <c r="X123" s="120" t="str">
        <f t="shared" si="17"/>
        <v/>
      </c>
      <c r="Y123" s="18"/>
      <c r="Z123" s="17"/>
      <c r="AA123" s="106" t="s">
        <v>1501</v>
      </c>
    </row>
    <row r="124" spans="1:27" ht="14">
      <c r="A124" s="218">
        <v>2950</v>
      </c>
      <c r="B124" s="16" t="str">
        <f t="shared" si="18"/>
        <v>G.13.3.3</v>
      </c>
      <c r="C124" s="93" t="s">
        <v>1502</v>
      </c>
      <c r="D124" s="117" t="s">
        <v>50</v>
      </c>
      <c r="E124" s="118"/>
      <c r="F124" s="17"/>
      <c r="G124" s="18" t="s">
        <v>3</v>
      </c>
      <c r="H124" s="17"/>
      <c r="I124" s="16">
        <v>3</v>
      </c>
      <c r="J124" s="16"/>
      <c r="K124" s="237">
        <f t="shared" si="19"/>
        <v>13</v>
      </c>
      <c r="L124" s="218">
        <f t="shared" si="20"/>
        <v>3</v>
      </c>
      <c r="M124" s="218">
        <f t="shared" si="21"/>
        <v>3</v>
      </c>
      <c r="N124" s="218">
        <f t="shared" si="22"/>
        <v>0</v>
      </c>
      <c r="O124" s="218">
        <f t="shared" si="23"/>
        <v>0</v>
      </c>
      <c r="P124" s="222">
        <f t="shared" si="15"/>
        <v>0</v>
      </c>
      <c r="Q124" s="218">
        <f t="shared" si="24"/>
        <v>2</v>
      </c>
      <c r="R124" s="218">
        <f t="shared" si="25"/>
        <v>2</v>
      </c>
      <c r="S124" s="218">
        <f t="shared" si="26"/>
        <v>1</v>
      </c>
      <c r="T124" s="218">
        <f t="shared" si="27"/>
        <v>3</v>
      </c>
      <c r="U124" s="218">
        <f t="shared" si="16"/>
        <v>2</v>
      </c>
      <c r="V124" s="218">
        <f t="shared" si="28"/>
        <v>1</v>
      </c>
      <c r="W124" s="218">
        <f t="shared" si="29"/>
        <v>1</v>
      </c>
      <c r="X124" s="120" t="str">
        <f t="shared" si="17"/>
        <v/>
      </c>
      <c r="Y124" s="18"/>
      <c r="Z124" s="17"/>
      <c r="AA124" s="106" t="s">
        <v>1503</v>
      </c>
    </row>
    <row r="125" spans="1:27" ht="28">
      <c r="A125" s="218">
        <v>1208</v>
      </c>
      <c r="B125" s="16" t="str">
        <f t="shared" si="18"/>
        <v>G.14</v>
      </c>
      <c r="C125" s="17" t="s">
        <v>1504</v>
      </c>
      <c r="D125" s="117" t="s">
        <v>47</v>
      </c>
      <c r="E125" s="212" t="s">
        <v>1505</v>
      </c>
      <c r="F125" s="17"/>
      <c r="G125" s="18" t="s">
        <v>267</v>
      </c>
      <c r="H125" s="17" t="s">
        <v>268</v>
      </c>
      <c r="I125" s="16">
        <v>1</v>
      </c>
      <c r="J125" s="16"/>
      <c r="K125" s="237">
        <f t="shared" si="19"/>
        <v>14</v>
      </c>
      <c r="L125" s="218">
        <f t="shared" si="20"/>
        <v>0</v>
      </c>
      <c r="M125" s="218">
        <f t="shared" si="21"/>
        <v>0</v>
      </c>
      <c r="N125" s="218">
        <f t="shared" si="22"/>
        <v>0</v>
      </c>
      <c r="O125" s="218">
        <f t="shared" si="23"/>
        <v>0</v>
      </c>
      <c r="P125" s="222">
        <f t="shared" si="15"/>
        <v>0</v>
      </c>
      <c r="Q125" s="218">
        <f t="shared" si="24"/>
        <v>1</v>
      </c>
      <c r="R125" s="218">
        <f t="shared" si="25"/>
        <v>1</v>
      </c>
      <c r="S125" s="218">
        <f t="shared" si="26"/>
        <v>1</v>
      </c>
      <c r="T125" s="218">
        <f t="shared" si="27"/>
        <v>0</v>
      </c>
      <c r="U125" s="218">
        <f t="shared" si="16"/>
        <v>1</v>
      </c>
      <c r="V125" s="218">
        <f t="shared" si="28"/>
        <v>1</v>
      </c>
      <c r="W125" s="218">
        <f t="shared" si="29"/>
        <v>1</v>
      </c>
      <c r="X125" s="120">
        <f t="shared" si="17"/>
        <v>1</v>
      </c>
      <c r="Y125" s="18"/>
      <c r="Z125" s="17"/>
      <c r="AA125" s="106" t="s">
        <v>1506</v>
      </c>
    </row>
    <row r="126" spans="1:27" ht="28">
      <c r="A126" s="218">
        <v>1871</v>
      </c>
      <c r="B126" s="16" t="str">
        <f t="shared" si="18"/>
        <v>G.14.1</v>
      </c>
      <c r="C126" s="92" t="s">
        <v>1507</v>
      </c>
      <c r="D126" s="117" t="s">
        <v>47</v>
      </c>
      <c r="E126" s="118"/>
      <c r="F126" s="17"/>
      <c r="G126" s="18" t="s">
        <v>1489</v>
      </c>
      <c r="H126" s="17" t="s">
        <v>1472</v>
      </c>
      <c r="I126" s="16">
        <v>2</v>
      </c>
      <c r="J126" s="16"/>
      <c r="K126" s="237">
        <f t="shared" si="19"/>
        <v>14</v>
      </c>
      <c r="L126" s="218">
        <f t="shared" si="20"/>
        <v>1</v>
      </c>
      <c r="M126" s="218">
        <f t="shared" si="21"/>
        <v>0</v>
      </c>
      <c r="N126" s="218">
        <f t="shared" si="22"/>
        <v>0</v>
      </c>
      <c r="O126" s="218">
        <f t="shared" si="23"/>
        <v>0</v>
      </c>
      <c r="P126" s="222">
        <f t="shared" si="15"/>
        <v>0</v>
      </c>
      <c r="Q126" s="218">
        <f t="shared" si="24"/>
        <v>1</v>
      </c>
      <c r="R126" s="218">
        <f t="shared" si="25"/>
        <v>1</v>
      </c>
      <c r="S126" s="218">
        <f t="shared" si="26"/>
        <v>1</v>
      </c>
      <c r="T126" s="218">
        <f t="shared" si="27"/>
        <v>0</v>
      </c>
      <c r="U126" s="218">
        <f t="shared" si="16"/>
        <v>1</v>
      </c>
      <c r="V126" s="218">
        <f t="shared" si="28"/>
        <v>1</v>
      </c>
      <c r="W126" s="218">
        <f t="shared" si="29"/>
        <v>1</v>
      </c>
      <c r="X126" s="120" t="str">
        <f t="shared" si="17"/>
        <v/>
      </c>
      <c r="Y126" s="18"/>
      <c r="Z126" s="17"/>
      <c r="AA126" s="210" t="s">
        <v>1508</v>
      </c>
    </row>
    <row r="127" spans="1:27" ht="14">
      <c r="A127" s="218">
        <v>1193</v>
      </c>
      <c r="B127" s="16" t="str">
        <f t="shared" si="18"/>
        <v>G.14.2</v>
      </c>
      <c r="C127" s="92" t="s">
        <v>1509</v>
      </c>
      <c r="D127" s="117" t="s">
        <v>47</v>
      </c>
      <c r="E127" s="118"/>
      <c r="F127" s="17"/>
      <c r="G127" s="18" t="s">
        <v>3</v>
      </c>
      <c r="H127" s="17" t="s">
        <v>243</v>
      </c>
      <c r="I127" s="16">
        <v>2</v>
      </c>
      <c r="J127" s="16"/>
      <c r="K127" s="237">
        <f t="shared" si="19"/>
        <v>14</v>
      </c>
      <c r="L127" s="218">
        <f t="shared" si="20"/>
        <v>2</v>
      </c>
      <c r="M127" s="218">
        <f t="shared" si="21"/>
        <v>0</v>
      </c>
      <c r="N127" s="218">
        <f t="shared" si="22"/>
        <v>0</v>
      </c>
      <c r="O127" s="218">
        <f t="shared" si="23"/>
        <v>0</v>
      </c>
      <c r="P127" s="222">
        <f t="shared" si="15"/>
        <v>0</v>
      </c>
      <c r="Q127" s="218">
        <f t="shared" si="24"/>
        <v>1</v>
      </c>
      <c r="R127" s="218">
        <f t="shared" si="25"/>
        <v>1</v>
      </c>
      <c r="S127" s="218">
        <f t="shared" si="26"/>
        <v>1</v>
      </c>
      <c r="T127" s="218">
        <f t="shared" si="27"/>
        <v>0</v>
      </c>
      <c r="U127" s="218">
        <f t="shared" si="16"/>
        <v>1</v>
      </c>
      <c r="V127" s="218">
        <f t="shared" si="28"/>
        <v>1</v>
      </c>
      <c r="W127" s="218">
        <f t="shared" si="29"/>
        <v>1</v>
      </c>
      <c r="X127" s="120" t="str">
        <f t="shared" si="17"/>
        <v/>
      </c>
      <c r="Y127" s="18"/>
      <c r="Z127" s="17"/>
      <c r="AA127" s="210" t="s">
        <v>1510</v>
      </c>
    </row>
    <row r="128" spans="1:27" ht="28">
      <c r="A128" s="218">
        <v>2629</v>
      </c>
      <c r="B128" s="16" t="str">
        <f t="shared" si="18"/>
        <v>G.14.3</v>
      </c>
      <c r="C128" s="92" t="s">
        <v>1511</v>
      </c>
      <c r="D128" s="117" t="s">
        <v>47</v>
      </c>
      <c r="E128" s="118"/>
      <c r="F128" s="17"/>
      <c r="G128" s="18" t="s">
        <v>1512</v>
      </c>
      <c r="H128" s="17" t="s">
        <v>1472</v>
      </c>
      <c r="I128" s="16">
        <v>2</v>
      </c>
      <c r="J128" s="16"/>
      <c r="K128" s="237">
        <f t="shared" si="19"/>
        <v>14</v>
      </c>
      <c r="L128" s="218">
        <f t="shared" si="20"/>
        <v>3</v>
      </c>
      <c r="M128" s="218">
        <f t="shared" si="21"/>
        <v>0</v>
      </c>
      <c r="N128" s="218">
        <f t="shared" si="22"/>
        <v>0</v>
      </c>
      <c r="O128" s="218">
        <f t="shared" si="23"/>
        <v>0</v>
      </c>
      <c r="P128" s="222">
        <f t="shared" si="15"/>
        <v>0</v>
      </c>
      <c r="Q128" s="218">
        <f t="shared" si="24"/>
        <v>1</v>
      </c>
      <c r="R128" s="218">
        <f t="shared" si="25"/>
        <v>1</v>
      </c>
      <c r="S128" s="218">
        <f t="shared" si="26"/>
        <v>1</v>
      </c>
      <c r="T128" s="218">
        <f t="shared" si="27"/>
        <v>0</v>
      </c>
      <c r="U128" s="218">
        <f t="shared" si="16"/>
        <v>1</v>
      </c>
      <c r="V128" s="218">
        <f t="shared" si="28"/>
        <v>1</v>
      </c>
      <c r="W128" s="218">
        <f t="shared" si="29"/>
        <v>1</v>
      </c>
      <c r="X128" s="120" t="str">
        <f t="shared" si="17"/>
        <v/>
      </c>
      <c r="Y128" s="18"/>
      <c r="Z128" s="17"/>
      <c r="AA128" s="106" t="s">
        <v>1513</v>
      </c>
    </row>
    <row r="129" spans="1:27" ht="28">
      <c r="A129" s="218">
        <v>1177</v>
      </c>
      <c r="B129" s="16" t="str">
        <f t="shared" si="18"/>
        <v>G.14.4</v>
      </c>
      <c r="C129" s="92" t="s">
        <v>1514</v>
      </c>
      <c r="D129" s="117" t="s">
        <v>47</v>
      </c>
      <c r="E129" s="118"/>
      <c r="F129" s="17"/>
      <c r="G129" s="18" t="s">
        <v>1512</v>
      </c>
      <c r="H129" s="17" t="s">
        <v>1472</v>
      </c>
      <c r="I129" s="16">
        <v>2</v>
      </c>
      <c r="J129" s="16"/>
      <c r="K129" s="237">
        <f t="shared" si="19"/>
        <v>14</v>
      </c>
      <c r="L129" s="218">
        <f t="shared" si="20"/>
        <v>4</v>
      </c>
      <c r="M129" s="218">
        <f t="shared" si="21"/>
        <v>0</v>
      </c>
      <c r="N129" s="218">
        <f t="shared" si="22"/>
        <v>0</v>
      </c>
      <c r="O129" s="218">
        <f t="shared" si="23"/>
        <v>0</v>
      </c>
      <c r="P129" s="222">
        <f t="shared" si="15"/>
        <v>0</v>
      </c>
      <c r="Q129" s="218">
        <f t="shared" si="24"/>
        <v>1</v>
      </c>
      <c r="R129" s="218">
        <f t="shared" si="25"/>
        <v>1</v>
      </c>
      <c r="S129" s="218">
        <f t="shared" si="26"/>
        <v>1</v>
      </c>
      <c r="T129" s="218">
        <f t="shared" si="27"/>
        <v>0</v>
      </c>
      <c r="U129" s="218">
        <f t="shared" si="16"/>
        <v>1</v>
      </c>
      <c r="V129" s="218">
        <f t="shared" si="28"/>
        <v>1</v>
      </c>
      <c r="W129" s="218">
        <f t="shared" si="29"/>
        <v>1</v>
      </c>
      <c r="X129" s="120" t="str">
        <f t="shared" si="17"/>
        <v/>
      </c>
      <c r="Y129" s="18"/>
      <c r="Z129" s="17"/>
      <c r="AA129" s="210" t="s">
        <v>1515</v>
      </c>
    </row>
    <row r="130" spans="1:27" ht="14">
      <c r="A130" s="218">
        <v>1186</v>
      </c>
      <c r="B130" s="16" t="str">
        <f t="shared" si="18"/>
        <v>G.14.5</v>
      </c>
      <c r="C130" s="92" t="s">
        <v>1516</v>
      </c>
      <c r="D130" s="117" t="s">
        <v>50</v>
      </c>
      <c r="E130" s="118"/>
      <c r="F130" s="17"/>
      <c r="G130" s="18" t="s">
        <v>3</v>
      </c>
      <c r="H130" s="17" t="s">
        <v>243</v>
      </c>
      <c r="I130" s="16">
        <v>2</v>
      </c>
      <c r="J130" s="16"/>
      <c r="K130" s="237">
        <f t="shared" si="19"/>
        <v>14</v>
      </c>
      <c r="L130" s="218">
        <f t="shared" si="20"/>
        <v>5</v>
      </c>
      <c r="M130" s="218">
        <f t="shared" si="21"/>
        <v>0</v>
      </c>
      <c r="N130" s="218">
        <f t="shared" si="22"/>
        <v>0</v>
      </c>
      <c r="O130" s="218">
        <f t="shared" si="23"/>
        <v>0</v>
      </c>
      <c r="P130" s="222">
        <f t="shared" si="15"/>
        <v>0</v>
      </c>
      <c r="Q130" s="218">
        <f t="shared" si="24"/>
        <v>2</v>
      </c>
      <c r="R130" s="218">
        <f t="shared" si="25"/>
        <v>2</v>
      </c>
      <c r="S130" s="218">
        <f t="shared" si="26"/>
        <v>1</v>
      </c>
      <c r="T130" s="218">
        <f t="shared" si="27"/>
        <v>2</v>
      </c>
      <c r="U130" s="218">
        <f t="shared" si="16"/>
        <v>2</v>
      </c>
      <c r="V130" s="218">
        <f t="shared" si="28"/>
        <v>1</v>
      </c>
      <c r="W130" s="218">
        <f t="shared" si="29"/>
        <v>1</v>
      </c>
      <c r="X130" s="120" t="str">
        <f t="shared" si="17"/>
        <v/>
      </c>
      <c r="Y130" s="18"/>
      <c r="Z130" s="17"/>
      <c r="AA130" s="106" t="s">
        <v>1517</v>
      </c>
    </row>
    <row r="131" spans="1:27" ht="14">
      <c r="A131" s="218">
        <v>2634</v>
      </c>
      <c r="B131" s="16" t="str">
        <f t="shared" si="18"/>
        <v>G.14.6</v>
      </c>
      <c r="C131" s="92" t="s">
        <v>1518</v>
      </c>
      <c r="D131" s="117" t="s">
        <v>50</v>
      </c>
      <c r="E131" s="118"/>
      <c r="F131" s="17"/>
      <c r="G131" s="18" t="s">
        <v>1519</v>
      </c>
      <c r="H131" s="17" t="s">
        <v>268</v>
      </c>
      <c r="I131" s="16">
        <v>2</v>
      </c>
      <c r="J131" s="16"/>
      <c r="K131" s="237">
        <f t="shared" si="19"/>
        <v>14</v>
      </c>
      <c r="L131" s="218">
        <f t="shared" si="20"/>
        <v>6</v>
      </c>
      <c r="M131" s="218">
        <f t="shared" si="21"/>
        <v>0</v>
      </c>
      <c r="N131" s="218">
        <f t="shared" si="22"/>
        <v>0</v>
      </c>
      <c r="O131" s="218">
        <f t="shared" si="23"/>
        <v>0</v>
      </c>
      <c r="P131" s="222">
        <f t="shared" si="15"/>
        <v>0</v>
      </c>
      <c r="Q131" s="218">
        <f t="shared" si="24"/>
        <v>2</v>
      </c>
      <c r="R131" s="218">
        <f t="shared" si="25"/>
        <v>2</v>
      </c>
      <c r="S131" s="218">
        <f t="shared" si="26"/>
        <v>1</v>
      </c>
      <c r="T131" s="218">
        <f t="shared" si="27"/>
        <v>2</v>
      </c>
      <c r="U131" s="218">
        <f t="shared" si="16"/>
        <v>2</v>
      </c>
      <c r="V131" s="218">
        <f t="shared" si="28"/>
        <v>1</v>
      </c>
      <c r="W131" s="218">
        <f t="shared" si="29"/>
        <v>1</v>
      </c>
      <c r="X131" s="120" t="str">
        <f t="shared" si="17"/>
        <v/>
      </c>
      <c r="Y131" s="18"/>
      <c r="Z131" s="17"/>
      <c r="AA131" s="106" t="s">
        <v>1520</v>
      </c>
    </row>
    <row r="132" spans="1:27" ht="14">
      <c r="A132" s="218">
        <v>2635</v>
      </c>
      <c r="B132" s="16" t="str">
        <f t="shared" si="18"/>
        <v>G.14.7</v>
      </c>
      <c r="C132" s="92" t="s">
        <v>1521</v>
      </c>
      <c r="D132" s="117" t="s">
        <v>50</v>
      </c>
      <c r="E132" s="118"/>
      <c r="F132" s="17"/>
      <c r="G132" s="18" t="s">
        <v>1522</v>
      </c>
      <c r="H132" s="17" t="s">
        <v>268</v>
      </c>
      <c r="I132" s="16">
        <v>2</v>
      </c>
      <c r="J132" s="16"/>
      <c r="K132" s="237">
        <f t="shared" si="19"/>
        <v>14</v>
      </c>
      <c r="L132" s="218">
        <f t="shared" si="20"/>
        <v>7</v>
      </c>
      <c r="M132" s="218">
        <f t="shared" si="21"/>
        <v>0</v>
      </c>
      <c r="N132" s="218">
        <f t="shared" si="22"/>
        <v>0</v>
      </c>
      <c r="O132" s="218">
        <f t="shared" si="23"/>
        <v>0</v>
      </c>
      <c r="P132" s="222">
        <f t="shared" si="15"/>
        <v>0</v>
      </c>
      <c r="Q132" s="218">
        <f t="shared" si="24"/>
        <v>2</v>
      </c>
      <c r="R132" s="218">
        <f t="shared" si="25"/>
        <v>2</v>
      </c>
      <c r="S132" s="218">
        <f t="shared" si="26"/>
        <v>1</v>
      </c>
      <c r="T132" s="218">
        <f t="shared" si="27"/>
        <v>2</v>
      </c>
      <c r="U132" s="218">
        <f t="shared" si="16"/>
        <v>2</v>
      </c>
      <c r="V132" s="218">
        <f t="shared" si="28"/>
        <v>1</v>
      </c>
      <c r="W132" s="218">
        <f t="shared" si="29"/>
        <v>1</v>
      </c>
      <c r="X132" s="120" t="str">
        <f t="shared" si="17"/>
        <v/>
      </c>
      <c r="Y132" s="18"/>
      <c r="Z132" s="17"/>
      <c r="AA132" s="210" t="s">
        <v>1523</v>
      </c>
    </row>
    <row r="133" spans="1:27" ht="14">
      <c r="A133" s="218">
        <v>1209</v>
      </c>
      <c r="B133" s="16" t="str">
        <f t="shared" si="18"/>
        <v>G.14.8</v>
      </c>
      <c r="C133" s="92" t="s">
        <v>1524</v>
      </c>
      <c r="D133" s="117" t="s">
        <v>50</v>
      </c>
      <c r="E133" s="118"/>
      <c r="F133" s="17"/>
      <c r="G133" s="18" t="s">
        <v>1525</v>
      </c>
      <c r="H133" s="17" t="s">
        <v>1327</v>
      </c>
      <c r="I133" s="16">
        <v>2</v>
      </c>
      <c r="J133" s="16"/>
      <c r="K133" s="237">
        <f t="shared" si="19"/>
        <v>14</v>
      </c>
      <c r="L133" s="218">
        <f t="shared" si="20"/>
        <v>8</v>
      </c>
      <c r="M133" s="218">
        <f t="shared" si="21"/>
        <v>0</v>
      </c>
      <c r="N133" s="218">
        <f t="shared" si="22"/>
        <v>0</v>
      </c>
      <c r="O133" s="218">
        <f t="shared" si="23"/>
        <v>0</v>
      </c>
      <c r="P133" s="222">
        <f t="shared" ref="P133:P196" si="30">IF(OR(Master="Master",I133=0),0,IF(J133=1,0,IF(ISNA(VLOOKUP(A133,L2_Array,21,FALSE)),0,VLOOKUP(A133,L2_Array,21,FALSE))))</f>
        <v>0</v>
      </c>
      <c r="Q133" s="218">
        <f t="shared" si="24"/>
        <v>2</v>
      </c>
      <c r="R133" s="218">
        <f t="shared" si="25"/>
        <v>2</v>
      </c>
      <c r="S133" s="218">
        <f t="shared" si="26"/>
        <v>1</v>
      </c>
      <c r="T133" s="218">
        <f t="shared" si="27"/>
        <v>2</v>
      </c>
      <c r="U133" s="218">
        <f t="shared" ref="U133:U196" si="31">IF(Master="Master",Q133,IF(U132="",R133,IF(OR(AND(T133&gt;0,R133&lt;U132),AND(T133=1,R133&lt;=U132)),U132,R133)))</f>
        <v>2</v>
      </c>
      <c r="V133" s="218">
        <f t="shared" si="28"/>
        <v>1</v>
      </c>
      <c r="W133" s="218">
        <f t="shared" si="29"/>
        <v>1</v>
      </c>
      <c r="X133" s="120" t="str">
        <f t="shared" ref="X133:X196" si="32">IF(ISNA(VLOOKUP(A133,L2_Array,1,FALSE)),"",1)</f>
        <v/>
      </c>
      <c r="Y133" s="18"/>
      <c r="Z133" s="17"/>
      <c r="AA133" s="106" t="s">
        <v>1526</v>
      </c>
    </row>
    <row r="134" spans="1:27" ht="28">
      <c r="A134" s="218">
        <v>1243</v>
      </c>
      <c r="B134" s="16" t="str">
        <f t="shared" ref="B134:B197" si="33">IF(I134=0,"",IF(I134=1,P$1&amp;"."&amp;K134,IF(I134=2,P$1&amp;"."&amp;K134&amp;"."&amp;L134,IF(I134=3,P$1&amp;"."&amp;K134&amp;"."&amp;L134&amp;"."&amp;M134,IF(I134=4,P$1&amp;"."&amp;K134&amp;"."&amp;L134&amp;"."&amp;M134&amp;"."&amp;N134,IF(I134=5,P$1&amp;"."&amp;K134&amp;"."&amp;L134&amp;"."&amp;M134&amp;"."&amp;N134&amp;"."&amp;O134))))))</f>
        <v>G.14.9</v>
      </c>
      <c r="C134" s="92" t="s">
        <v>1527</v>
      </c>
      <c r="D134" s="117" t="s">
        <v>47</v>
      </c>
      <c r="E134" s="118"/>
      <c r="F134" s="17"/>
      <c r="G134" s="18" t="s">
        <v>1512</v>
      </c>
      <c r="H134" s="17" t="s">
        <v>1472</v>
      </c>
      <c r="I134" s="16">
        <v>2</v>
      </c>
      <c r="J134" s="16"/>
      <c r="K134" s="237">
        <f t="shared" ref="K134:K197" si="34">IF(K133="",1,IF(I134=1,K133+1,K133))</f>
        <v>14</v>
      </c>
      <c r="L134" s="218">
        <f t="shared" ref="L134:L197" si="35">IF(L133="",0,IF(K133&lt;&gt;K134,0,IF($I134=2,L133+1,L133)))</f>
        <v>9</v>
      </c>
      <c r="M134" s="218">
        <f t="shared" ref="M134:M197" si="36">IF(M133="",0,IF(L133&lt;&gt;L134,0,IF($I134=3,M133+1,M133)))</f>
        <v>0</v>
      </c>
      <c r="N134" s="218">
        <f t="shared" ref="N134:N197" si="37">IF(N133="",0,IF(M133&lt;&gt;M134,0,IF($I134=4,N133+1,N133)))</f>
        <v>0</v>
      </c>
      <c r="O134" s="218">
        <f t="shared" ref="O134:O197" si="38">IF(O133="",0,IF(N133&lt;&gt;N134,0,IF($I134=5,O133+1,O133)))</f>
        <v>0</v>
      </c>
      <c r="P134" s="222">
        <f t="shared" si="30"/>
        <v>0</v>
      </c>
      <c r="Q134" s="218">
        <f t="shared" ref="Q134:Q197" si="39">IF(I134="","",IF(D134="Yes",1,IF(D134="No",2,IF(D134="N/A",3,0))))</f>
        <v>1</v>
      </c>
      <c r="R134" s="218">
        <f t="shared" ref="R134:R197" si="40">IF(I134="","",IF(P134&gt;0,P134,IF(Q134&gt;0,Q134,0)))</f>
        <v>1</v>
      </c>
      <c r="S134" s="218">
        <f t="shared" ref="S134:S197" si="41">IF(I134="","",IF(OR(I134=1,S133=""),1,IF(OR(AND(J133=1,(I134-I132&lt;&gt;0)),AND(S133=0,I133=I134),AND(J133=1,I134=I132)),0,1)))</f>
        <v>1</v>
      </c>
      <c r="T134" s="218">
        <f t="shared" ref="T134:T197" si="42">IF(I134="",T133,IF(AND(R134&gt;1,OR(T133="",T133=0,T133&gt;=I134)),I134,IF(I134&gt;T133,T133,0)))</f>
        <v>0</v>
      </c>
      <c r="U134" s="218">
        <f t="shared" si="31"/>
        <v>1</v>
      </c>
      <c r="V134" s="218">
        <f t="shared" ref="V134:V197" si="43">IF(I134="","",IF(OR(AND(S133=1,T134=1),R134&gt;0,AND(S135=0,V135=1)),1,0))</f>
        <v>1</v>
      </c>
      <c r="W134" s="218">
        <f t="shared" ref="W134:W197" si="44">IF(I134="","",IF(OR(AND(T134&gt;0,S134=1),AND(S134=1,V134=1)),1,0))</f>
        <v>1</v>
      </c>
      <c r="X134" s="120" t="str">
        <f t="shared" si="32"/>
        <v/>
      </c>
      <c r="Y134" s="18"/>
      <c r="Z134" s="17"/>
      <c r="AA134" s="106" t="s">
        <v>1528</v>
      </c>
    </row>
    <row r="135" spans="1:27" ht="28">
      <c r="A135" s="218">
        <v>1245</v>
      </c>
      <c r="B135" s="16" t="str">
        <f t="shared" si="33"/>
        <v>G.14.10</v>
      </c>
      <c r="C135" s="92" t="s">
        <v>1529</v>
      </c>
      <c r="D135" s="117" t="s">
        <v>47</v>
      </c>
      <c r="E135" s="118"/>
      <c r="F135" s="17"/>
      <c r="G135" s="18" t="s">
        <v>1489</v>
      </c>
      <c r="H135" s="17" t="s">
        <v>1472</v>
      </c>
      <c r="I135" s="16">
        <v>2</v>
      </c>
      <c r="J135" s="16"/>
      <c r="K135" s="237">
        <f t="shared" si="34"/>
        <v>14</v>
      </c>
      <c r="L135" s="218">
        <f t="shared" si="35"/>
        <v>10</v>
      </c>
      <c r="M135" s="218">
        <f t="shared" si="36"/>
        <v>0</v>
      </c>
      <c r="N135" s="218">
        <f t="shared" si="37"/>
        <v>0</v>
      </c>
      <c r="O135" s="218">
        <f t="shared" si="38"/>
        <v>0</v>
      </c>
      <c r="P135" s="222">
        <f t="shared" si="30"/>
        <v>0</v>
      </c>
      <c r="Q135" s="218">
        <f t="shared" si="39"/>
        <v>1</v>
      </c>
      <c r="R135" s="218">
        <f t="shared" si="40"/>
        <v>1</v>
      </c>
      <c r="S135" s="218">
        <f t="shared" si="41"/>
        <v>1</v>
      </c>
      <c r="T135" s="218">
        <f t="shared" si="42"/>
        <v>0</v>
      </c>
      <c r="U135" s="218">
        <f t="shared" si="31"/>
        <v>1</v>
      </c>
      <c r="V135" s="218">
        <f t="shared" si="43"/>
        <v>1</v>
      </c>
      <c r="W135" s="218">
        <f t="shared" si="44"/>
        <v>1</v>
      </c>
      <c r="X135" s="120" t="str">
        <f t="shared" si="32"/>
        <v/>
      </c>
      <c r="Y135" s="18"/>
      <c r="Z135" s="17"/>
      <c r="AA135" s="106" t="s">
        <v>1530</v>
      </c>
    </row>
    <row r="136" spans="1:27" ht="28">
      <c r="A136" s="218">
        <v>1247</v>
      </c>
      <c r="B136" s="16" t="str">
        <f t="shared" si="33"/>
        <v>G.14.11</v>
      </c>
      <c r="C136" s="92" t="s">
        <v>1531</v>
      </c>
      <c r="D136" s="117" t="s">
        <v>47</v>
      </c>
      <c r="E136" s="118"/>
      <c r="F136" s="17"/>
      <c r="G136" s="18" t="s">
        <v>1532</v>
      </c>
      <c r="H136" s="17" t="s">
        <v>246</v>
      </c>
      <c r="I136" s="16">
        <v>2</v>
      </c>
      <c r="J136" s="16"/>
      <c r="K136" s="237">
        <f t="shared" si="34"/>
        <v>14</v>
      </c>
      <c r="L136" s="218">
        <f t="shared" si="35"/>
        <v>11</v>
      </c>
      <c r="M136" s="218">
        <f t="shared" si="36"/>
        <v>0</v>
      </c>
      <c r="N136" s="218">
        <f t="shared" si="37"/>
        <v>0</v>
      </c>
      <c r="O136" s="218">
        <f t="shared" si="38"/>
        <v>0</v>
      </c>
      <c r="P136" s="222">
        <f t="shared" si="30"/>
        <v>0</v>
      </c>
      <c r="Q136" s="218">
        <f t="shared" si="39"/>
        <v>1</v>
      </c>
      <c r="R136" s="218">
        <f t="shared" si="40"/>
        <v>1</v>
      </c>
      <c r="S136" s="218">
        <f t="shared" si="41"/>
        <v>1</v>
      </c>
      <c r="T136" s="218">
        <f t="shared" si="42"/>
        <v>0</v>
      </c>
      <c r="U136" s="218">
        <f t="shared" si="31"/>
        <v>1</v>
      </c>
      <c r="V136" s="218">
        <f t="shared" si="43"/>
        <v>1</v>
      </c>
      <c r="W136" s="218">
        <f t="shared" si="44"/>
        <v>1</v>
      </c>
      <c r="X136" s="120" t="str">
        <f t="shared" si="32"/>
        <v/>
      </c>
      <c r="Y136" s="18"/>
      <c r="Z136" s="17"/>
      <c r="AA136" s="106" t="s">
        <v>1533</v>
      </c>
    </row>
    <row r="137" spans="1:27" ht="28">
      <c r="A137" s="218">
        <v>1272</v>
      </c>
      <c r="B137" s="16" t="str">
        <f t="shared" si="33"/>
        <v>G.15</v>
      </c>
      <c r="C137" s="17" t="s">
        <v>1534</v>
      </c>
      <c r="D137" s="117" t="s">
        <v>47</v>
      </c>
      <c r="E137" s="118"/>
      <c r="F137" s="17"/>
      <c r="G137" s="18" t="s">
        <v>1535</v>
      </c>
      <c r="H137" s="17" t="s">
        <v>1536</v>
      </c>
      <c r="I137" s="16">
        <v>1</v>
      </c>
      <c r="J137" s="16"/>
      <c r="K137" s="237">
        <f t="shared" si="34"/>
        <v>15</v>
      </c>
      <c r="L137" s="218">
        <f t="shared" si="35"/>
        <v>0</v>
      </c>
      <c r="M137" s="218">
        <f t="shared" si="36"/>
        <v>0</v>
      </c>
      <c r="N137" s="218">
        <f t="shared" si="37"/>
        <v>0</v>
      </c>
      <c r="O137" s="218">
        <f t="shared" si="38"/>
        <v>0</v>
      </c>
      <c r="P137" s="222">
        <f t="shared" si="30"/>
        <v>0</v>
      </c>
      <c r="Q137" s="218">
        <f t="shared" si="39"/>
        <v>1</v>
      </c>
      <c r="R137" s="218">
        <f t="shared" si="40"/>
        <v>1</v>
      </c>
      <c r="S137" s="218">
        <f t="shared" si="41"/>
        <v>1</v>
      </c>
      <c r="T137" s="218">
        <f t="shared" si="42"/>
        <v>0</v>
      </c>
      <c r="U137" s="218">
        <f t="shared" si="31"/>
        <v>1</v>
      </c>
      <c r="V137" s="218">
        <f t="shared" si="43"/>
        <v>1</v>
      </c>
      <c r="W137" s="218">
        <f t="shared" si="44"/>
        <v>1</v>
      </c>
      <c r="X137" s="120" t="str">
        <f t="shared" si="32"/>
        <v/>
      </c>
      <c r="Y137" s="18"/>
      <c r="Z137" s="17"/>
      <c r="AA137" s="106" t="s">
        <v>1537</v>
      </c>
    </row>
    <row r="138" spans="1:27" ht="28">
      <c r="A138" s="218">
        <v>1281</v>
      </c>
      <c r="B138" s="16" t="str">
        <f t="shared" si="33"/>
        <v>G.16</v>
      </c>
      <c r="C138" s="17" t="s">
        <v>1538</v>
      </c>
      <c r="D138" s="117" t="s">
        <v>50</v>
      </c>
      <c r="E138" s="118"/>
      <c r="F138" s="17"/>
      <c r="G138" s="18" t="s">
        <v>3</v>
      </c>
      <c r="H138" s="17" t="s">
        <v>243</v>
      </c>
      <c r="I138" s="16">
        <v>1</v>
      </c>
      <c r="J138" s="16"/>
      <c r="K138" s="237">
        <f t="shared" si="34"/>
        <v>16</v>
      </c>
      <c r="L138" s="218">
        <f t="shared" si="35"/>
        <v>0</v>
      </c>
      <c r="M138" s="218">
        <f t="shared" si="36"/>
        <v>0</v>
      </c>
      <c r="N138" s="218">
        <f t="shared" si="37"/>
        <v>0</v>
      </c>
      <c r="O138" s="218">
        <f t="shared" si="38"/>
        <v>0</v>
      </c>
      <c r="P138" s="222">
        <f t="shared" si="30"/>
        <v>0</v>
      </c>
      <c r="Q138" s="218">
        <f t="shared" si="39"/>
        <v>2</v>
      </c>
      <c r="R138" s="218">
        <f t="shared" si="40"/>
        <v>2</v>
      </c>
      <c r="S138" s="218">
        <f t="shared" si="41"/>
        <v>1</v>
      </c>
      <c r="T138" s="218">
        <f t="shared" si="42"/>
        <v>1</v>
      </c>
      <c r="U138" s="218">
        <f t="shared" si="31"/>
        <v>2</v>
      </c>
      <c r="V138" s="218">
        <f t="shared" si="43"/>
        <v>1</v>
      </c>
      <c r="W138" s="218">
        <f t="shared" si="44"/>
        <v>1</v>
      </c>
      <c r="X138" s="120" t="str">
        <f t="shared" si="32"/>
        <v/>
      </c>
      <c r="Y138" s="18"/>
      <c r="Z138" s="17"/>
      <c r="AA138" s="106" t="s">
        <v>1539</v>
      </c>
    </row>
    <row r="139" spans="1:27" ht="28">
      <c r="A139" s="218">
        <v>1282</v>
      </c>
      <c r="B139" s="16" t="str">
        <f t="shared" si="33"/>
        <v>G.16.1</v>
      </c>
      <c r="C139" s="92" t="s">
        <v>1540</v>
      </c>
      <c r="D139" s="117"/>
      <c r="E139" s="118"/>
      <c r="F139" s="17" t="s">
        <v>1541</v>
      </c>
      <c r="G139" s="18" t="s">
        <v>1373</v>
      </c>
      <c r="H139" s="17" t="s">
        <v>262</v>
      </c>
      <c r="I139" s="16">
        <v>2</v>
      </c>
      <c r="J139" s="16"/>
      <c r="K139" s="237">
        <f t="shared" si="34"/>
        <v>16</v>
      </c>
      <c r="L139" s="218">
        <f t="shared" si="35"/>
        <v>1</v>
      </c>
      <c r="M139" s="218">
        <f t="shared" si="36"/>
        <v>0</v>
      </c>
      <c r="N139" s="218">
        <f t="shared" si="37"/>
        <v>0</v>
      </c>
      <c r="O139" s="218">
        <f t="shared" si="38"/>
        <v>0</v>
      </c>
      <c r="P139" s="222">
        <f t="shared" si="30"/>
        <v>0</v>
      </c>
      <c r="Q139" s="218">
        <f t="shared" si="39"/>
        <v>0</v>
      </c>
      <c r="R139" s="218">
        <f t="shared" si="40"/>
        <v>0</v>
      </c>
      <c r="S139" s="218">
        <f t="shared" si="41"/>
        <v>1</v>
      </c>
      <c r="T139" s="218">
        <f t="shared" si="42"/>
        <v>1</v>
      </c>
      <c r="U139" s="218">
        <f t="shared" si="31"/>
        <v>2</v>
      </c>
      <c r="V139" s="218">
        <f t="shared" si="43"/>
        <v>1</v>
      </c>
      <c r="W139" s="218">
        <f t="shared" si="44"/>
        <v>1</v>
      </c>
      <c r="X139" s="120" t="str">
        <f t="shared" si="32"/>
        <v/>
      </c>
      <c r="Y139" s="18"/>
      <c r="Z139" s="17"/>
      <c r="AA139" s="106" t="s">
        <v>1542</v>
      </c>
    </row>
    <row r="140" spans="1:27" ht="28">
      <c r="A140" s="218">
        <v>1304</v>
      </c>
      <c r="B140" s="16" t="str">
        <f t="shared" si="33"/>
        <v>G.16.1.1</v>
      </c>
      <c r="C140" s="93" t="s">
        <v>1543</v>
      </c>
      <c r="D140" s="117"/>
      <c r="E140" s="118"/>
      <c r="F140" s="17"/>
      <c r="G140" s="18" t="s">
        <v>290</v>
      </c>
      <c r="H140" s="17" t="s">
        <v>291</v>
      </c>
      <c r="I140" s="16">
        <v>3</v>
      </c>
      <c r="J140" s="16"/>
      <c r="K140" s="237">
        <f t="shared" si="34"/>
        <v>16</v>
      </c>
      <c r="L140" s="218">
        <f t="shared" si="35"/>
        <v>1</v>
      </c>
      <c r="M140" s="218">
        <f t="shared" si="36"/>
        <v>1</v>
      </c>
      <c r="N140" s="218">
        <f t="shared" si="37"/>
        <v>0</v>
      </c>
      <c r="O140" s="218">
        <f t="shared" si="38"/>
        <v>0</v>
      </c>
      <c r="P140" s="222">
        <f t="shared" si="30"/>
        <v>0</v>
      </c>
      <c r="Q140" s="218">
        <f t="shared" si="39"/>
        <v>0</v>
      </c>
      <c r="R140" s="218">
        <f t="shared" si="40"/>
        <v>0</v>
      </c>
      <c r="S140" s="218">
        <f t="shared" si="41"/>
        <v>1</v>
      </c>
      <c r="T140" s="218">
        <f t="shared" si="42"/>
        <v>1</v>
      </c>
      <c r="U140" s="218">
        <f t="shared" si="31"/>
        <v>2</v>
      </c>
      <c r="V140" s="218">
        <f t="shared" si="43"/>
        <v>1</v>
      </c>
      <c r="W140" s="218">
        <f t="shared" si="44"/>
        <v>1</v>
      </c>
      <c r="X140" s="120" t="str">
        <f t="shared" si="32"/>
        <v/>
      </c>
      <c r="Y140" s="18"/>
      <c r="Z140" s="17"/>
      <c r="AA140" s="106" t="s">
        <v>1544</v>
      </c>
    </row>
    <row r="141" spans="1:27" ht="28">
      <c r="A141" s="218">
        <v>1292</v>
      </c>
      <c r="B141" s="16" t="str">
        <f t="shared" si="33"/>
        <v>G.16.2</v>
      </c>
      <c r="C141" s="92" t="s">
        <v>1545</v>
      </c>
      <c r="D141" s="117"/>
      <c r="E141" s="118"/>
      <c r="F141" s="17"/>
      <c r="G141" s="18" t="s">
        <v>352</v>
      </c>
      <c r="H141" s="17" t="s">
        <v>353</v>
      </c>
      <c r="I141" s="16">
        <v>2</v>
      </c>
      <c r="J141" s="16"/>
      <c r="K141" s="237">
        <f t="shared" si="34"/>
        <v>16</v>
      </c>
      <c r="L141" s="218">
        <f t="shared" si="35"/>
        <v>2</v>
      </c>
      <c r="M141" s="218">
        <f t="shared" si="36"/>
        <v>0</v>
      </c>
      <c r="N141" s="218">
        <f t="shared" si="37"/>
        <v>0</v>
      </c>
      <c r="O141" s="218">
        <f t="shared" si="38"/>
        <v>0</v>
      </c>
      <c r="P141" s="222">
        <f t="shared" si="30"/>
        <v>0</v>
      </c>
      <c r="Q141" s="218">
        <f t="shared" si="39"/>
        <v>0</v>
      </c>
      <c r="R141" s="218">
        <f t="shared" si="40"/>
        <v>0</v>
      </c>
      <c r="S141" s="218">
        <f t="shared" si="41"/>
        <v>1</v>
      </c>
      <c r="T141" s="218">
        <f t="shared" si="42"/>
        <v>1</v>
      </c>
      <c r="U141" s="218">
        <f t="shared" si="31"/>
        <v>2</v>
      </c>
      <c r="V141" s="218">
        <f t="shared" si="43"/>
        <v>1</v>
      </c>
      <c r="W141" s="218">
        <f t="shared" si="44"/>
        <v>1</v>
      </c>
      <c r="X141" s="120" t="str">
        <f t="shared" si="32"/>
        <v/>
      </c>
      <c r="Y141" s="18"/>
      <c r="Z141" s="17"/>
      <c r="AA141" s="106" t="s">
        <v>1546</v>
      </c>
    </row>
    <row r="142" spans="1:27" ht="28">
      <c r="A142" s="218">
        <v>1294</v>
      </c>
      <c r="B142" s="16" t="str">
        <f t="shared" si="33"/>
        <v>G.16.3</v>
      </c>
      <c r="C142" s="92" t="s">
        <v>1547</v>
      </c>
      <c r="D142" s="117"/>
      <c r="E142" s="118"/>
      <c r="F142" s="17"/>
      <c r="G142" s="18" t="s">
        <v>1437</v>
      </c>
      <c r="H142" s="17" t="s">
        <v>1438</v>
      </c>
      <c r="I142" s="16">
        <v>2</v>
      </c>
      <c r="J142" s="16"/>
      <c r="K142" s="237">
        <f t="shared" si="34"/>
        <v>16</v>
      </c>
      <c r="L142" s="218">
        <f t="shared" si="35"/>
        <v>3</v>
      </c>
      <c r="M142" s="218">
        <f t="shared" si="36"/>
        <v>0</v>
      </c>
      <c r="N142" s="218">
        <f t="shared" si="37"/>
        <v>0</v>
      </c>
      <c r="O142" s="218">
        <f t="shared" si="38"/>
        <v>0</v>
      </c>
      <c r="P142" s="222">
        <f t="shared" si="30"/>
        <v>0</v>
      </c>
      <c r="Q142" s="218">
        <f t="shared" si="39"/>
        <v>0</v>
      </c>
      <c r="R142" s="218">
        <f t="shared" si="40"/>
        <v>0</v>
      </c>
      <c r="S142" s="218">
        <f t="shared" si="41"/>
        <v>1</v>
      </c>
      <c r="T142" s="218">
        <f t="shared" si="42"/>
        <v>1</v>
      </c>
      <c r="U142" s="218">
        <f t="shared" si="31"/>
        <v>2</v>
      </c>
      <c r="V142" s="218">
        <f t="shared" si="43"/>
        <v>1</v>
      </c>
      <c r="W142" s="218">
        <f t="shared" si="44"/>
        <v>1</v>
      </c>
      <c r="X142" s="120" t="str">
        <f t="shared" si="32"/>
        <v/>
      </c>
      <c r="Y142" s="18"/>
      <c r="Z142" s="17"/>
      <c r="AA142" s="106" t="s">
        <v>1548</v>
      </c>
    </row>
    <row r="143" spans="1:27" ht="28">
      <c r="A143" s="218">
        <v>1301</v>
      </c>
      <c r="B143" s="16" t="str">
        <f t="shared" si="33"/>
        <v>G.16.4</v>
      </c>
      <c r="C143" s="92" t="s">
        <v>1549</v>
      </c>
      <c r="D143" s="117"/>
      <c r="E143" s="118"/>
      <c r="F143" s="17"/>
      <c r="G143" s="18" t="s">
        <v>1465</v>
      </c>
      <c r="H143" s="17" t="s">
        <v>1466</v>
      </c>
      <c r="I143" s="16">
        <v>2</v>
      </c>
      <c r="J143" s="16"/>
      <c r="K143" s="237">
        <f t="shared" si="34"/>
        <v>16</v>
      </c>
      <c r="L143" s="218">
        <f t="shared" si="35"/>
        <v>4</v>
      </c>
      <c r="M143" s="218">
        <f t="shared" si="36"/>
        <v>0</v>
      </c>
      <c r="N143" s="218">
        <f t="shared" si="37"/>
        <v>0</v>
      </c>
      <c r="O143" s="218">
        <f t="shared" si="38"/>
        <v>0</v>
      </c>
      <c r="P143" s="222">
        <f t="shared" si="30"/>
        <v>0</v>
      </c>
      <c r="Q143" s="218">
        <f t="shared" si="39"/>
        <v>0</v>
      </c>
      <c r="R143" s="218">
        <f t="shared" si="40"/>
        <v>0</v>
      </c>
      <c r="S143" s="218">
        <f t="shared" si="41"/>
        <v>1</v>
      </c>
      <c r="T143" s="218">
        <f t="shared" si="42"/>
        <v>1</v>
      </c>
      <c r="U143" s="218">
        <f t="shared" si="31"/>
        <v>2</v>
      </c>
      <c r="V143" s="218">
        <f t="shared" si="43"/>
        <v>1</v>
      </c>
      <c r="W143" s="218">
        <f t="shared" si="44"/>
        <v>1</v>
      </c>
      <c r="X143" s="120" t="str">
        <f t="shared" si="32"/>
        <v/>
      </c>
      <c r="Y143" s="18"/>
      <c r="Z143" s="17"/>
      <c r="AA143" s="106" t="s">
        <v>1550</v>
      </c>
    </row>
    <row r="144" spans="1:27" ht="28">
      <c r="A144" s="218">
        <v>1302</v>
      </c>
      <c r="B144" s="16" t="str">
        <f t="shared" si="33"/>
        <v>G.16.5</v>
      </c>
      <c r="C144" s="92" t="s">
        <v>1551</v>
      </c>
      <c r="D144" s="117"/>
      <c r="E144" s="118"/>
      <c r="F144" s="17"/>
      <c r="G144" s="18" t="s">
        <v>1552</v>
      </c>
      <c r="H144" s="17" t="s">
        <v>1553</v>
      </c>
      <c r="I144" s="16">
        <v>2</v>
      </c>
      <c r="J144" s="16"/>
      <c r="K144" s="237">
        <f t="shared" si="34"/>
        <v>16</v>
      </c>
      <c r="L144" s="218">
        <f t="shared" si="35"/>
        <v>5</v>
      </c>
      <c r="M144" s="218">
        <f t="shared" si="36"/>
        <v>0</v>
      </c>
      <c r="N144" s="218">
        <f t="shared" si="37"/>
        <v>0</v>
      </c>
      <c r="O144" s="218">
        <f t="shared" si="38"/>
        <v>0</v>
      </c>
      <c r="P144" s="222">
        <f t="shared" si="30"/>
        <v>0</v>
      </c>
      <c r="Q144" s="218">
        <f t="shared" si="39"/>
        <v>0</v>
      </c>
      <c r="R144" s="218">
        <f t="shared" si="40"/>
        <v>0</v>
      </c>
      <c r="S144" s="218">
        <f t="shared" si="41"/>
        <v>1</v>
      </c>
      <c r="T144" s="218">
        <f t="shared" si="42"/>
        <v>1</v>
      </c>
      <c r="U144" s="218">
        <f t="shared" si="31"/>
        <v>2</v>
      </c>
      <c r="V144" s="218">
        <f t="shared" si="43"/>
        <v>1</v>
      </c>
      <c r="W144" s="218">
        <f t="shared" si="44"/>
        <v>1</v>
      </c>
      <c r="X144" s="120" t="str">
        <f t="shared" si="32"/>
        <v/>
      </c>
      <c r="Y144" s="18"/>
      <c r="Z144" s="17"/>
      <c r="AA144" s="106" t="s">
        <v>1554</v>
      </c>
    </row>
    <row r="145" spans="1:27" ht="14">
      <c r="A145" s="218">
        <v>1303</v>
      </c>
      <c r="B145" s="16" t="str">
        <f t="shared" si="33"/>
        <v>G.16.6</v>
      </c>
      <c r="C145" s="92" t="s">
        <v>1555</v>
      </c>
      <c r="D145" s="117"/>
      <c r="E145" s="118"/>
      <c r="F145" s="17"/>
      <c r="G145" s="18" t="s">
        <v>1556</v>
      </c>
      <c r="H145" s="17" t="s">
        <v>1553</v>
      </c>
      <c r="I145" s="16">
        <v>2</v>
      </c>
      <c r="J145" s="16"/>
      <c r="K145" s="237">
        <f t="shared" si="34"/>
        <v>16</v>
      </c>
      <c r="L145" s="218">
        <f t="shared" si="35"/>
        <v>6</v>
      </c>
      <c r="M145" s="218">
        <f t="shared" si="36"/>
        <v>0</v>
      </c>
      <c r="N145" s="218">
        <f t="shared" si="37"/>
        <v>0</v>
      </c>
      <c r="O145" s="218">
        <f t="shared" si="38"/>
        <v>0</v>
      </c>
      <c r="P145" s="222">
        <f t="shared" si="30"/>
        <v>0</v>
      </c>
      <c r="Q145" s="218">
        <f t="shared" si="39"/>
        <v>0</v>
      </c>
      <c r="R145" s="218">
        <f t="shared" si="40"/>
        <v>0</v>
      </c>
      <c r="S145" s="218">
        <f t="shared" si="41"/>
        <v>1</v>
      </c>
      <c r="T145" s="218">
        <f t="shared" si="42"/>
        <v>1</v>
      </c>
      <c r="U145" s="218">
        <f t="shared" si="31"/>
        <v>2</v>
      </c>
      <c r="V145" s="218">
        <f t="shared" si="43"/>
        <v>1</v>
      </c>
      <c r="W145" s="218">
        <f t="shared" si="44"/>
        <v>1</v>
      </c>
      <c r="X145" s="120" t="str">
        <f t="shared" si="32"/>
        <v/>
      </c>
      <c r="Y145" s="18"/>
      <c r="Z145" s="17"/>
      <c r="AA145" s="106" t="s">
        <v>1557</v>
      </c>
    </row>
    <row r="146" spans="1:27" ht="28">
      <c r="A146" s="218">
        <v>1314</v>
      </c>
      <c r="B146" s="16" t="str">
        <f t="shared" si="33"/>
        <v>G.16.7</v>
      </c>
      <c r="C146" s="92" t="s">
        <v>1558</v>
      </c>
      <c r="D146" s="117"/>
      <c r="E146" s="118"/>
      <c r="F146" s="17"/>
      <c r="G146" s="18" t="s">
        <v>1559</v>
      </c>
      <c r="H146" s="17" t="s">
        <v>1453</v>
      </c>
      <c r="I146" s="16">
        <v>2</v>
      </c>
      <c r="J146" s="16"/>
      <c r="K146" s="237">
        <f t="shared" si="34"/>
        <v>16</v>
      </c>
      <c r="L146" s="218">
        <f t="shared" si="35"/>
        <v>7</v>
      </c>
      <c r="M146" s="218">
        <f t="shared" si="36"/>
        <v>0</v>
      </c>
      <c r="N146" s="218">
        <f t="shared" si="37"/>
        <v>0</v>
      </c>
      <c r="O146" s="218">
        <f t="shared" si="38"/>
        <v>0</v>
      </c>
      <c r="P146" s="222">
        <f t="shared" si="30"/>
        <v>0</v>
      </c>
      <c r="Q146" s="218">
        <f t="shared" si="39"/>
        <v>0</v>
      </c>
      <c r="R146" s="218">
        <f t="shared" si="40"/>
        <v>0</v>
      </c>
      <c r="S146" s="218">
        <f t="shared" si="41"/>
        <v>1</v>
      </c>
      <c r="T146" s="218">
        <f t="shared" si="42"/>
        <v>1</v>
      </c>
      <c r="U146" s="218">
        <f t="shared" si="31"/>
        <v>2</v>
      </c>
      <c r="V146" s="218">
        <f t="shared" si="43"/>
        <v>1</v>
      </c>
      <c r="W146" s="218">
        <f t="shared" si="44"/>
        <v>1</v>
      </c>
      <c r="X146" s="120" t="str">
        <f t="shared" si="32"/>
        <v/>
      </c>
      <c r="Y146" s="18"/>
      <c r="Z146" s="17"/>
      <c r="AA146" s="106" t="s">
        <v>1560</v>
      </c>
    </row>
    <row r="147" spans="1:27" ht="42">
      <c r="A147" s="218">
        <v>1316</v>
      </c>
      <c r="B147" s="16" t="str">
        <f t="shared" si="33"/>
        <v>G.16.8</v>
      </c>
      <c r="C147" s="92" t="s">
        <v>1561</v>
      </c>
      <c r="D147" s="117"/>
      <c r="E147" s="118"/>
      <c r="F147" s="17" t="s">
        <v>1562</v>
      </c>
      <c r="G147" s="18" t="s">
        <v>1563</v>
      </c>
      <c r="H147" s="17" t="s">
        <v>1564</v>
      </c>
      <c r="I147" s="16">
        <v>2</v>
      </c>
      <c r="J147" s="16"/>
      <c r="K147" s="237">
        <f t="shared" si="34"/>
        <v>16</v>
      </c>
      <c r="L147" s="218">
        <f t="shared" si="35"/>
        <v>8</v>
      </c>
      <c r="M147" s="218">
        <f t="shared" si="36"/>
        <v>0</v>
      </c>
      <c r="N147" s="218">
        <f t="shared" si="37"/>
        <v>0</v>
      </c>
      <c r="O147" s="218">
        <f t="shared" si="38"/>
        <v>0</v>
      </c>
      <c r="P147" s="222">
        <f t="shared" si="30"/>
        <v>0</v>
      </c>
      <c r="Q147" s="218">
        <f t="shared" si="39"/>
        <v>0</v>
      </c>
      <c r="R147" s="218">
        <f t="shared" si="40"/>
        <v>0</v>
      </c>
      <c r="S147" s="218">
        <f t="shared" si="41"/>
        <v>1</v>
      </c>
      <c r="T147" s="218">
        <f t="shared" si="42"/>
        <v>1</v>
      </c>
      <c r="U147" s="218">
        <f t="shared" si="31"/>
        <v>2</v>
      </c>
      <c r="V147" s="218">
        <f t="shared" si="43"/>
        <v>1</v>
      </c>
      <c r="W147" s="218">
        <f t="shared" si="44"/>
        <v>1</v>
      </c>
      <c r="X147" s="120" t="str">
        <f t="shared" si="32"/>
        <v/>
      </c>
      <c r="Y147" s="18"/>
      <c r="Z147" s="17"/>
      <c r="AA147" s="106" t="s">
        <v>1565</v>
      </c>
    </row>
    <row r="148" spans="1:27" ht="14">
      <c r="A148" s="218">
        <v>1307</v>
      </c>
      <c r="B148" s="16" t="str">
        <f t="shared" si="33"/>
        <v>G.16.9</v>
      </c>
      <c r="C148" s="92" t="s">
        <v>1566</v>
      </c>
      <c r="D148" s="117"/>
      <c r="E148" s="118"/>
      <c r="F148" s="17" t="s">
        <v>1567</v>
      </c>
      <c r="G148" s="18" t="s">
        <v>1402</v>
      </c>
      <c r="H148" s="17" t="s">
        <v>1399</v>
      </c>
      <c r="I148" s="16">
        <v>2</v>
      </c>
      <c r="J148" s="16"/>
      <c r="K148" s="237">
        <f t="shared" si="34"/>
        <v>16</v>
      </c>
      <c r="L148" s="218">
        <f t="shared" si="35"/>
        <v>9</v>
      </c>
      <c r="M148" s="218">
        <f t="shared" si="36"/>
        <v>0</v>
      </c>
      <c r="N148" s="218">
        <f t="shared" si="37"/>
        <v>0</v>
      </c>
      <c r="O148" s="218">
        <f t="shared" si="38"/>
        <v>0</v>
      </c>
      <c r="P148" s="222">
        <f t="shared" si="30"/>
        <v>0</v>
      </c>
      <c r="Q148" s="218">
        <f t="shared" si="39"/>
        <v>0</v>
      </c>
      <c r="R148" s="218">
        <f t="shared" si="40"/>
        <v>0</v>
      </c>
      <c r="S148" s="218">
        <f t="shared" si="41"/>
        <v>1</v>
      </c>
      <c r="T148" s="218">
        <f t="shared" si="42"/>
        <v>1</v>
      </c>
      <c r="U148" s="218">
        <f t="shared" si="31"/>
        <v>2</v>
      </c>
      <c r="V148" s="218">
        <f t="shared" si="43"/>
        <v>1</v>
      </c>
      <c r="W148" s="218">
        <f t="shared" si="44"/>
        <v>1</v>
      </c>
      <c r="X148" s="120" t="str">
        <f t="shared" si="32"/>
        <v/>
      </c>
      <c r="Y148" s="18"/>
      <c r="Z148" s="17"/>
      <c r="AA148" s="106" t="s">
        <v>1568</v>
      </c>
    </row>
    <row r="149" spans="1:27" ht="28">
      <c r="A149" s="218">
        <v>1329</v>
      </c>
      <c r="B149" s="16" t="str">
        <f t="shared" si="33"/>
        <v>G.16.10</v>
      </c>
      <c r="C149" s="92" t="s">
        <v>1569</v>
      </c>
      <c r="D149" s="117"/>
      <c r="E149" s="118"/>
      <c r="F149" s="17"/>
      <c r="G149" s="18" t="s">
        <v>1394</v>
      </c>
      <c r="H149" s="17" t="s">
        <v>1395</v>
      </c>
      <c r="I149" s="16">
        <v>2</v>
      </c>
      <c r="J149" s="16"/>
      <c r="K149" s="237">
        <f t="shared" si="34"/>
        <v>16</v>
      </c>
      <c r="L149" s="218">
        <f t="shared" si="35"/>
        <v>10</v>
      </c>
      <c r="M149" s="218">
        <f t="shared" si="36"/>
        <v>0</v>
      </c>
      <c r="N149" s="218">
        <f t="shared" si="37"/>
        <v>0</v>
      </c>
      <c r="O149" s="218">
        <f t="shared" si="38"/>
        <v>0</v>
      </c>
      <c r="P149" s="222">
        <f t="shared" si="30"/>
        <v>0</v>
      </c>
      <c r="Q149" s="218">
        <f t="shared" si="39"/>
        <v>0</v>
      </c>
      <c r="R149" s="218">
        <f t="shared" si="40"/>
        <v>0</v>
      </c>
      <c r="S149" s="218">
        <f t="shared" si="41"/>
        <v>1</v>
      </c>
      <c r="T149" s="218">
        <f t="shared" si="42"/>
        <v>1</v>
      </c>
      <c r="U149" s="218">
        <f t="shared" si="31"/>
        <v>2</v>
      </c>
      <c r="V149" s="218">
        <f t="shared" si="43"/>
        <v>1</v>
      </c>
      <c r="W149" s="218">
        <f t="shared" si="44"/>
        <v>1</v>
      </c>
      <c r="X149" s="120" t="str">
        <f t="shared" si="32"/>
        <v/>
      </c>
      <c r="Y149" s="18"/>
      <c r="Z149" s="17"/>
      <c r="AA149" s="106" t="s">
        <v>1570</v>
      </c>
    </row>
    <row r="150" spans="1:27" ht="14">
      <c r="A150" s="218">
        <v>1333</v>
      </c>
      <c r="B150" s="16" t="str">
        <f t="shared" si="33"/>
        <v>G.16.11</v>
      </c>
      <c r="C150" s="92" t="s">
        <v>1571</v>
      </c>
      <c r="D150" s="117"/>
      <c r="E150" s="118"/>
      <c r="F150" s="17"/>
      <c r="G150" s="18" t="s">
        <v>1402</v>
      </c>
      <c r="H150" s="17" t="s">
        <v>1399</v>
      </c>
      <c r="I150" s="16">
        <v>2</v>
      </c>
      <c r="J150" s="16"/>
      <c r="K150" s="237">
        <f t="shared" si="34"/>
        <v>16</v>
      </c>
      <c r="L150" s="218">
        <f t="shared" si="35"/>
        <v>11</v>
      </c>
      <c r="M150" s="218">
        <f t="shared" si="36"/>
        <v>0</v>
      </c>
      <c r="N150" s="218">
        <f t="shared" si="37"/>
        <v>0</v>
      </c>
      <c r="O150" s="218">
        <f t="shared" si="38"/>
        <v>0</v>
      </c>
      <c r="P150" s="222">
        <f t="shared" si="30"/>
        <v>0</v>
      </c>
      <c r="Q150" s="218">
        <f t="shared" si="39"/>
        <v>0</v>
      </c>
      <c r="R150" s="218">
        <f t="shared" si="40"/>
        <v>0</v>
      </c>
      <c r="S150" s="218">
        <f t="shared" si="41"/>
        <v>1</v>
      </c>
      <c r="T150" s="218">
        <f t="shared" si="42"/>
        <v>1</v>
      </c>
      <c r="U150" s="218">
        <f t="shared" si="31"/>
        <v>2</v>
      </c>
      <c r="V150" s="218">
        <f t="shared" si="43"/>
        <v>1</v>
      </c>
      <c r="W150" s="218">
        <f t="shared" si="44"/>
        <v>1</v>
      </c>
      <c r="X150" s="120" t="str">
        <f t="shared" si="32"/>
        <v/>
      </c>
      <c r="Y150" s="18"/>
      <c r="Z150" s="17"/>
      <c r="AA150" s="106" t="s">
        <v>1572</v>
      </c>
    </row>
    <row r="151" spans="1:27" ht="28">
      <c r="A151" s="218">
        <v>1334</v>
      </c>
      <c r="B151" s="16" t="str">
        <f t="shared" si="33"/>
        <v>G.16.12</v>
      </c>
      <c r="C151" s="92" t="s">
        <v>1573</v>
      </c>
      <c r="D151" s="117"/>
      <c r="E151" s="118"/>
      <c r="F151" s="17"/>
      <c r="G151" s="18" t="s">
        <v>1402</v>
      </c>
      <c r="H151" s="17" t="s">
        <v>1399</v>
      </c>
      <c r="I151" s="16">
        <v>2</v>
      </c>
      <c r="J151" s="16"/>
      <c r="K151" s="237">
        <f t="shared" si="34"/>
        <v>16</v>
      </c>
      <c r="L151" s="218">
        <f t="shared" si="35"/>
        <v>12</v>
      </c>
      <c r="M151" s="218">
        <f t="shared" si="36"/>
        <v>0</v>
      </c>
      <c r="N151" s="218">
        <f t="shared" si="37"/>
        <v>0</v>
      </c>
      <c r="O151" s="218">
        <f t="shared" si="38"/>
        <v>0</v>
      </c>
      <c r="P151" s="222">
        <f t="shared" si="30"/>
        <v>0</v>
      </c>
      <c r="Q151" s="218">
        <f t="shared" si="39"/>
        <v>0</v>
      </c>
      <c r="R151" s="218">
        <f t="shared" si="40"/>
        <v>0</v>
      </c>
      <c r="S151" s="218">
        <f t="shared" si="41"/>
        <v>1</v>
      </c>
      <c r="T151" s="218">
        <f t="shared" si="42"/>
        <v>1</v>
      </c>
      <c r="U151" s="218">
        <f t="shared" si="31"/>
        <v>2</v>
      </c>
      <c r="V151" s="218">
        <f t="shared" si="43"/>
        <v>1</v>
      </c>
      <c r="W151" s="218">
        <f t="shared" si="44"/>
        <v>1</v>
      </c>
      <c r="X151" s="120" t="str">
        <f t="shared" si="32"/>
        <v/>
      </c>
      <c r="Y151" s="18"/>
      <c r="Z151" s="17"/>
      <c r="AA151" s="106" t="s">
        <v>1574</v>
      </c>
    </row>
    <row r="152" spans="1:27" ht="14">
      <c r="A152" s="218">
        <v>1342</v>
      </c>
      <c r="B152" s="16" t="str">
        <f t="shared" si="33"/>
        <v>G.16.13</v>
      </c>
      <c r="C152" s="92" t="s">
        <v>1575</v>
      </c>
      <c r="D152" s="117"/>
      <c r="E152" s="118" t="s">
        <v>1576</v>
      </c>
      <c r="F152" s="17" t="s">
        <v>1577</v>
      </c>
      <c r="G152" s="18" t="s">
        <v>1578</v>
      </c>
      <c r="H152" s="17" t="s">
        <v>1579</v>
      </c>
      <c r="I152" s="16">
        <v>2</v>
      </c>
      <c r="J152" s="16"/>
      <c r="K152" s="237">
        <f t="shared" si="34"/>
        <v>16</v>
      </c>
      <c r="L152" s="218">
        <f t="shared" si="35"/>
        <v>13</v>
      </c>
      <c r="M152" s="218">
        <f t="shared" si="36"/>
        <v>0</v>
      </c>
      <c r="N152" s="218">
        <f t="shared" si="37"/>
        <v>0</v>
      </c>
      <c r="O152" s="218">
        <f t="shared" si="38"/>
        <v>0</v>
      </c>
      <c r="P152" s="222">
        <f t="shared" si="30"/>
        <v>0</v>
      </c>
      <c r="Q152" s="218">
        <f t="shared" si="39"/>
        <v>0</v>
      </c>
      <c r="R152" s="218">
        <f t="shared" si="40"/>
        <v>0</v>
      </c>
      <c r="S152" s="218">
        <f t="shared" si="41"/>
        <v>1</v>
      </c>
      <c r="T152" s="218">
        <f t="shared" si="42"/>
        <v>1</v>
      </c>
      <c r="U152" s="218">
        <f t="shared" si="31"/>
        <v>2</v>
      </c>
      <c r="V152" s="218">
        <f t="shared" si="43"/>
        <v>1</v>
      </c>
      <c r="W152" s="218">
        <f t="shared" si="44"/>
        <v>1</v>
      </c>
      <c r="X152" s="120" t="str">
        <f t="shared" si="32"/>
        <v/>
      </c>
      <c r="Y152" s="18"/>
      <c r="Z152" s="17"/>
      <c r="AA152" s="106" t="s">
        <v>1580</v>
      </c>
    </row>
    <row r="153" spans="1:27" ht="14">
      <c r="A153" s="218">
        <v>1348</v>
      </c>
      <c r="B153" s="16" t="str">
        <f t="shared" si="33"/>
        <v>G.16.14</v>
      </c>
      <c r="C153" s="92" t="s">
        <v>1581</v>
      </c>
      <c r="D153" s="117"/>
      <c r="E153" s="118"/>
      <c r="F153" s="17" t="s">
        <v>1577</v>
      </c>
      <c r="G153" s="18" t="s">
        <v>1578</v>
      </c>
      <c r="H153" s="17" t="s">
        <v>1579</v>
      </c>
      <c r="I153" s="16">
        <v>2</v>
      </c>
      <c r="J153" s="16"/>
      <c r="K153" s="237">
        <f t="shared" si="34"/>
        <v>16</v>
      </c>
      <c r="L153" s="218">
        <f t="shared" si="35"/>
        <v>14</v>
      </c>
      <c r="M153" s="218">
        <f t="shared" si="36"/>
        <v>0</v>
      </c>
      <c r="N153" s="218">
        <f t="shared" si="37"/>
        <v>0</v>
      </c>
      <c r="O153" s="218">
        <f t="shared" si="38"/>
        <v>0</v>
      </c>
      <c r="P153" s="222">
        <f t="shared" si="30"/>
        <v>0</v>
      </c>
      <c r="Q153" s="218">
        <f t="shared" si="39"/>
        <v>0</v>
      </c>
      <c r="R153" s="218">
        <f t="shared" si="40"/>
        <v>0</v>
      </c>
      <c r="S153" s="218">
        <f t="shared" si="41"/>
        <v>1</v>
      </c>
      <c r="T153" s="218">
        <f t="shared" si="42"/>
        <v>1</v>
      </c>
      <c r="U153" s="218">
        <f t="shared" si="31"/>
        <v>2</v>
      </c>
      <c r="V153" s="218">
        <f t="shared" si="43"/>
        <v>1</v>
      </c>
      <c r="W153" s="218">
        <f t="shared" si="44"/>
        <v>1</v>
      </c>
      <c r="X153" s="120" t="str">
        <f t="shared" si="32"/>
        <v/>
      </c>
      <c r="Y153" s="18"/>
      <c r="Z153" s="17"/>
      <c r="AA153" s="106" t="s">
        <v>1582</v>
      </c>
    </row>
    <row r="154" spans="1:27" ht="14">
      <c r="A154" s="218">
        <v>1353</v>
      </c>
      <c r="B154" s="16" t="str">
        <f t="shared" si="33"/>
        <v>G.16.15</v>
      </c>
      <c r="C154" s="92" t="s">
        <v>1583</v>
      </c>
      <c r="D154" s="117"/>
      <c r="E154" s="118"/>
      <c r="F154" s="17"/>
      <c r="G154" s="18" t="s">
        <v>1584</v>
      </c>
      <c r="H154" s="17" t="s">
        <v>1579</v>
      </c>
      <c r="I154" s="16">
        <v>2</v>
      </c>
      <c r="J154" s="16"/>
      <c r="K154" s="237">
        <f t="shared" si="34"/>
        <v>16</v>
      </c>
      <c r="L154" s="218">
        <f t="shared" si="35"/>
        <v>15</v>
      </c>
      <c r="M154" s="218">
        <f t="shared" si="36"/>
        <v>0</v>
      </c>
      <c r="N154" s="218">
        <f t="shared" si="37"/>
        <v>0</v>
      </c>
      <c r="O154" s="218">
        <f t="shared" si="38"/>
        <v>0</v>
      </c>
      <c r="P154" s="222">
        <f t="shared" si="30"/>
        <v>0</v>
      </c>
      <c r="Q154" s="218">
        <f t="shared" si="39"/>
        <v>0</v>
      </c>
      <c r="R154" s="218">
        <f t="shared" si="40"/>
        <v>0</v>
      </c>
      <c r="S154" s="218">
        <f t="shared" si="41"/>
        <v>1</v>
      </c>
      <c r="T154" s="218">
        <f t="shared" si="42"/>
        <v>1</v>
      </c>
      <c r="U154" s="218">
        <f t="shared" si="31"/>
        <v>2</v>
      </c>
      <c r="V154" s="218">
        <f t="shared" si="43"/>
        <v>1</v>
      </c>
      <c r="W154" s="218">
        <f t="shared" si="44"/>
        <v>1</v>
      </c>
      <c r="X154" s="120" t="str">
        <f t="shared" si="32"/>
        <v/>
      </c>
      <c r="Y154" s="18"/>
      <c r="Z154" s="17"/>
      <c r="AA154" s="106" t="s">
        <v>1585</v>
      </c>
    </row>
    <row r="155" spans="1:27" ht="28">
      <c r="A155" s="218">
        <v>1358</v>
      </c>
      <c r="B155" s="16" t="str">
        <f t="shared" si="33"/>
        <v>G.16.16</v>
      </c>
      <c r="C155" s="92" t="s">
        <v>1586</v>
      </c>
      <c r="D155" s="117"/>
      <c r="E155" s="118"/>
      <c r="F155" s="17"/>
      <c r="G155" s="18" t="s">
        <v>1587</v>
      </c>
      <c r="H155" s="17" t="s">
        <v>1588</v>
      </c>
      <c r="I155" s="16">
        <v>2</v>
      </c>
      <c r="J155" s="16"/>
      <c r="K155" s="237">
        <f t="shared" si="34"/>
        <v>16</v>
      </c>
      <c r="L155" s="218">
        <f t="shared" si="35"/>
        <v>16</v>
      </c>
      <c r="M155" s="218">
        <f t="shared" si="36"/>
        <v>0</v>
      </c>
      <c r="N155" s="218">
        <f t="shared" si="37"/>
        <v>0</v>
      </c>
      <c r="O155" s="218">
        <f t="shared" si="38"/>
        <v>0</v>
      </c>
      <c r="P155" s="222">
        <f t="shared" si="30"/>
        <v>0</v>
      </c>
      <c r="Q155" s="218">
        <f t="shared" si="39"/>
        <v>0</v>
      </c>
      <c r="R155" s="218">
        <f t="shared" si="40"/>
        <v>0</v>
      </c>
      <c r="S155" s="218">
        <f t="shared" si="41"/>
        <v>1</v>
      </c>
      <c r="T155" s="218">
        <f t="shared" si="42"/>
        <v>1</v>
      </c>
      <c r="U155" s="218">
        <f t="shared" si="31"/>
        <v>2</v>
      </c>
      <c r="V155" s="218">
        <f t="shared" si="43"/>
        <v>1</v>
      </c>
      <c r="W155" s="218">
        <f t="shared" si="44"/>
        <v>1</v>
      </c>
      <c r="X155" s="120" t="str">
        <f t="shared" si="32"/>
        <v/>
      </c>
      <c r="Y155" s="18"/>
      <c r="Z155" s="17"/>
      <c r="AA155" s="106" t="s">
        <v>1589</v>
      </c>
    </row>
    <row r="156" spans="1:27" ht="14">
      <c r="A156" s="218">
        <v>2636</v>
      </c>
      <c r="B156" s="16" t="str">
        <f t="shared" si="33"/>
        <v>G.16.17</v>
      </c>
      <c r="C156" s="92" t="s">
        <v>1590</v>
      </c>
      <c r="D156" s="117"/>
      <c r="E156" s="118"/>
      <c r="F156" s="17" t="s">
        <v>1577</v>
      </c>
      <c r="G156" s="18" t="s">
        <v>1591</v>
      </c>
      <c r="H156" s="17" t="s">
        <v>1592</v>
      </c>
      <c r="I156" s="16">
        <v>2</v>
      </c>
      <c r="J156" s="16"/>
      <c r="K156" s="237">
        <f t="shared" si="34"/>
        <v>16</v>
      </c>
      <c r="L156" s="218">
        <f t="shared" si="35"/>
        <v>17</v>
      </c>
      <c r="M156" s="218">
        <f t="shared" si="36"/>
        <v>0</v>
      </c>
      <c r="N156" s="218">
        <f t="shared" si="37"/>
        <v>0</v>
      </c>
      <c r="O156" s="218">
        <f t="shared" si="38"/>
        <v>0</v>
      </c>
      <c r="P156" s="222">
        <f t="shared" si="30"/>
        <v>0</v>
      </c>
      <c r="Q156" s="218">
        <f t="shared" si="39"/>
        <v>0</v>
      </c>
      <c r="R156" s="218">
        <f t="shared" si="40"/>
        <v>0</v>
      </c>
      <c r="S156" s="218">
        <f t="shared" si="41"/>
        <v>1</v>
      </c>
      <c r="T156" s="218">
        <f t="shared" si="42"/>
        <v>1</v>
      </c>
      <c r="U156" s="218">
        <f t="shared" si="31"/>
        <v>2</v>
      </c>
      <c r="V156" s="218">
        <f t="shared" si="43"/>
        <v>1</v>
      </c>
      <c r="W156" s="218">
        <f t="shared" si="44"/>
        <v>1</v>
      </c>
      <c r="X156" s="120" t="str">
        <f t="shared" si="32"/>
        <v/>
      </c>
      <c r="Y156" s="18"/>
      <c r="Z156" s="17"/>
      <c r="AA156" s="106" t="s">
        <v>1593</v>
      </c>
    </row>
    <row r="157" spans="1:27" ht="14">
      <c r="A157" s="218">
        <v>1378</v>
      </c>
      <c r="B157" s="16" t="str">
        <f t="shared" si="33"/>
        <v>G.16.18</v>
      </c>
      <c r="C157" s="92" t="s">
        <v>1594</v>
      </c>
      <c r="D157" s="117"/>
      <c r="E157" s="118"/>
      <c r="F157" s="17"/>
      <c r="G157" s="18" t="s">
        <v>1595</v>
      </c>
      <c r="H157" s="17" t="s">
        <v>1596</v>
      </c>
      <c r="I157" s="16">
        <v>2</v>
      </c>
      <c r="J157" s="16"/>
      <c r="K157" s="237">
        <f t="shared" si="34"/>
        <v>16</v>
      </c>
      <c r="L157" s="218">
        <f t="shared" si="35"/>
        <v>18</v>
      </c>
      <c r="M157" s="218">
        <f t="shared" si="36"/>
        <v>0</v>
      </c>
      <c r="N157" s="218">
        <f t="shared" si="37"/>
        <v>0</v>
      </c>
      <c r="O157" s="218">
        <f t="shared" si="38"/>
        <v>0</v>
      </c>
      <c r="P157" s="222">
        <f t="shared" si="30"/>
        <v>0</v>
      </c>
      <c r="Q157" s="218">
        <f t="shared" si="39"/>
        <v>0</v>
      </c>
      <c r="R157" s="218">
        <f t="shared" si="40"/>
        <v>0</v>
      </c>
      <c r="S157" s="218">
        <f t="shared" si="41"/>
        <v>1</v>
      </c>
      <c r="T157" s="218">
        <f t="shared" si="42"/>
        <v>1</v>
      </c>
      <c r="U157" s="218">
        <f t="shared" si="31"/>
        <v>2</v>
      </c>
      <c r="V157" s="218">
        <f t="shared" si="43"/>
        <v>1</v>
      </c>
      <c r="W157" s="218">
        <f t="shared" si="44"/>
        <v>1</v>
      </c>
      <c r="X157" s="120" t="str">
        <f t="shared" si="32"/>
        <v/>
      </c>
      <c r="Y157" s="18"/>
      <c r="Z157" s="17"/>
      <c r="AA157" s="106" t="s">
        <v>1597</v>
      </c>
    </row>
    <row r="158" spans="1:27" ht="28">
      <c r="A158" s="218">
        <v>1379</v>
      </c>
      <c r="B158" s="16" t="str">
        <f t="shared" si="33"/>
        <v>G.16.19</v>
      </c>
      <c r="C158" s="92" t="s">
        <v>1598</v>
      </c>
      <c r="D158" s="117"/>
      <c r="E158" s="118"/>
      <c r="F158" s="17"/>
      <c r="G158" s="18" t="s">
        <v>1599</v>
      </c>
      <c r="H158" s="17" t="s">
        <v>1588</v>
      </c>
      <c r="I158" s="16">
        <v>2</v>
      </c>
      <c r="J158" s="16"/>
      <c r="K158" s="237">
        <f t="shared" si="34"/>
        <v>16</v>
      </c>
      <c r="L158" s="218">
        <f t="shared" si="35"/>
        <v>19</v>
      </c>
      <c r="M158" s="218">
        <f t="shared" si="36"/>
        <v>0</v>
      </c>
      <c r="N158" s="218">
        <f t="shared" si="37"/>
        <v>0</v>
      </c>
      <c r="O158" s="218">
        <f t="shared" si="38"/>
        <v>0</v>
      </c>
      <c r="P158" s="222">
        <f t="shared" si="30"/>
        <v>0</v>
      </c>
      <c r="Q158" s="218">
        <f t="shared" si="39"/>
        <v>0</v>
      </c>
      <c r="R158" s="218">
        <f t="shared" si="40"/>
        <v>0</v>
      </c>
      <c r="S158" s="218">
        <f t="shared" si="41"/>
        <v>1</v>
      </c>
      <c r="T158" s="218">
        <f t="shared" si="42"/>
        <v>1</v>
      </c>
      <c r="U158" s="218">
        <f t="shared" si="31"/>
        <v>2</v>
      </c>
      <c r="V158" s="218">
        <f t="shared" si="43"/>
        <v>1</v>
      </c>
      <c r="W158" s="218">
        <f t="shared" si="44"/>
        <v>1</v>
      </c>
      <c r="X158" s="120" t="str">
        <f t="shared" si="32"/>
        <v/>
      </c>
      <c r="Y158" s="18"/>
      <c r="Z158" s="17"/>
      <c r="AA158" s="106" t="s">
        <v>1600</v>
      </c>
    </row>
    <row r="159" spans="1:27" ht="14">
      <c r="A159" s="218">
        <v>1380</v>
      </c>
      <c r="B159" s="16" t="str">
        <f t="shared" si="33"/>
        <v>G.16.20</v>
      </c>
      <c r="C159" s="92" t="s">
        <v>1601</v>
      </c>
      <c r="D159" s="117"/>
      <c r="E159" s="118"/>
      <c r="F159" s="17"/>
      <c r="G159" s="18" t="s">
        <v>1602</v>
      </c>
      <c r="H159" s="17" t="s">
        <v>1596</v>
      </c>
      <c r="I159" s="16">
        <v>2</v>
      </c>
      <c r="J159" s="16"/>
      <c r="K159" s="237">
        <f t="shared" si="34"/>
        <v>16</v>
      </c>
      <c r="L159" s="218">
        <f t="shared" si="35"/>
        <v>20</v>
      </c>
      <c r="M159" s="218">
        <f t="shared" si="36"/>
        <v>0</v>
      </c>
      <c r="N159" s="218">
        <f t="shared" si="37"/>
        <v>0</v>
      </c>
      <c r="O159" s="218">
        <f t="shared" si="38"/>
        <v>0</v>
      </c>
      <c r="P159" s="222">
        <f t="shared" si="30"/>
        <v>0</v>
      </c>
      <c r="Q159" s="218">
        <f t="shared" si="39"/>
        <v>0</v>
      </c>
      <c r="R159" s="218">
        <f t="shared" si="40"/>
        <v>0</v>
      </c>
      <c r="S159" s="218">
        <f t="shared" si="41"/>
        <v>1</v>
      </c>
      <c r="T159" s="218">
        <f t="shared" si="42"/>
        <v>1</v>
      </c>
      <c r="U159" s="218">
        <f t="shared" si="31"/>
        <v>2</v>
      </c>
      <c r="V159" s="218">
        <f t="shared" si="43"/>
        <v>1</v>
      </c>
      <c r="W159" s="218">
        <f t="shared" si="44"/>
        <v>1</v>
      </c>
      <c r="X159" s="120" t="str">
        <f t="shared" si="32"/>
        <v/>
      </c>
      <c r="Y159" s="18"/>
      <c r="Z159" s="17"/>
      <c r="AA159" s="106" t="s">
        <v>1603</v>
      </c>
    </row>
    <row r="160" spans="1:27" ht="28">
      <c r="A160" s="218">
        <v>1287</v>
      </c>
      <c r="B160" s="16" t="str">
        <f t="shared" si="33"/>
        <v>G.16.21</v>
      </c>
      <c r="C160" s="92" t="s">
        <v>1604</v>
      </c>
      <c r="D160" s="117"/>
      <c r="E160" s="118"/>
      <c r="F160" s="17"/>
      <c r="G160" s="18" t="s">
        <v>352</v>
      </c>
      <c r="H160" s="17" t="s">
        <v>353</v>
      </c>
      <c r="I160" s="16">
        <v>2</v>
      </c>
      <c r="J160" s="16"/>
      <c r="K160" s="237">
        <f t="shared" si="34"/>
        <v>16</v>
      </c>
      <c r="L160" s="218">
        <f t="shared" si="35"/>
        <v>21</v>
      </c>
      <c r="M160" s="218">
        <f t="shared" si="36"/>
        <v>0</v>
      </c>
      <c r="N160" s="218">
        <f t="shared" si="37"/>
        <v>0</v>
      </c>
      <c r="O160" s="218">
        <f t="shared" si="38"/>
        <v>0</v>
      </c>
      <c r="P160" s="222">
        <f t="shared" si="30"/>
        <v>0</v>
      </c>
      <c r="Q160" s="218">
        <f t="shared" si="39"/>
        <v>0</v>
      </c>
      <c r="R160" s="218">
        <f t="shared" si="40"/>
        <v>0</v>
      </c>
      <c r="S160" s="218">
        <f t="shared" si="41"/>
        <v>1</v>
      </c>
      <c r="T160" s="218">
        <f t="shared" si="42"/>
        <v>1</v>
      </c>
      <c r="U160" s="218">
        <f t="shared" si="31"/>
        <v>2</v>
      </c>
      <c r="V160" s="218">
        <f t="shared" si="43"/>
        <v>1</v>
      </c>
      <c r="W160" s="218">
        <f t="shared" si="44"/>
        <v>1</v>
      </c>
      <c r="X160" s="120" t="str">
        <f t="shared" si="32"/>
        <v/>
      </c>
      <c r="Y160" s="18"/>
      <c r="Z160" s="17"/>
      <c r="AA160" s="106" t="s">
        <v>1605</v>
      </c>
    </row>
    <row r="161" spans="1:27" ht="28">
      <c r="A161" s="218">
        <v>1362</v>
      </c>
      <c r="B161" s="16" t="str">
        <f t="shared" si="33"/>
        <v>G.16.22</v>
      </c>
      <c r="C161" s="92" t="s">
        <v>1606</v>
      </c>
      <c r="D161" s="117"/>
      <c r="E161" s="118"/>
      <c r="F161" s="17"/>
      <c r="G161" s="18" t="s">
        <v>1607</v>
      </c>
      <c r="H161" s="17" t="s">
        <v>1596</v>
      </c>
      <c r="I161" s="16">
        <v>2</v>
      </c>
      <c r="J161" s="16"/>
      <c r="K161" s="237">
        <f t="shared" si="34"/>
        <v>16</v>
      </c>
      <c r="L161" s="218">
        <f t="shared" si="35"/>
        <v>22</v>
      </c>
      <c r="M161" s="218">
        <f t="shared" si="36"/>
        <v>0</v>
      </c>
      <c r="N161" s="218">
        <f t="shared" si="37"/>
        <v>0</v>
      </c>
      <c r="O161" s="218">
        <f t="shared" si="38"/>
        <v>0</v>
      </c>
      <c r="P161" s="222">
        <f t="shared" si="30"/>
        <v>0</v>
      </c>
      <c r="Q161" s="218">
        <f t="shared" si="39"/>
        <v>0</v>
      </c>
      <c r="R161" s="218">
        <f t="shared" si="40"/>
        <v>0</v>
      </c>
      <c r="S161" s="218">
        <f t="shared" si="41"/>
        <v>1</v>
      </c>
      <c r="T161" s="218">
        <f t="shared" si="42"/>
        <v>1</v>
      </c>
      <c r="U161" s="218">
        <f t="shared" si="31"/>
        <v>2</v>
      </c>
      <c r="V161" s="218">
        <f t="shared" si="43"/>
        <v>1</v>
      </c>
      <c r="W161" s="218">
        <f t="shared" si="44"/>
        <v>1</v>
      </c>
      <c r="X161" s="120" t="str">
        <f t="shared" si="32"/>
        <v/>
      </c>
      <c r="Y161" s="18"/>
      <c r="Z161" s="17"/>
      <c r="AA161" s="106" t="s">
        <v>1608</v>
      </c>
    </row>
    <row r="162" spans="1:27" ht="28">
      <c r="A162" s="218">
        <v>1382</v>
      </c>
      <c r="B162" s="16" t="str">
        <f t="shared" si="33"/>
        <v>G.17</v>
      </c>
      <c r="C162" s="17" t="s">
        <v>1609</v>
      </c>
      <c r="D162" s="117" t="s">
        <v>47</v>
      </c>
      <c r="E162" s="118"/>
      <c r="F162" s="17"/>
      <c r="G162" s="18" t="s">
        <v>3</v>
      </c>
      <c r="H162" s="17" t="s">
        <v>243</v>
      </c>
      <c r="I162" s="16">
        <v>1</v>
      </c>
      <c r="J162" s="16"/>
      <c r="K162" s="237">
        <f t="shared" si="34"/>
        <v>17</v>
      </c>
      <c r="L162" s="218">
        <f t="shared" si="35"/>
        <v>0</v>
      </c>
      <c r="M162" s="218">
        <f t="shared" si="36"/>
        <v>0</v>
      </c>
      <c r="N162" s="218">
        <f t="shared" si="37"/>
        <v>0</v>
      </c>
      <c r="O162" s="218">
        <f t="shared" si="38"/>
        <v>0</v>
      </c>
      <c r="P162" s="222">
        <f t="shared" si="30"/>
        <v>0</v>
      </c>
      <c r="Q162" s="218">
        <f t="shared" si="39"/>
        <v>1</v>
      </c>
      <c r="R162" s="218">
        <f t="shared" si="40"/>
        <v>1</v>
      </c>
      <c r="S162" s="218">
        <f t="shared" si="41"/>
        <v>1</v>
      </c>
      <c r="T162" s="218">
        <f t="shared" si="42"/>
        <v>0</v>
      </c>
      <c r="U162" s="218">
        <f t="shared" si="31"/>
        <v>1</v>
      </c>
      <c r="V162" s="218">
        <f t="shared" si="43"/>
        <v>1</v>
      </c>
      <c r="W162" s="218">
        <f t="shared" si="44"/>
        <v>1</v>
      </c>
      <c r="X162" s="120" t="str">
        <f t="shared" si="32"/>
        <v/>
      </c>
      <c r="Y162" s="18"/>
      <c r="Z162" s="17"/>
      <c r="AA162" s="106" t="s">
        <v>1610</v>
      </c>
    </row>
    <row r="163" spans="1:27" ht="28">
      <c r="A163" s="218">
        <v>1383</v>
      </c>
      <c r="B163" s="16" t="str">
        <f t="shared" si="33"/>
        <v>G.17.1</v>
      </c>
      <c r="C163" s="92" t="s">
        <v>1611</v>
      </c>
      <c r="D163" s="117" t="s">
        <v>47</v>
      </c>
      <c r="E163" s="118"/>
      <c r="F163" s="17" t="s">
        <v>1541</v>
      </c>
      <c r="G163" s="18" t="s">
        <v>1373</v>
      </c>
      <c r="H163" s="17" t="s">
        <v>262</v>
      </c>
      <c r="I163" s="16">
        <v>2</v>
      </c>
      <c r="J163" s="16"/>
      <c r="K163" s="237">
        <f t="shared" si="34"/>
        <v>17</v>
      </c>
      <c r="L163" s="218">
        <f t="shared" si="35"/>
        <v>1</v>
      </c>
      <c r="M163" s="218">
        <f t="shared" si="36"/>
        <v>0</v>
      </c>
      <c r="N163" s="218">
        <f t="shared" si="37"/>
        <v>0</v>
      </c>
      <c r="O163" s="218">
        <f t="shared" si="38"/>
        <v>0</v>
      </c>
      <c r="P163" s="222">
        <f t="shared" si="30"/>
        <v>0</v>
      </c>
      <c r="Q163" s="218">
        <f t="shared" si="39"/>
        <v>1</v>
      </c>
      <c r="R163" s="218">
        <f t="shared" si="40"/>
        <v>1</v>
      </c>
      <c r="S163" s="218">
        <f t="shared" si="41"/>
        <v>1</v>
      </c>
      <c r="T163" s="218">
        <f t="shared" si="42"/>
        <v>0</v>
      </c>
      <c r="U163" s="218">
        <f t="shared" si="31"/>
        <v>1</v>
      </c>
      <c r="V163" s="218">
        <f t="shared" si="43"/>
        <v>1</v>
      </c>
      <c r="W163" s="218">
        <f t="shared" si="44"/>
        <v>1</v>
      </c>
      <c r="X163" s="120" t="str">
        <f t="shared" si="32"/>
        <v/>
      </c>
      <c r="Y163" s="18"/>
      <c r="Z163" s="17"/>
      <c r="AA163" s="106" t="s">
        <v>1612</v>
      </c>
    </row>
    <row r="164" spans="1:27" ht="28">
      <c r="A164" s="218">
        <v>1441</v>
      </c>
      <c r="B164" s="16" t="str">
        <f t="shared" si="33"/>
        <v>G.17.1.1</v>
      </c>
      <c r="C164" s="93" t="s">
        <v>1613</v>
      </c>
      <c r="D164" s="117" t="s">
        <v>47</v>
      </c>
      <c r="E164" s="118"/>
      <c r="F164" s="17"/>
      <c r="G164" s="18" t="s">
        <v>290</v>
      </c>
      <c r="H164" s="17" t="s">
        <v>291</v>
      </c>
      <c r="I164" s="16">
        <v>3</v>
      </c>
      <c r="J164" s="16"/>
      <c r="K164" s="237">
        <f t="shared" si="34"/>
        <v>17</v>
      </c>
      <c r="L164" s="218">
        <f t="shared" si="35"/>
        <v>1</v>
      </c>
      <c r="M164" s="218">
        <f t="shared" si="36"/>
        <v>1</v>
      </c>
      <c r="N164" s="218">
        <f t="shared" si="37"/>
        <v>0</v>
      </c>
      <c r="O164" s="218">
        <f t="shared" si="38"/>
        <v>0</v>
      </c>
      <c r="P164" s="222">
        <f t="shared" si="30"/>
        <v>0</v>
      </c>
      <c r="Q164" s="218">
        <f t="shared" si="39"/>
        <v>1</v>
      </c>
      <c r="R164" s="218">
        <f t="shared" si="40"/>
        <v>1</v>
      </c>
      <c r="S164" s="218">
        <f t="shared" si="41"/>
        <v>1</v>
      </c>
      <c r="T164" s="218">
        <f t="shared" si="42"/>
        <v>0</v>
      </c>
      <c r="U164" s="218">
        <f t="shared" si="31"/>
        <v>1</v>
      </c>
      <c r="V164" s="218">
        <f t="shared" si="43"/>
        <v>1</v>
      </c>
      <c r="W164" s="218">
        <f t="shared" si="44"/>
        <v>1</v>
      </c>
      <c r="X164" s="120" t="str">
        <f t="shared" si="32"/>
        <v/>
      </c>
      <c r="Y164" s="18"/>
      <c r="Z164" s="17"/>
      <c r="AA164" s="106" t="s">
        <v>1614</v>
      </c>
    </row>
    <row r="165" spans="1:27" ht="28">
      <c r="A165" s="218">
        <v>1439</v>
      </c>
      <c r="B165" s="16" t="str">
        <f t="shared" si="33"/>
        <v>G.17.2</v>
      </c>
      <c r="C165" s="92" t="s">
        <v>1615</v>
      </c>
      <c r="D165" s="117" t="s">
        <v>47</v>
      </c>
      <c r="E165" s="118"/>
      <c r="F165" s="17" t="s">
        <v>285</v>
      </c>
      <c r="G165" s="18" t="s">
        <v>1349</v>
      </c>
      <c r="H165" s="17" t="s">
        <v>286</v>
      </c>
      <c r="I165" s="16">
        <v>2</v>
      </c>
      <c r="J165" s="16"/>
      <c r="K165" s="237">
        <f t="shared" si="34"/>
        <v>17</v>
      </c>
      <c r="L165" s="218">
        <f t="shared" si="35"/>
        <v>2</v>
      </c>
      <c r="M165" s="218">
        <f t="shared" si="36"/>
        <v>0</v>
      </c>
      <c r="N165" s="218">
        <f t="shared" si="37"/>
        <v>0</v>
      </c>
      <c r="O165" s="218">
        <f t="shared" si="38"/>
        <v>0</v>
      </c>
      <c r="P165" s="222">
        <f t="shared" si="30"/>
        <v>0</v>
      </c>
      <c r="Q165" s="218">
        <f t="shared" si="39"/>
        <v>1</v>
      </c>
      <c r="R165" s="218">
        <f t="shared" si="40"/>
        <v>1</v>
      </c>
      <c r="S165" s="218">
        <f t="shared" si="41"/>
        <v>1</v>
      </c>
      <c r="T165" s="218">
        <f t="shared" si="42"/>
        <v>0</v>
      </c>
      <c r="U165" s="218">
        <f t="shared" si="31"/>
        <v>1</v>
      </c>
      <c r="V165" s="218">
        <f t="shared" si="43"/>
        <v>1</v>
      </c>
      <c r="W165" s="218">
        <f t="shared" si="44"/>
        <v>1</v>
      </c>
      <c r="X165" s="120" t="str">
        <f t="shared" si="32"/>
        <v/>
      </c>
      <c r="Y165" s="18"/>
      <c r="Z165" s="17"/>
      <c r="AA165" s="106" t="s">
        <v>1616</v>
      </c>
    </row>
    <row r="166" spans="1:27" ht="14">
      <c r="A166" s="218">
        <v>1395</v>
      </c>
      <c r="B166" s="16" t="str">
        <f t="shared" si="33"/>
        <v>G.17.3</v>
      </c>
      <c r="C166" s="92" t="s">
        <v>1617</v>
      </c>
      <c r="D166" s="117" t="s">
        <v>47</v>
      </c>
      <c r="E166" s="118"/>
      <c r="F166" s="17"/>
      <c r="G166" s="18" t="s">
        <v>1556</v>
      </c>
      <c r="H166" s="17" t="s">
        <v>1553</v>
      </c>
      <c r="I166" s="16">
        <v>2</v>
      </c>
      <c r="J166" s="16"/>
      <c r="K166" s="237">
        <f t="shared" si="34"/>
        <v>17</v>
      </c>
      <c r="L166" s="218">
        <f t="shared" si="35"/>
        <v>3</v>
      </c>
      <c r="M166" s="218">
        <f t="shared" si="36"/>
        <v>0</v>
      </c>
      <c r="N166" s="218">
        <f t="shared" si="37"/>
        <v>0</v>
      </c>
      <c r="O166" s="218">
        <f t="shared" si="38"/>
        <v>0</v>
      </c>
      <c r="P166" s="222">
        <f t="shared" si="30"/>
        <v>0</v>
      </c>
      <c r="Q166" s="218">
        <f t="shared" si="39"/>
        <v>1</v>
      </c>
      <c r="R166" s="218">
        <f t="shared" si="40"/>
        <v>1</v>
      </c>
      <c r="S166" s="218">
        <f t="shared" si="41"/>
        <v>1</v>
      </c>
      <c r="T166" s="218">
        <f t="shared" si="42"/>
        <v>0</v>
      </c>
      <c r="U166" s="218">
        <f t="shared" si="31"/>
        <v>1</v>
      </c>
      <c r="V166" s="218">
        <f t="shared" si="43"/>
        <v>1</v>
      </c>
      <c r="W166" s="218">
        <f t="shared" si="44"/>
        <v>1</v>
      </c>
      <c r="X166" s="120" t="str">
        <f t="shared" si="32"/>
        <v/>
      </c>
      <c r="Y166" s="18"/>
      <c r="Z166" s="17"/>
      <c r="AA166" s="106" t="s">
        <v>1557</v>
      </c>
    </row>
    <row r="167" spans="1:27" ht="28">
      <c r="A167" s="218">
        <v>1451</v>
      </c>
      <c r="B167" s="16" t="str">
        <f t="shared" si="33"/>
        <v>G.17.4</v>
      </c>
      <c r="C167" s="92" t="s">
        <v>1618</v>
      </c>
      <c r="D167" s="117" t="s">
        <v>47</v>
      </c>
      <c r="E167" s="118"/>
      <c r="F167" s="17"/>
      <c r="G167" s="18" t="s">
        <v>1559</v>
      </c>
      <c r="H167" s="17" t="s">
        <v>1453</v>
      </c>
      <c r="I167" s="16">
        <v>2</v>
      </c>
      <c r="J167" s="16"/>
      <c r="K167" s="237">
        <f t="shared" si="34"/>
        <v>17</v>
      </c>
      <c r="L167" s="218">
        <f t="shared" si="35"/>
        <v>4</v>
      </c>
      <c r="M167" s="218">
        <f t="shared" si="36"/>
        <v>0</v>
      </c>
      <c r="N167" s="218">
        <f t="shared" si="37"/>
        <v>0</v>
      </c>
      <c r="O167" s="218">
        <f t="shared" si="38"/>
        <v>0</v>
      </c>
      <c r="P167" s="222">
        <f t="shared" si="30"/>
        <v>0</v>
      </c>
      <c r="Q167" s="218">
        <f t="shared" si="39"/>
        <v>1</v>
      </c>
      <c r="R167" s="218">
        <f t="shared" si="40"/>
        <v>1</v>
      </c>
      <c r="S167" s="218">
        <f t="shared" si="41"/>
        <v>1</v>
      </c>
      <c r="T167" s="218">
        <f t="shared" si="42"/>
        <v>0</v>
      </c>
      <c r="U167" s="218">
        <f t="shared" si="31"/>
        <v>1</v>
      </c>
      <c r="V167" s="218">
        <f t="shared" si="43"/>
        <v>1</v>
      </c>
      <c r="W167" s="218">
        <f t="shared" si="44"/>
        <v>1</v>
      </c>
      <c r="X167" s="120" t="str">
        <f t="shared" si="32"/>
        <v/>
      </c>
      <c r="Y167" s="18"/>
      <c r="Z167" s="17"/>
      <c r="AA167" s="106" t="s">
        <v>1619</v>
      </c>
    </row>
    <row r="168" spans="1:27" ht="42">
      <c r="A168" s="218">
        <v>1453</v>
      </c>
      <c r="B168" s="16" t="str">
        <f t="shared" si="33"/>
        <v>G.17.5</v>
      </c>
      <c r="C168" s="92" t="s">
        <v>1620</v>
      </c>
      <c r="D168" s="117" t="s">
        <v>47</v>
      </c>
      <c r="E168" s="118"/>
      <c r="F168" s="17" t="s">
        <v>1562</v>
      </c>
      <c r="G168" s="18" t="s">
        <v>1563</v>
      </c>
      <c r="H168" s="17" t="s">
        <v>1564</v>
      </c>
      <c r="I168" s="16">
        <v>2</v>
      </c>
      <c r="J168" s="16"/>
      <c r="K168" s="237">
        <f t="shared" si="34"/>
        <v>17</v>
      </c>
      <c r="L168" s="218">
        <f t="shared" si="35"/>
        <v>5</v>
      </c>
      <c r="M168" s="218">
        <f t="shared" si="36"/>
        <v>0</v>
      </c>
      <c r="N168" s="218">
        <f t="shared" si="37"/>
        <v>0</v>
      </c>
      <c r="O168" s="218">
        <f t="shared" si="38"/>
        <v>0</v>
      </c>
      <c r="P168" s="222">
        <f t="shared" si="30"/>
        <v>0</v>
      </c>
      <c r="Q168" s="218">
        <f t="shared" si="39"/>
        <v>1</v>
      </c>
      <c r="R168" s="218">
        <f t="shared" si="40"/>
        <v>1</v>
      </c>
      <c r="S168" s="218">
        <f t="shared" si="41"/>
        <v>1</v>
      </c>
      <c r="T168" s="218">
        <f t="shared" si="42"/>
        <v>0</v>
      </c>
      <c r="U168" s="218">
        <f t="shared" si="31"/>
        <v>1</v>
      </c>
      <c r="V168" s="218">
        <f t="shared" si="43"/>
        <v>1</v>
      </c>
      <c r="W168" s="218">
        <f t="shared" si="44"/>
        <v>1</v>
      </c>
      <c r="X168" s="120" t="str">
        <f t="shared" si="32"/>
        <v/>
      </c>
      <c r="Y168" s="18"/>
      <c r="Z168" s="17"/>
      <c r="AA168" s="106" t="s">
        <v>1621</v>
      </c>
    </row>
    <row r="169" spans="1:27" ht="14">
      <c r="A169" s="218">
        <v>1444</v>
      </c>
      <c r="B169" s="16" t="str">
        <f t="shared" si="33"/>
        <v>G.17.6</v>
      </c>
      <c r="C169" s="92" t="s">
        <v>1622</v>
      </c>
      <c r="D169" s="117" t="s">
        <v>47</v>
      </c>
      <c r="E169" s="118"/>
      <c r="F169" s="17" t="s">
        <v>1567</v>
      </c>
      <c r="G169" s="18" t="s">
        <v>1402</v>
      </c>
      <c r="H169" s="17" t="s">
        <v>1399</v>
      </c>
      <c r="I169" s="16">
        <v>2</v>
      </c>
      <c r="J169" s="16"/>
      <c r="K169" s="237">
        <f t="shared" si="34"/>
        <v>17</v>
      </c>
      <c r="L169" s="218">
        <f t="shared" si="35"/>
        <v>6</v>
      </c>
      <c r="M169" s="218">
        <f t="shared" si="36"/>
        <v>0</v>
      </c>
      <c r="N169" s="218">
        <f t="shared" si="37"/>
        <v>0</v>
      </c>
      <c r="O169" s="218">
        <f t="shared" si="38"/>
        <v>0</v>
      </c>
      <c r="P169" s="222">
        <f t="shared" si="30"/>
        <v>0</v>
      </c>
      <c r="Q169" s="218">
        <f t="shared" si="39"/>
        <v>1</v>
      </c>
      <c r="R169" s="218">
        <f t="shared" si="40"/>
        <v>1</v>
      </c>
      <c r="S169" s="218">
        <f t="shared" si="41"/>
        <v>1</v>
      </c>
      <c r="T169" s="218">
        <f t="shared" si="42"/>
        <v>0</v>
      </c>
      <c r="U169" s="218">
        <f t="shared" si="31"/>
        <v>1</v>
      </c>
      <c r="V169" s="218">
        <f t="shared" si="43"/>
        <v>1</v>
      </c>
      <c r="W169" s="218">
        <f t="shared" si="44"/>
        <v>1</v>
      </c>
      <c r="X169" s="120" t="str">
        <f t="shared" si="32"/>
        <v/>
      </c>
      <c r="Y169" s="18"/>
      <c r="Z169" s="17"/>
      <c r="AA169" s="106" t="s">
        <v>1623</v>
      </c>
    </row>
    <row r="170" spans="1:27" ht="14">
      <c r="A170" s="218">
        <v>1464</v>
      </c>
      <c r="B170" s="16" t="str">
        <f t="shared" si="33"/>
        <v>G.17.7</v>
      </c>
      <c r="C170" s="92" t="s">
        <v>1624</v>
      </c>
      <c r="D170" s="117" t="s">
        <v>47</v>
      </c>
      <c r="E170" s="118"/>
      <c r="F170" s="17"/>
      <c r="G170" s="18" t="s">
        <v>1394</v>
      </c>
      <c r="H170" s="17" t="s">
        <v>1395</v>
      </c>
      <c r="I170" s="16">
        <v>2</v>
      </c>
      <c r="J170" s="16"/>
      <c r="K170" s="237">
        <f t="shared" si="34"/>
        <v>17</v>
      </c>
      <c r="L170" s="218">
        <f t="shared" si="35"/>
        <v>7</v>
      </c>
      <c r="M170" s="218">
        <f t="shared" si="36"/>
        <v>0</v>
      </c>
      <c r="N170" s="218">
        <f t="shared" si="37"/>
        <v>0</v>
      </c>
      <c r="O170" s="218">
        <f t="shared" si="38"/>
        <v>0</v>
      </c>
      <c r="P170" s="222">
        <f t="shared" si="30"/>
        <v>0</v>
      </c>
      <c r="Q170" s="218">
        <f t="shared" si="39"/>
        <v>1</v>
      </c>
      <c r="R170" s="218">
        <f t="shared" si="40"/>
        <v>1</v>
      </c>
      <c r="S170" s="218">
        <f t="shared" si="41"/>
        <v>1</v>
      </c>
      <c r="T170" s="218">
        <f t="shared" si="42"/>
        <v>0</v>
      </c>
      <c r="U170" s="218">
        <f t="shared" si="31"/>
        <v>1</v>
      </c>
      <c r="V170" s="218">
        <f t="shared" si="43"/>
        <v>1</v>
      </c>
      <c r="W170" s="218">
        <f t="shared" si="44"/>
        <v>1</v>
      </c>
      <c r="X170" s="120" t="str">
        <f t="shared" si="32"/>
        <v/>
      </c>
      <c r="Y170" s="18"/>
      <c r="Z170" s="17"/>
      <c r="AA170" s="106" t="s">
        <v>1625</v>
      </c>
    </row>
    <row r="171" spans="1:27" ht="14">
      <c r="A171" s="218">
        <v>1468</v>
      </c>
      <c r="B171" s="16" t="str">
        <f t="shared" si="33"/>
        <v>G.17.8</v>
      </c>
      <c r="C171" s="92" t="s">
        <v>1626</v>
      </c>
      <c r="D171" s="117" t="s">
        <v>47</v>
      </c>
      <c r="E171" s="118"/>
      <c r="F171" s="17"/>
      <c r="G171" s="18" t="s">
        <v>1402</v>
      </c>
      <c r="H171" s="17" t="s">
        <v>1399</v>
      </c>
      <c r="I171" s="16">
        <v>2</v>
      </c>
      <c r="J171" s="16"/>
      <c r="K171" s="237">
        <f t="shared" si="34"/>
        <v>17</v>
      </c>
      <c r="L171" s="218">
        <f t="shared" si="35"/>
        <v>8</v>
      </c>
      <c r="M171" s="218">
        <f t="shared" si="36"/>
        <v>0</v>
      </c>
      <c r="N171" s="218">
        <f t="shared" si="37"/>
        <v>0</v>
      </c>
      <c r="O171" s="218">
        <f t="shared" si="38"/>
        <v>0</v>
      </c>
      <c r="P171" s="222">
        <f t="shared" si="30"/>
        <v>0</v>
      </c>
      <c r="Q171" s="218">
        <f t="shared" si="39"/>
        <v>1</v>
      </c>
      <c r="R171" s="218">
        <f t="shared" si="40"/>
        <v>1</v>
      </c>
      <c r="S171" s="218">
        <f t="shared" si="41"/>
        <v>1</v>
      </c>
      <c r="T171" s="218">
        <f t="shared" si="42"/>
        <v>0</v>
      </c>
      <c r="U171" s="218">
        <f t="shared" si="31"/>
        <v>1</v>
      </c>
      <c r="V171" s="218">
        <f t="shared" si="43"/>
        <v>1</v>
      </c>
      <c r="W171" s="218">
        <f t="shared" si="44"/>
        <v>1</v>
      </c>
      <c r="X171" s="120" t="str">
        <f t="shared" si="32"/>
        <v/>
      </c>
      <c r="Y171" s="18"/>
      <c r="Z171" s="17"/>
      <c r="AA171" s="106" t="s">
        <v>1627</v>
      </c>
    </row>
    <row r="172" spans="1:27" ht="28">
      <c r="A172" s="218">
        <v>1469</v>
      </c>
      <c r="B172" s="16" t="str">
        <f t="shared" si="33"/>
        <v>G.17.9</v>
      </c>
      <c r="C172" s="92" t="s">
        <v>1628</v>
      </c>
      <c r="D172" s="117" t="s">
        <v>47</v>
      </c>
      <c r="E172" s="118"/>
      <c r="F172" s="17"/>
      <c r="G172" s="18" t="s">
        <v>1402</v>
      </c>
      <c r="H172" s="17" t="s">
        <v>1399</v>
      </c>
      <c r="I172" s="16">
        <v>2</v>
      </c>
      <c r="J172" s="16"/>
      <c r="K172" s="237">
        <f t="shared" si="34"/>
        <v>17</v>
      </c>
      <c r="L172" s="218">
        <f t="shared" si="35"/>
        <v>9</v>
      </c>
      <c r="M172" s="218">
        <f t="shared" si="36"/>
        <v>0</v>
      </c>
      <c r="N172" s="218">
        <f t="shared" si="37"/>
        <v>0</v>
      </c>
      <c r="O172" s="218">
        <f t="shared" si="38"/>
        <v>0</v>
      </c>
      <c r="P172" s="222">
        <f t="shared" si="30"/>
        <v>0</v>
      </c>
      <c r="Q172" s="218">
        <f t="shared" si="39"/>
        <v>1</v>
      </c>
      <c r="R172" s="218">
        <f t="shared" si="40"/>
        <v>1</v>
      </c>
      <c r="S172" s="218">
        <f t="shared" si="41"/>
        <v>1</v>
      </c>
      <c r="T172" s="218">
        <f t="shared" si="42"/>
        <v>0</v>
      </c>
      <c r="U172" s="218">
        <f t="shared" si="31"/>
        <v>1</v>
      </c>
      <c r="V172" s="218">
        <f t="shared" si="43"/>
        <v>1</v>
      </c>
      <c r="W172" s="218">
        <f t="shared" si="44"/>
        <v>1</v>
      </c>
      <c r="X172" s="120" t="str">
        <f t="shared" si="32"/>
        <v/>
      </c>
      <c r="Y172" s="18"/>
      <c r="Z172" s="17"/>
      <c r="AA172" s="106" t="s">
        <v>1629</v>
      </c>
    </row>
    <row r="173" spans="1:27" ht="14">
      <c r="A173" s="218">
        <v>1396</v>
      </c>
      <c r="B173" s="16" t="str">
        <f t="shared" si="33"/>
        <v>G.17.10</v>
      </c>
      <c r="C173" s="92" t="s">
        <v>1575</v>
      </c>
      <c r="D173" s="117" t="s">
        <v>47</v>
      </c>
      <c r="E173" s="118"/>
      <c r="F173" s="17" t="s">
        <v>1577</v>
      </c>
      <c r="G173" s="18" t="s">
        <v>1578</v>
      </c>
      <c r="H173" s="17" t="s">
        <v>1579</v>
      </c>
      <c r="I173" s="16">
        <v>2</v>
      </c>
      <c r="J173" s="16"/>
      <c r="K173" s="237">
        <f t="shared" si="34"/>
        <v>17</v>
      </c>
      <c r="L173" s="218">
        <f t="shared" si="35"/>
        <v>10</v>
      </c>
      <c r="M173" s="218">
        <f t="shared" si="36"/>
        <v>0</v>
      </c>
      <c r="N173" s="218">
        <f t="shared" si="37"/>
        <v>0</v>
      </c>
      <c r="O173" s="218">
        <f t="shared" si="38"/>
        <v>0</v>
      </c>
      <c r="P173" s="222">
        <f t="shared" si="30"/>
        <v>0</v>
      </c>
      <c r="Q173" s="218">
        <f t="shared" si="39"/>
        <v>1</v>
      </c>
      <c r="R173" s="218">
        <f t="shared" si="40"/>
        <v>1</v>
      </c>
      <c r="S173" s="218">
        <f t="shared" si="41"/>
        <v>1</v>
      </c>
      <c r="T173" s="218">
        <f t="shared" si="42"/>
        <v>0</v>
      </c>
      <c r="U173" s="218">
        <f t="shared" si="31"/>
        <v>1</v>
      </c>
      <c r="V173" s="218">
        <f t="shared" si="43"/>
        <v>1</v>
      </c>
      <c r="W173" s="218">
        <f t="shared" si="44"/>
        <v>1</v>
      </c>
      <c r="X173" s="120" t="str">
        <f t="shared" si="32"/>
        <v/>
      </c>
      <c r="Y173" s="18"/>
      <c r="Z173" s="17"/>
      <c r="AA173" s="106" t="s">
        <v>1630</v>
      </c>
    </row>
    <row r="174" spans="1:27" ht="14">
      <c r="A174" s="218">
        <v>1402</v>
      </c>
      <c r="B174" s="16" t="str">
        <f t="shared" si="33"/>
        <v>G.17.11</v>
      </c>
      <c r="C174" s="92" t="s">
        <v>1581</v>
      </c>
      <c r="D174" s="117" t="s">
        <v>47</v>
      </c>
      <c r="E174" s="118"/>
      <c r="F174" s="17" t="s">
        <v>1577</v>
      </c>
      <c r="G174" s="18" t="s">
        <v>1578</v>
      </c>
      <c r="H174" s="17" t="s">
        <v>1579</v>
      </c>
      <c r="I174" s="16">
        <v>2</v>
      </c>
      <c r="J174" s="16"/>
      <c r="K174" s="237">
        <f t="shared" si="34"/>
        <v>17</v>
      </c>
      <c r="L174" s="218">
        <f t="shared" si="35"/>
        <v>11</v>
      </c>
      <c r="M174" s="218">
        <f t="shared" si="36"/>
        <v>0</v>
      </c>
      <c r="N174" s="218">
        <f t="shared" si="37"/>
        <v>0</v>
      </c>
      <c r="O174" s="218">
        <f t="shared" si="38"/>
        <v>0</v>
      </c>
      <c r="P174" s="222">
        <f t="shared" si="30"/>
        <v>0</v>
      </c>
      <c r="Q174" s="218">
        <f t="shared" si="39"/>
        <v>1</v>
      </c>
      <c r="R174" s="218">
        <f t="shared" si="40"/>
        <v>1</v>
      </c>
      <c r="S174" s="218">
        <f t="shared" si="41"/>
        <v>1</v>
      </c>
      <c r="T174" s="218">
        <f t="shared" si="42"/>
        <v>0</v>
      </c>
      <c r="U174" s="218">
        <f t="shared" si="31"/>
        <v>1</v>
      </c>
      <c r="V174" s="218">
        <f t="shared" si="43"/>
        <v>1</v>
      </c>
      <c r="W174" s="218">
        <f t="shared" si="44"/>
        <v>1</v>
      </c>
      <c r="X174" s="120" t="str">
        <f t="shared" si="32"/>
        <v/>
      </c>
      <c r="Y174" s="18"/>
      <c r="Z174" s="17"/>
      <c r="AA174" s="106" t="s">
        <v>1631</v>
      </c>
    </row>
    <row r="175" spans="1:27" ht="14">
      <c r="A175" s="218">
        <v>1407</v>
      </c>
      <c r="B175" s="16" t="str">
        <f t="shared" si="33"/>
        <v>G.17.12</v>
      </c>
      <c r="C175" s="92" t="s">
        <v>1632</v>
      </c>
      <c r="D175" s="117" t="s">
        <v>47</v>
      </c>
      <c r="E175" s="118"/>
      <c r="F175" s="17"/>
      <c r="G175" s="18" t="s">
        <v>1584</v>
      </c>
      <c r="H175" s="17" t="s">
        <v>1579</v>
      </c>
      <c r="I175" s="16">
        <v>2</v>
      </c>
      <c r="J175" s="16"/>
      <c r="K175" s="237">
        <f t="shared" si="34"/>
        <v>17</v>
      </c>
      <c r="L175" s="218">
        <f t="shared" si="35"/>
        <v>12</v>
      </c>
      <c r="M175" s="218">
        <f t="shared" si="36"/>
        <v>0</v>
      </c>
      <c r="N175" s="218">
        <f t="shared" si="37"/>
        <v>0</v>
      </c>
      <c r="O175" s="218">
        <f t="shared" si="38"/>
        <v>0</v>
      </c>
      <c r="P175" s="222">
        <f t="shared" si="30"/>
        <v>0</v>
      </c>
      <c r="Q175" s="218">
        <f t="shared" si="39"/>
        <v>1</v>
      </c>
      <c r="R175" s="218">
        <f t="shared" si="40"/>
        <v>1</v>
      </c>
      <c r="S175" s="218">
        <f t="shared" si="41"/>
        <v>1</v>
      </c>
      <c r="T175" s="218">
        <f t="shared" si="42"/>
        <v>0</v>
      </c>
      <c r="U175" s="218">
        <f t="shared" si="31"/>
        <v>1</v>
      </c>
      <c r="V175" s="218">
        <f t="shared" si="43"/>
        <v>1</v>
      </c>
      <c r="W175" s="218">
        <f t="shared" si="44"/>
        <v>1</v>
      </c>
      <c r="X175" s="120" t="str">
        <f t="shared" si="32"/>
        <v/>
      </c>
      <c r="Y175" s="18"/>
      <c r="Z175" s="17"/>
      <c r="AA175" s="106" t="s">
        <v>1633</v>
      </c>
    </row>
    <row r="176" spans="1:27" ht="28">
      <c r="A176" s="218">
        <v>1412</v>
      </c>
      <c r="B176" s="16" t="str">
        <f t="shared" si="33"/>
        <v>G.17.13</v>
      </c>
      <c r="C176" s="92" t="s">
        <v>1634</v>
      </c>
      <c r="D176" s="117" t="s">
        <v>50</v>
      </c>
      <c r="E176" s="118"/>
      <c r="F176" s="17"/>
      <c r="G176" s="18" t="s">
        <v>1587</v>
      </c>
      <c r="H176" s="17" t="s">
        <v>1588</v>
      </c>
      <c r="I176" s="16">
        <v>2</v>
      </c>
      <c r="J176" s="16"/>
      <c r="K176" s="237">
        <f t="shared" si="34"/>
        <v>17</v>
      </c>
      <c r="L176" s="218">
        <f t="shared" si="35"/>
        <v>13</v>
      </c>
      <c r="M176" s="218">
        <f t="shared" si="36"/>
        <v>0</v>
      </c>
      <c r="N176" s="218">
        <f t="shared" si="37"/>
        <v>0</v>
      </c>
      <c r="O176" s="218">
        <f t="shared" si="38"/>
        <v>0</v>
      </c>
      <c r="P176" s="222">
        <f t="shared" si="30"/>
        <v>0</v>
      </c>
      <c r="Q176" s="218">
        <f t="shared" si="39"/>
        <v>2</v>
      </c>
      <c r="R176" s="218">
        <f t="shared" si="40"/>
        <v>2</v>
      </c>
      <c r="S176" s="218">
        <f t="shared" si="41"/>
        <v>1</v>
      </c>
      <c r="T176" s="218">
        <f t="shared" si="42"/>
        <v>2</v>
      </c>
      <c r="U176" s="218">
        <f t="shared" si="31"/>
        <v>2</v>
      </c>
      <c r="V176" s="218">
        <f t="shared" si="43"/>
        <v>1</v>
      </c>
      <c r="W176" s="218">
        <f t="shared" si="44"/>
        <v>1</v>
      </c>
      <c r="X176" s="120" t="str">
        <f t="shared" si="32"/>
        <v/>
      </c>
      <c r="Y176" s="18"/>
      <c r="Z176" s="17"/>
      <c r="AA176" s="106" t="s">
        <v>1589</v>
      </c>
    </row>
    <row r="177" spans="1:27" ht="14">
      <c r="A177" s="218">
        <v>2637</v>
      </c>
      <c r="B177" s="16" t="str">
        <f t="shared" si="33"/>
        <v>G.17.14</v>
      </c>
      <c r="C177" s="92" t="s">
        <v>1590</v>
      </c>
      <c r="D177" s="117" t="s">
        <v>47</v>
      </c>
      <c r="E177" s="212"/>
      <c r="F177" s="17" t="s">
        <v>1577</v>
      </c>
      <c r="G177" s="18" t="s">
        <v>1591</v>
      </c>
      <c r="H177" s="17" t="s">
        <v>1592</v>
      </c>
      <c r="I177" s="16">
        <v>2</v>
      </c>
      <c r="J177" s="16"/>
      <c r="K177" s="237">
        <f t="shared" si="34"/>
        <v>17</v>
      </c>
      <c r="L177" s="218">
        <f t="shared" si="35"/>
        <v>14</v>
      </c>
      <c r="M177" s="218">
        <f t="shared" si="36"/>
        <v>0</v>
      </c>
      <c r="N177" s="218">
        <f t="shared" si="37"/>
        <v>0</v>
      </c>
      <c r="O177" s="218">
        <f t="shared" si="38"/>
        <v>0</v>
      </c>
      <c r="P177" s="222">
        <f t="shared" si="30"/>
        <v>0</v>
      </c>
      <c r="Q177" s="218">
        <f t="shared" si="39"/>
        <v>1</v>
      </c>
      <c r="R177" s="218">
        <f t="shared" si="40"/>
        <v>1</v>
      </c>
      <c r="S177" s="218">
        <f t="shared" si="41"/>
        <v>1</v>
      </c>
      <c r="T177" s="218">
        <f t="shared" si="42"/>
        <v>0</v>
      </c>
      <c r="U177" s="218">
        <f t="shared" si="31"/>
        <v>1</v>
      </c>
      <c r="V177" s="218">
        <f t="shared" si="43"/>
        <v>1</v>
      </c>
      <c r="W177" s="218">
        <f t="shared" si="44"/>
        <v>1</v>
      </c>
      <c r="X177" s="120" t="str">
        <f t="shared" si="32"/>
        <v/>
      </c>
      <c r="Y177" s="18"/>
      <c r="Z177" s="17"/>
      <c r="AA177" s="106" t="s">
        <v>1635</v>
      </c>
    </row>
    <row r="178" spans="1:27" ht="28">
      <c r="A178" s="218">
        <v>1431</v>
      </c>
      <c r="B178" s="16" t="str">
        <f t="shared" si="33"/>
        <v>G.17.15</v>
      </c>
      <c r="C178" s="92" t="s">
        <v>1636</v>
      </c>
      <c r="D178" s="117" t="s">
        <v>47</v>
      </c>
      <c r="E178" s="118"/>
      <c r="F178" s="17"/>
      <c r="G178" s="18" t="s">
        <v>1578</v>
      </c>
      <c r="H178" s="17" t="s">
        <v>1579</v>
      </c>
      <c r="I178" s="16">
        <v>2</v>
      </c>
      <c r="J178" s="16"/>
      <c r="K178" s="237">
        <f t="shared" si="34"/>
        <v>17</v>
      </c>
      <c r="L178" s="218">
        <f t="shared" si="35"/>
        <v>15</v>
      </c>
      <c r="M178" s="218">
        <f t="shared" si="36"/>
        <v>0</v>
      </c>
      <c r="N178" s="218">
        <f t="shared" si="37"/>
        <v>0</v>
      </c>
      <c r="O178" s="218">
        <f t="shared" si="38"/>
        <v>0</v>
      </c>
      <c r="P178" s="222">
        <f t="shared" si="30"/>
        <v>0</v>
      </c>
      <c r="Q178" s="218">
        <f t="shared" si="39"/>
        <v>1</v>
      </c>
      <c r="R178" s="218">
        <f t="shared" si="40"/>
        <v>1</v>
      </c>
      <c r="S178" s="218">
        <f t="shared" si="41"/>
        <v>1</v>
      </c>
      <c r="T178" s="218">
        <f t="shared" si="42"/>
        <v>0</v>
      </c>
      <c r="U178" s="218">
        <f t="shared" si="31"/>
        <v>1</v>
      </c>
      <c r="V178" s="218">
        <f t="shared" si="43"/>
        <v>1</v>
      </c>
      <c r="W178" s="218">
        <f t="shared" si="44"/>
        <v>1</v>
      </c>
      <c r="X178" s="120" t="str">
        <f t="shared" si="32"/>
        <v/>
      </c>
      <c r="Y178" s="18"/>
      <c r="Z178" s="17"/>
      <c r="AA178" s="106" t="s">
        <v>1637</v>
      </c>
    </row>
    <row r="179" spans="1:27" ht="14">
      <c r="A179" s="218">
        <v>1432</v>
      </c>
      <c r="B179" s="16" t="str">
        <f t="shared" si="33"/>
        <v>G.17.16</v>
      </c>
      <c r="C179" s="92" t="s">
        <v>1594</v>
      </c>
      <c r="D179" s="117" t="s">
        <v>47</v>
      </c>
      <c r="E179" s="118"/>
      <c r="F179" s="17"/>
      <c r="G179" s="18" t="s">
        <v>1595</v>
      </c>
      <c r="H179" s="17" t="s">
        <v>1596</v>
      </c>
      <c r="I179" s="16">
        <v>2</v>
      </c>
      <c r="J179" s="16"/>
      <c r="K179" s="237">
        <f t="shared" si="34"/>
        <v>17</v>
      </c>
      <c r="L179" s="218">
        <f t="shared" si="35"/>
        <v>16</v>
      </c>
      <c r="M179" s="218">
        <f t="shared" si="36"/>
        <v>0</v>
      </c>
      <c r="N179" s="218">
        <f t="shared" si="37"/>
        <v>0</v>
      </c>
      <c r="O179" s="218">
        <f t="shared" si="38"/>
        <v>0</v>
      </c>
      <c r="P179" s="222">
        <f t="shared" si="30"/>
        <v>0</v>
      </c>
      <c r="Q179" s="218">
        <f t="shared" si="39"/>
        <v>1</v>
      </c>
      <c r="R179" s="218">
        <f t="shared" si="40"/>
        <v>1</v>
      </c>
      <c r="S179" s="218">
        <f t="shared" si="41"/>
        <v>1</v>
      </c>
      <c r="T179" s="218">
        <f t="shared" si="42"/>
        <v>0</v>
      </c>
      <c r="U179" s="218">
        <f t="shared" si="31"/>
        <v>1</v>
      </c>
      <c r="V179" s="218">
        <f t="shared" si="43"/>
        <v>1</v>
      </c>
      <c r="W179" s="218">
        <f t="shared" si="44"/>
        <v>1</v>
      </c>
      <c r="X179" s="120" t="str">
        <f t="shared" si="32"/>
        <v/>
      </c>
      <c r="Y179" s="18"/>
      <c r="Z179" s="17"/>
      <c r="AA179" s="106" t="s">
        <v>1638</v>
      </c>
    </row>
    <row r="180" spans="1:27" ht="28">
      <c r="A180" s="218">
        <v>1433</v>
      </c>
      <c r="B180" s="16" t="str">
        <f t="shared" si="33"/>
        <v>G.17.17</v>
      </c>
      <c r="C180" s="92" t="s">
        <v>1598</v>
      </c>
      <c r="D180" s="117" t="s">
        <v>47</v>
      </c>
      <c r="E180" s="118"/>
      <c r="F180" s="17"/>
      <c r="G180" s="18" t="s">
        <v>1599</v>
      </c>
      <c r="H180" s="17" t="s">
        <v>1588</v>
      </c>
      <c r="I180" s="16">
        <v>2</v>
      </c>
      <c r="J180" s="16"/>
      <c r="K180" s="237">
        <f t="shared" si="34"/>
        <v>17</v>
      </c>
      <c r="L180" s="218">
        <f t="shared" si="35"/>
        <v>17</v>
      </c>
      <c r="M180" s="218">
        <f t="shared" si="36"/>
        <v>0</v>
      </c>
      <c r="N180" s="218">
        <f t="shared" si="37"/>
        <v>0</v>
      </c>
      <c r="O180" s="218">
        <f t="shared" si="38"/>
        <v>0</v>
      </c>
      <c r="P180" s="222">
        <f t="shared" si="30"/>
        <v>0</v>
      </c>
      <c r="Q180" s="218">
        <f t="shared" si="39"/>
        <v>1</v>
      </c>
      <c r="R180" s="218">
        <f t="shared" si="40"/>
        <v>1</v>
      </c>
      <c r="S180" s="218">
        <f t="shared" si="41"/>
        <v>1</v>
      </c>
      <c r="T180" s="218">
        <f t="shared" si="42"/>
        <v>0</v>
      </c>
      <c r="U180" s="218">
        <f t="shared" si="31"/>
        <v>1</v>
      </c>
      <c r="V180" s="218">
        <f t="shared" si="43"/>
        <v>1</v>
      </c>
      <c r="W180" s="218">
        <f t="shared" si="44"/>
        <v>1</v>
      </c>
      <c r="X180" s="120" t="str">
        <f t="shared" si="32"/>
        <v/>
      </c>
      <c r="Y180" s="18"/>
      <c r="Z180" s="17"/>
      <c r="AA180" s="106" t="s">
        <v>1639</v>
      </c>
    </row>
    <row r="181" spans="1:27" ht="14">
      <c r="A181" s="218">
        <v>1434</v>
      </c>
      <c r="B181" s="16" t="str">
        <f t="shared" si="33"/>
        <v>G.17.18</v>
      </c>
      <c r="C181" s="92" t="s">
        <v>1601</v>
      </c>
      <c r="D181" s="117" t="s">
        <v>50</v>
      </c>
      <c r="E181" s="118"/>
      <c r="F181" s="17"/>
      <c r="G181" s="18" t="s">
        <v>1602</v>
      </c>
      <c r="H181" s="17" t="s">
        <v>1596</v>
      </c>
      <c r="I181" s="16">
        <v>2</v>
      </c>
      <c r="J181" s="16"/>
      <c r="K181" s="237">
        <f t="shared" si="34"/>
        <v>17</v>
      </c>
      <c r="L181" s="218">
        <f t="shared" si="35"/>
        <v>18</v>
      </c>
      <c r="M181" s="218">
        <f t="shared" si="36"/>
        <v>0</v>
      </c>
      <c r="N181" s="218">
        <f t="shared" si="37"/>
        <v>0</v>
      </c>
      <c r="O181" s="218">
        <f t="shared" si="38"/>
        <v>0</v>
      </c>
      <c r="P181" s="222">
        <f t="shared" si="30"/>
        <v>0</v>
      </c>
      <c r="Q181" s="218">
        <f t="shared" si="39"/>
        <v>2</v>
      </c>
      <c r="R181" s="218">
        <f t="shared" si="40"/>
        <v>2</v>
      </c>
      <c r="S181" s="218">
        <f t="shared" si="41"/>
        <v>1</v>
      </c>
      <c r="T181" s="218">
        <f t="shared" si="42"/>
        <v>2</v>
      </c>
      <c r="U181" s="218">
        <f t="shared" si="31"/>
        <v>2</v>
      </c>
      <c r="V181" s="218">
        <f t="shared" si="43"/>
        <v>1</v>
      </c>
      <c r="W181" s="218">
        <f t="shared" si="44"/>
        <v>1</v>
      </c>
      <c r="X181" s="120" t="str">
        <f t="shared" si="32"/>
        <v/>
      </c>
      <c r="Y181" s="18"/>
      <c r="Z181" s="17"/>
      <c r="AA181" s="106" t="s">
        <v>1640</v>
      </c>
    </row>
    <row r="182" spans="1:27" ht="28">
      <c r="A182" s="218">
        <v>2638</v>
      </c>
      <c r="B182" s="16" t="str">
        <f t="shared" si="33"/>
        <v>G.17.19</v>
      </c>
      <c r="C182" s="92" t="s">
        <v>1604</v>
      </c>
      <c r="D182" s="117" t="s">
        <v>47</v>
      </c>
      <c r="E182" s="118"/>
      <c r="F182" s="17"/>
      <c r="G182" s="18" t="s">
        <v>352</v>
      </c>
      <c r="H182" s="17" t="s">
        <v>353</v>
      </c>
      <c r="I182" s="16">
        <v>2</v>
      </c>
      <c r="J182" s="16"/>
      <c r="K182" s="237">
        <f t="shared" si="34"/>
        <v>17</v>
      </c>
      <c r="L182" s="218">
        <f t="shared" si="35"/>
        <v>19</v>
      </c>
      <c r="M182" s="218">
        <f t="shared" si="36"/>
        <v>0</v>
      </c>
      <c r="N182" s="218">
        <f t="shared" si="37"/>
        <v>0</v>
      </c>
      <c r="O182" s="218">
        <f t="shared" si="38"/>
        <v>0</v>
      </c>
      <c r="P182" s="222">
        <f t="shared" si="30"/>
        <v>0</v>
      </c>
      <c r="Q182" s="218">
        <f t="shared" si="39"/>
        <v>1</v>
      </c>
      <c r="R182" s="218">
        <f t="shared" si="40"/>
        <v>1</v>
      </c>
      <c r="S182" s="218">
        <f t="shared" si="41"/>
        <v>1</v>
      </c>
      <c r="T182" s="218">
        <f t="shared" si="42"/>
        <v>0</v>
      </c>
      <c r="U182" s="218">
        <f t="shared" si="31"/>
        <v>1</v>
      </c>
      <c r="V182" s="218">
        <f t="shared" si="43"/>
        <v>1</v>
      </c>
      <c r="W182" s="218">
        <f t="shared" si="44"/>
        <v>1</v>
      </c>
      <c r="X182" s="120" t="str">
        <f t="shared" si="32"/>
        <v/>
      </c>
      <c r="Y182" s="18"/>
      <c r="Z182" s="17"/>
      <c r="AA182" s="106" t="s">
        <v>1641</v>
      </c>
    </row>
    <row r="183" spans="1:27" ht="28">
      <c r="A183" s="218">
        <v>1416</v>
      </c>
      <c r="B183" s="16" t="str">
        <f t="shared" si="33"/>
        <v>G.17.20</v>
      </c>
      <c r="C183" s="92" t="s">
        <v>1606</v>
      </c>
      <c r="D183" s="117" t="s">
        <v>47</v>
      </c>
      <c r="E183" s="118"/>
      <c r="F183" s="17"/>
      <c r="G183" s="18" t="s">
        <v>1607</v>
      </c>
      <c r="H183" s="17" t="s">
        <v>1596</v>
      </c>
      <c r="I183" s="16">
        <v>2</v>
      </c>
      <c r="J183" s="16"/>
      <c r="K183" s="237">
        <f t="shared" si="34"/>
        <v>17</v>
      </c>
      <c r="L183" s="218">
        <f t="shared" si="35"/>
        <v>20</v>
      </c>
      <c r="M183" s="218">
        <f t="shared" si="36"/>
        <v>0</v>
      </c>
      <c r="N183" s="218">
        <f t="shared" si="37"/>
        <v>0</v>
      </c>
      <c r="O183" s="218">
        <f t="shared" si="38"/>
        <v>0</v>
      </c>
      <c r="P183" s="222">
        <f t="shared" si="30"/>
        <v>0</v>
      </c>
      <c r="Q183" s="218">
        <f t="shared" si="39"/>
        <v>1</v>
      </c>
      <c r="R183" s="218">
        <f t="shared" si="40"/>
        <v>1</v>
      </c>
      <c r="S183" s="218">
        <f t="shared" si="41"/>
        <v>1</v>
      </c>
      <c r="T183" s="218">
        <f t="shared" si="42"/>
        <v>0</v>
      </c>
      <c r="U183" s="218">
        <f t="shared" si="31"/>
        <v>1</v>
      </c>
      <c r="V183" s="218">
        <f t="shared" si="43"/>
        <v>1</v>
      </c>
      <c r="W183" s="218">
        <f t="shared" si="44"/>
        <v>1</v>
      </c>
      <c r="X183" s="120" t="str">
        <f t="shared" si="32"/>
        <v/>
      </c>
      <c r="Y183" s="18"/>
      <c r="Z183" s="17"/>
      <c r="AA183" s="106" t="s">
        <v>1642</v>
      </c>
    </row>
    <row r="184" spans="1:27" ht="28">
      <c r="A184" s="218">
        <v>1478</v>
      </c>
      <c r="B184" s="16" t="str">
        <f t="shared" si="33"/>
        <v>G.18</v>
      </c>
      <c r="C184" s="17" t="s">
        <v>1643</v>
      </c>
      <c r="D184" s="117" t="s">
        <v>50</v>
      </c>
      <c r="E184" s="118"/>
      <c r="F184" s="17"/>
      <c r="G184" s="18" t="s">
        <v>3</v>
      </c>
      <c r="H184" s="17" t="s">
        <v>243</v>
      </c>
      <c r="I184" s="16">
        <v>1</v>
      </c>
      <c r="J184" s="16"/>
      <c r="K184" s="237">
        <f t="shared" si="34"/>
        <v>18</v>
      </c>
      <c r="L184" s="218">
        <f t="shared" si="35"/>
        <v>0</v>
      </c>
      <c r="M184" s="218">
        <f t="shared" si="36"/>
        <v>0</v>
      </c>
      <c r="N184" s="218">
        <f t="shared" si="37"/>
        <v>0</v>
      </c>
      <c r="O184" s="218">
        <f t="shared" si="38"/>
        <v>0</v>
      </c>
      <c r="P184" s="222">
        <f t="shared" si="30"/>
        <v>0</v>
      </c>
      <c r="Q184" s="218">
        <f t="shared" si="39"/>
        <v>2</v>
      </c>
      <c r="R184" s="218">
        <f t="shared" si="40"/>
        <v>2</v>
      </c>
      <c r="S184" s="218">
        <f t="shared" si="41"/>
        <v>1</v>
      </c>
      <c r="T184" s="218">
        <f t="shared" si="42"/>
        <v>1</v>
      </c>
      <c r="U184" s="218">
        <f t="shared" si="31"/>
        <v>2</v>
      </c>
      <c r="V184" s="218">
        <f t="shared" si="43"/>
        <v>1</v>
      </c>
      <c r="W184" s="218">
        <f t="shared" si="44"/>
        <v>1</v>
      </c>
      <c r="X184" s="120" t="str">
        <f t="shared" si="32"/>
        <v/>
      </c>
      <c r="Y184" s="18"/>
      <c r="Z184" s="17"/>
      <c r="AA184" s="106" t="s">
        <v>1644</v>
      </c>
    </row>
    <row r="185" spans="1:27" ht="14">
      <c r="A185" s="218">
        <v>1503</v>
      </c>
      <c r="B185" s="16" t="str">
        <f t="shared" si="33"/>
        <v>G.18.1</v>
      </c>
      <c r="C185" s="92" t="s">
        <v>1645</v>
      </c>
      <c r="D185" s="117"/>
      <c r="E185" s="118"/>
      <c r="F185" s="17"/>
      <c r="G185" s="18" t="s">
        <v>1373</v>
      </c>
      <c r="H185" s="17" t="s">
        <v>262</v>
      </c>
      <c r="I185" s="16">
        <v>2</v>
      </c>
      <c r="J185" s="16"/>
      <c r="K185" s="237">
        <f t="shared" si="34"/>
        <v>18</v>
      </c>
      <c r="L185" s="218">
        <f t="shared" si="35"/>
        <v>1</v>
      </c>
      <c r="M185" s="218">
        <f t="shared" si="36"/>
        <v>0</v>
      </c>
      <c r="N185" s="218">
        <f t="shared" si="37"/>
        <v>0</v>
      </c>
      <c r="O185" s="218">
        <f t="shared" si="38"/>
        <v>0</v>
      </c>
      <c r="P185" s="222">
        <f t="shared" si="30"/>
        <v>0</v>
      </c>
      <c r="Q185" s="218">
        <f t="shared" si="39"/>
        <v>0</v>
      </c>
      <c r="R185" s="218">
        <f t="shared" si="40"/>
        <v>0</v>
      </c>
      <c r="S185" s="218">
        <f t="shared" si="41"/>
        <v>1</v>
      </c>
      <c r="T185" s="218">
        <f t="shared" si="42"/>
        <v>1</v>
      </c>
      <c r="U185" s="218">
        <f t="shared" si="31"/>
        <v>2</v>
      </c>
      <c r="V185" s="218">
        <f t="shared" si="43"/>
        <v>1</v>
      </c>
      <c r="W185" s="218">
        <f t="shared" si="44"/>
        <v>1</v>
      </c>
      <c r="X185" s="120" t="str">
        <f t="shared" si="32"/>
        <v/>
      </c>
      <c r="Y185" s="18"/>
      <c r="Z185" s="17"/>
      <c r="AA185" s="106" t="s">
        <v>1646</v>
      </c>
    </row>
    <row r="186" spans="1:27" ht="28">
      <c r="A186" s="218">
        <v>1504</v>
      </c>
      <c r="B186" s="16" t="str">
        <f t="shared" si="33"/>
        <v>G.18.1.1</v>
      </c>
      <c r="C186" s="93" t="s">
        <v>1647</v>
      </c>
      <c r="D186" s="117"/>
      <c r="E186" s="118"/>
      <c r="F186" s="17"/>
      <c r="G186" s="18" t="s">
        <v>611</v>
      </c>
      <c r="H186" s="17" t="s">
        <v>1648</v>
      </c>
      <c r="I186" s="16">
        <v>3</v>
      </c>
      <c r="J186" s="16"/>
      <c r="K186" s="237">
        <f t="shared" si="34"/>
        <v>18</v>
      </c>
      <c r="L186" s="218">
        <f t="shared" si="35"/>
        <v>1</v>
      </c>
      <c r="M186" s="218">
        <f t="shared" si="36"/>
        <v>1</v>
      </c>
      <c r="N186" s="218">
        <f t="shared" si="37"/>
        <v>0</v>
      </c>
      <c r="O186" s="218">
        <f t="shared" si="38"/>
        <v>0</v>
      </c>
      <c r="P186" s="222">
        <f t="shared" si="30"/>
        <v>0</v>
      </c>
      <c r="Q186" s="218">
        <f t="shared" si="39"/>
        <v>0</v>
      </c>
      <c r="R186" s="218">
        <f t="shared" si="40"/>
        <v>0</v>
      </c>
      <c r="S186" s="218">
        <f t="shared" si="41"/>
        <v>1</v>
      </c>
      <c r="T186" s="218">
        <f t="shared" si="42"/>
        <v>1</v>
      </c>
      <c r="U186" s="218">
        <f t="shared" si="31"/>
        <v>2</v>
      </c>
      <c r="V186" s="218">
        <f t="shared" si="43"/>
        <v>1</v>
      </c>
      <c r="W186" s="218">
        <f t="shared" si="44"/>
        <v>1</v>
      </c>
      <c r="X186" s="120" t="str">
        <f t="shared" si="32"/>
        <v/>
      </c>
      <c r="Y186" s="18"/>
      <c r="Z186" s="17"/>
      <c r="AA186" s="106" t="s">
        <v>1649</v>
      </c>
    </row>
    <row r="187" spans="1:27" ht="28">
      <c r="A187" s="218">
        <v>1489</v>
      </c>
      <c r="B187" s="16" t="str">
        <f t="shared" si="33"/>
        <v>G.18.2</v>
      </c>
      <c r="C187" s="92" t="s">
        <v>1650</v>
      </c>
      <c r="D187" s="117"/>
      <c r="E187" s="118"/>
      <c r="F187" s="17"/>
      <c r="G187" s="18" t="s">
        <v>1489</v>
      </c>
      <c r="H187" s="17" t="s">
        <v>1472</v>
      </c>
      <c r="I187" s="16">
        <v>2</v>
      </c>
      <c r="J187" s="16"/>
      <c r="K187" s="237">
        <f t="shared" si="34"/>
        <v>18</v>
      </c>
      <c r="L187" s="218">
        <f t="shared" si="35"/>
        <v>2</v>
      </c>
      <c r="M187" s="218">
        <f t="shared" si="36"/>
        <v>0</v>
      </c>
      <c r="N187" s="218">
        <f t="shared" si="37"/>
        <v>0</v>
      </c>
      <c r="O187" s="218">
        <f t="shared" si="38"/>
        <v>0</v>
      </c>
      <c r="P187" s="222">
        <f t="shared" si="30"/>
        <v>0</v>
      </c>
      <c r="Q187" s="218">
        <f t="shared" si="39"/>
        <v>0</v>
      </c>
      <c r="R187" s="218">
        <f t="shared" si="40"/>
        <v>0</v>
      </c>
      <c r="S187" s="218">
        <f t="shared" si="41"/>
        <v>1</v>
      </c>
      <c r="T187" s="218">
        <f t="shared" si="42"/>
        <v>1</v>
      </c>
      <c r="U187" s="218">
        <f t="shared" si="31"/>
        <v>2</v>
      </c>
      <c r="V187" s="218">
        <f t="shared" si="43"/>
        <v>1</v>
      </c>
      <c r="W187" s="218">
        <f t="shared" si="44"/>
        <v>1</v>
      </c>
      <c r="X187" s="120" t="str">
        <f t="shared" si="32"/>
        <v/>
      </c>
      <c r="Y187" s="18"/>
      <c r="Z187" s="17"/>
      <c r="AA187" s="106" t="s">
        <v>1651</v>
      </c>
    </row>
    <row r="188" spans="1:27" ht="28">
      <c r="A188" s="218">
        <v>1492</v>
      </c>
      <c r="B188" s="16" t="str">
        <f t="shared" si="33"/>
        <v>G.18.3</v>
      </c>
      <c r="C188" s="92" t="s">
        <v>1652</v>
      </c>
      <c r="D188" s="117"/>
      <c r="E188" s="118"/>
      <c r="F188" s="17"/>
      <c r="G188" s="18" t="s">
        <v>1653</v>
      </c>
      <c r="H188" s="17" t="s">
        <v>1654</v>
      </c>
      <c r="I188" s="16">
        <v>2</v>
      </c>
      <c r="J188" s="16"/>
      <c r="K188" s="237">
        <f t="shared" si="34"/>
        <v>18</v>
      </c>
      <c r="L188" s="218">
        <f t="shared" si="35"/>
        <v>3</v>
      </c>
      <c r="M188" s="218">
        <f t="shared" si="36"/>
        <v>0</v>
      </c>
      <c r="N188" s="218">
        <f t="shared" si="37"/>
        <v>0</v>
      </c>
      <c r="O188" s="218">
        <f t="shared" si="38"/>
        <v>0</v>
      </c>
      <c r="P188" s="222">
        <f t="shared" si="30"/>
        <v>0</v>
      </c>
      <c r="Q188" s="218">
        <f t="shared" si="39"/>
        <v>0</v>
      </c>
      <c r="R188" s="218">
        <f t="shared" si="40"/>
        <v>0</v>
      </c>
      <c r="S188" s="218">
        <f t="shared" si="41"/>
        <v>1</v>
      </c>
      <c r="T188" s="218">
        <f t="shared" si="42"/>
        <v>1</v>
      </c>
      <c r="U188" s="218">
        <f t="shared" si="31"/>
        <v>2</v>
      </c>
      <c r="V188" s="218">
        <f t="shared" si="43"/>
        <v>1</v>
      </c>
      <c r="W188" s="218">
        <f t="shared" si="44"/>
        <v>1</v>
      </c>
      <c r="X188" s="120" t="str">
        <f t="shared" si="32"/>
        <v/>
      </c>
      <c r="Y188" s="18"/>
      <c r="Z188" s="17"/>
      <c r="AA188" s="106" t="s">
        <v>1655</v>
      </c>
    </row>
    <row r="189" spans="1:27" ht="28">
      <c r="A189" s="218">
        <v>1496</v>
      </c>
      <c r="B189" s="16" t="str">
        <f t="shared" si="33"/>
        <v>G.18.4</v>
      </c>
      <c r="C189" s="92" t="s">
        <v>1656</v>
      </c>
      <c r="D189" s="117"/>
      <c r="E189" s="118"/>
      <c r="F189" s="17"/>
      <c r="G189" s="18" t="s">
        <v>1552</v>
      </c>
      <c r="H189" s="17" t="s">
        <v>1553</v>
      </c>
      <c r="I189" s="16">
        <v>2</v>
      </c>
      <c r="J189" s="16"/>
      <c r="K189" s="237">
        <f t="shared" si="34"/>
        <v>18</v>
      </c>
      <c r="L189" s="218">
        <f t="shared" si="35"/>
        <v>4</v>
      </c>
      <c r="M189" s="218">
        <f t="shared" si="36"/>
        <v>0</v>
      </c>
      <c r="N189" s="218">
        <f t="shared" si="37"/>
        <v>0</v>
      </c>
      <c r="O189" s="218">
        <f t="shared" si="38"/>
        <v>0</v>
      </c>
      <c r="P189" s="222">
        <f t="shared" si="30"/>
        <v>0</v>
      </c>
      <c r="Q189" s="218">
        <f t="shared" si="39"/>
        <v>0</v>
      </c>
      <c r="R189" s="218">
        <f t="shared" si="40"/>
        <v>0</v>
      </c>
      <c r="S189" s="218">
        <f t="shared" si="41"/>
        <v>1</v>
      </c>
      <c r="T189" s="218">
        <f t="shared" si="42"/>
        <v>1</v>
      </c>
      <c r="U189" s="218">
        <f t="shared" si="31"/>
        <v>2</v>
      </c>
      <c r="V189" s="218">
        <f t="shared" si="43"/>
        <v>1</v>
      </c>
      <c r="W189" s="218">
        <f t="shared" si="44"/>
        <v>1</v>
      </c>
      <c r="X189" s="120" t="str">
        <f t="shared" si="32"/>
        <v/>
      </c>
      <c r="Y189" s="18"/>
      <c r="Z189" s="17"/>
      <c r="AA189" s="106" t="s">
        <v>1657</v>
      </c>
    </row>
    <row r="190" spans="1:27" ht="28">
      <c r="A190" s="218">
        <v>1497</v>
      </c>
      <c r="B190" s="16" t="str">
        <f t="shared" si="33"/>
        <v>G.18.5</v>
      </c>
      <c r="C190" s="92" t="s">
        <v>1658</v>
      </c>
      <c r="D190" s="117"/>
      <c r="E190" s="118"/>
      <c r="F190" s="17"/>
      <c r="G190" s="18" t="s">
        <v>1552</v>
      </c>
      <c r="H190" s="17" t="s">
        <v>1553</v>
      </c>
      <c r="I190" s="16">
        <v>2</v>
      </c>
      <c r="J190" s="16"/>
      <c r="K190" s="237">
        <f t="shared" si="34"/>
        <v>18</v>
      </c>
      <c r="L190" s="218">
        <f t="shared" si="35"/>
        <v>5</v>
      </c>
      <c r="M190" s="218">
        <f t="shared" si="36"/>
        <v>0</v>
      </c>
      <c r="N190" s="218">
        <f t="shared" si="37"/>
        <v>0</v>
      </c>
      <c r="O190" s="218">
        <f t="shared" si="38"/>
        <v>0</v>
      </c>
      <c r="P190" s="222">
        <f t="shared" si="30"/>
        <v>0</v>
      </c>
      <c r="Q190" s="218">
        <f t="shared" si="39"/>
        <v>0</v>
      </c>
      <c r="R190" s="218">
        <f t="shared" si="40"/>
        <v>0</v>
      </c>
      <c r="S190" s="218">
        <f t="shared" si="41"/>
        <v>1</v>
      </c>
      <c r="T190" s="218">
        <f t="shared" si="42"/>
        <v>1</v>
      </c>
      <c r="U190" s="218">
        <f t="shared" si="31"/>
        <v>2</v>
      </c>
      <c r="V190" s="218">
        <f t="shared" si="43"/>
        <v>1</v>
      </c>
      <c r="W190" s="218">
        <f t="shared" si="44"/>
        <v>1</v>
      </c>
      <c r="X190" s="120" t="str">
        <f t="shared" si="32"/>
        <v/>
      </c>
      <c r="Y190" s="18"/>
      <c r="Z190" s="17"/>
      <c r="AA190" s="106"/>
    </row>
    <row r="191" spans="1:27" ht="28">
      <c r="A191" s="218">
        <v>1502</v>
      </c>
      <c r="B191" s="16" t="str">
        <f t="shared" si="33"/>
        <v>G.18.6</v>
      </c>
      <c r="C191" s="92" t="s">
        <v>1659</v>
      </c>
      <c r="D191" s="117"/>
      <c r="E191" s="118"/>
      <c r="F191" s="17"/>
      <c r="G191" s="18" t="s">
        <v>1373</v>
      </c>
      <c r="H191" s="17" t="s">
        <v>262</v>
      </c>
      <c r="I191" s="16">
        <v>2</v>
      </c>
      <c r="J191" s="16"/>
      <c r="K191" s="237">
        <f t="shared" si="34"/>
        <v>18</v>
      </c>
      <c r="L191" s="218">
        <f t="shared" si="35"/>
        <v>6</v>
      </c>
      <c r="M191" s="218">
        <f t="shared" si="36"/>
        <v>0</v>
      </c>
      <c r="N191" s="218">
        <f t="shared" si="37"/>
        <v>0</v>
      </c>
      <c r="O191" s="218">
        <f t="shared" si="38"/>
        <v>0</v>
      </c>
      <c r="P191" s="222">
        <f t="shared" si="30"/>
        <v>0</v>
      </c>
      <c r="Q191" s="218">
        <f t="shared" si="39"/>
        <v>0</v>
      </c>
      <c r="R191" s="218">
        <f t="shared" si="40"/>
        <v>0</v>
      </c>
      <c r="S191" s="218">
        <f t="shared" si="41"/>
        <v>1</v>
      </c>
      <c r="T191" s="218">
        <f t="shared" si="42"/>
        <v>1</v>
      </c>
      <c r="U191" s="218">
        <f t="shared" si="31"/>
        <v>2</v>
      </c>
      <c r="V191" s="218">
        <f t="shared" si="43"/>
        <v>1</v>
      </c>
      <c r="W191" s="218">
        <f t="shared" si="44"/>
        <v>1</v>
      </c>
      <c r="X191" s="120" t="str">
        <f t="shared" si="32"/>
        <v/>
      </c>
      <c r="Y191" s="18"/>
      <c r="Z191" s="17"/>
      <c r="AA191" s="106"/>
    </row>
    <row r="192" spans="1:27" ht="28">
      <c r="A192" s="218">
        <v>1513</v>
      </c>
      <c r="B192" s="16" t="str">
        <f t="shared" si="33"/>
        <v>G.18.7</v>
      </c>
      <c r="C192" s="92" t="s">
        <v>1660</v>
      </c>
      <c r="D192" s="117"/>
      <c r="E192" s="118"/>
      <c r="F192" s="17"/>
      <c r="G192" s="18" t="s">
        <v>1559</v>
      </c>
      <c r="H192" s="17" t="s">
        <v>1453</v>
      </c>
      <c r="I192" s="16">
        <v>2</v>
      </c>
      <c r="J192" s="16"/>
      <c r="K192" s="237">
        <f t="shared" si="34"/>
        <v>18</v>
      </c>
      <c r="L192" s="218">
        <f t="shared" si="35"/>
        <v>7</v>
      </c>
      <c r="M192" s="218">
        <f t="shared" si="36"/>
        <v>0</v>
      </c>
      <c r="N192" s="218">
        <f t="shared" si="37"/>
        <v>0</v>
      </c>
      <c r="O192" s="218">
        <f t="shared" si="38"/>
        <v>0</v>
      </c>
      <c r="P192" s="222">
        <f t="shared" si="30"/>
        <v>0</v>
      </c>
      <c r="Q192" s="218">
        <f t="shared" si="39"/>
        <v>0</v>
      </c>
      <c r="R192" s="218">
        <f t="shared" si="40"/>
        <v>0</v>
      </c>
      <c r="S192" s="218">
        <f t="shared" si="41"/>
        <v>1</v>
      </c>
      <c r="T192" s="218">
        <f t="shared" si="42"/>
        <v>1</v>
      </c>
      <c r="U192" s="218">
        <f t="shared" si="31"/>
        <v>2</v>
      </c>
      <c r="V192" s="218">
        <f t="shared" si="43"/>
        <v>1</v>
      </c>
      <c r="W192" s="218">
        <f t="shared" si="44"/>
        <v>1</v>
      </c>
      <c r="X192" s="120" t="str">
        <f t="shared" si="32"/>
        <v/>
      </c>
      <c r="Y192" s="18"/>
      <c r="Z192" s="17"/>
      <c r="AA192" s="106"/>
    </row>
    <row r="193" spans="1:27" ht="42">
      <c r="A193" s="218">
        <v>1515</v>
      </c>
      <c r="B193" s="16" t="str">
        <f t="shared" si="33"/>
        <v>G.18.8</v>
      </c>
      <c r="C193" s="92" t="s">
        <v>1624</v>
      </c>
      <c r="D193" s="117"/>
      <c r="E193" s="118"/>
      <c r="F193" s="17" t="s">
        <v>1562</v>
      </c>
      <c r="G193" s="18" t="s">
        <v>1563</v>
      </c>
      <c r="H193" s="17" t="s">
        <v>1564</v>
      </c>
      <c r="I193" s="16">
        <v>2</v>
      </c>
      <c r="J193" s="16"/>
      <c r="K193" s="237">
        <f t="shared" si="34"/>
        <v>18</v>
      </c>
      <c r="L193" s="218">
        <f t="shared" si="35"/>
        <v>8</v>
      </c>
      <c r="M193" s="218">
        <f t="shared" si="36"/>
        <v>0</v>
      </c>
      <c r="N193" s="218">
        <f t="shared" si="37"/>
        <v>0</v>
      </c>
      <c r="O193" s="218">
        <f t="shared" si="38"/>
        <v>0</v>
      </c>
      <c r="P193" s="222">
        <f t="shared" si="30"/>
        <v>0</v>
      </c>
      <c r="Q193" s="218">
        <f t="shared" si="39"/>
        <v>0</v>
      </c>
      <c r="R193" s="218">
        <f t="shared" si="40"/>
        <v>0</v>
      </c>
      <c r="S193" s="218">
        <f t="shared" si="41"/>
        <v>1</v>
      </c>
      <c r="T193" s="218">
        <f t="shared" si="42"/>
        <v>1</v>
      </c>
      <c r="U193" s="218">
        <f t="shared" si="31"/>
        <v>2</v>
      </c>
      <c r="V193" s="218">
        <f t="shared" si="43"/>
        <v>1</v>
      </c>
      <c r="W193" s="218">
        <f t="shared" si="44"/>
        <v>1</v>
      </c>
      <c r="X193" s="120" t="str">
        <f t="shared" si="32"/>
        <v/>
      </c>
      <c r="Y193" s="18"/>
      <c r="Z193" s="17"/>
      <c r="AA193" s="106"/>
    </row>
    <row r="194" spans="1:27" ht="14">
      <c r="A194" s="218">
        <v>1506</v>
      </c>
      <c r="B194" s="16" t="str">
        <f t="shared" si="33"/>
        <v>G.18.9</v>
      </c>
      <c r="C194" s="92" t="s">
        <v>1622</v>
      </c>
      <c r="D194" s="117"/>
      <c r="E194" s="118"/>
      <c r="F194" s="17" t="s">
        <v>1567</v>
      </c>
      <c r="G194" s="18" t="s">
        <v>1402</v>
      </c>
      <c r="H194" s="17" t="s">
        <v>1399</v>
      </c>
      <c r="I194" s="16">
        <v>2</v>
      </c>
      <c r="J194" s="16"/>
      <c r="K194" s="237">
        <f t="shared" si="34"/>
        <v>18</v>
      </c>
      <c r="L194" s="218">
        <f t="shared" si="35"/>
        <v>9</v>
      </c>
      <c r="M194" s="218">
        <f t="shared" si="36"/>
        <v>0</v>
      </c>
      <c r="N194" s="218">
        <f t="shared" si="37"/>
        <v>0</v>
      </c>
      <c r="O194" s="218">
        <f t="shared" si="38"/>
        <v>0</v>
      </c>
      <c r="P194" s="222">
        <f t="shared" si="30"/>
        <v>0</v>
      </c>
      <c r="Q194" s="218">
        <f t="shared" si="39"/>
        <v>0</v>
      </c>
      <c r="R194" s="218">
        <f t="shared" si="40"/>
        <v>0</v>
      </c>
      <c r="S194" s="218">
        <f t="shared" si="41"/>
        <v>1</v>
      </c>
      <c r="T194" s="218">
        <f t="shared" si="42"/>
        <v>1</v>
      </c>
      <c r="U194" s="218">
        <f t="shared" si="31"/>
        <v>2</v>
      </c>
      <c r="V194" s="218">
        <f t="shared" si="43"/>
        <v>1</v>
      </c>
      <c r="W194" s="218">
        <f t="shared" si="44"/>
        <v>1</v>
      </c>
      <c r="X194" s="120" t="str">
        <f t="shared" si="32"/>
        <v/>
      </c>
      <c r="Y194" s="18"/>
      <c r="Z194" s="17"/>
      <c r="AA194" s="106"/>
    </row>
    <row r="195" spans="1:27" ht="28">
      <c r="A195" s="218">
        <v>1531</v>
      </c>
      <c r="B195" s="16" t="str">
        <f t="shared" si="33"/>
        <v>G.18.10</v>
      </c>
      <c r="C195" s="92" t="s">
        <v>1661</v>
      </c>
      <c r="D195" s="117"/>
      <c r="E195" s="118"/>
      <c r="F195" s="17"/>
      <c r="G195" s="18" t="s">
        <v>1402</v>
      </c>
      <c r="H195" s="17" t="s">
        <v>1399</v>
      </c>
      <c r="I195" s="16">
        <v>2</v>
      </c>
      <c r="J195" s="16"/>
      <c r="K195" s="237">
        <f t="shared" si="34"/>
        <v>18</v>
      </c>
      <c r="L195" s="218">
        <f t="shared" si="35"/>
        <v>10</v>
      </c>
      <c r="M195" s="218">
        <f t="shared" si="36"/>
        <v>0</v>
      </c>
      <c r="N195" s="218">
        <f t="shared" si="37"/>
        <v>0</v>
      </c>
      <c r="O195" s="218">
        <f t="shared" si="38"/>
        <v>0</v>
      </c>
      <c r="P195" s="222">
        <f t="shared" si="30"/>
        <v>0</v>
      </c>
      <c r="Q195" s="218">
        <f t="shared" si="39"/>
        <v>0</v>
      </c>
      <c r="R195" s="218">
        <f t="shared" si="40"/>
        <v>0</v>
      </c>
      <c r="S195" s="218">
        <f t="shared" si="41"/>
        <v>1</v>
      </c>
      <c r="T195" s="218">
        <f t="shared" si="42"/>
        <v>1</v>
      </c>
      <c r="U195" s="218">
        <f t="shared" si="31"/>
        <v>2</v>
      </c>
      <c r="V195" s="218">
        <f t="shared" si="43"/>
        <v>1</v>
      </c>
      <c r="W195" s="218">
        <f t="shared" si="44"/>
        <v>1</v>
      </c>
      <c r="X195" s="120" t="str">
        <f t="shared" si="32"/>
        <v/>
      </c>
      <c r="Y195" s="18"/>
      <c r="Z195" s="17"/>
      <c r="AA195" s="106"/>
    </row>
    <row r="196" spans="1:27" ht="14">
      <c r="A196" s="218">
        <v>1539</v>
      </c>
      <c r="B196" s="16" t="str">
        <f t="shared" si="33"/>
        <v>G.18.11</v>
      </c>
      <c r="C196" s="92" t="s">
        <v>1575</v>
      </c>
      <c r="D196" s="117"/>
      <c r="E196" s="118"/>
      <c r="F196" s="17" t="s">
        <v>1577</v>
      </c>
      <c r="G196" s="18" t="s">
        <v>1578</v>
      </c>
      <c r="H196" s="17" t="s">
        <v>1579</v>
      </c>
      <c r="I196" s="16">
        <v>2</v>
      </c>
      <c r="J196" s="16"/>
      <c r="K196" s="237">
        <f t="shared" si="34"/>
        <v>18</v>
      </c>
      <c r="L196" s="218">
        <f t="shared" si="35"/>
        <v>11</v>
      </c>
      <c r="M196" s="218">
        <f t="shared" si="36"/>
        <v>0</v>
      </c>
      <c r="N196" s="218">
        <f t="shared" si="37"/>
        <v>0</v>
      </c>
      <c r="O196" s="218">
        <f t="shared" si="38"/>
        <v>0</v>
      </c>
      <c r="P196" s="222">
        <f t="shared" si="30"/>
        <v>0</v>
      </c>
      <c r="Q196" s="218">
        <f t="shared" si="39"/>
        <v>0</v>
      </c>
      <c r="R196" s="218">
        <f t="shared" si="40"/>
        <v>0</v>
      </c>
      <c r="S196" s="218">
        <f t="shared" si="41"/>
        <v>1</v>
      </c>
      <c r="T196" s="218">
        <f t="shared" si="42"/>
        <v>1</v>
      </c>
      <c r="U196" s="218">
        <f t="shared" si="31"/>
        <v>2</v>
      </c>
      <c r="V196" s="218">
        <f t="shared" si="43"/>
        <v>1</v>
      </c>
      <c r="W196" s="218">
        <f t="shared" si="44"/>
        <v>1</v>
      </c>
      <c r="X196" s="120" t="str">
        <f t="shared" si="32"/>
        <v/>
      </c>
      <c r="Y196" s="18"/>
      <c r="Z196" s="17"/>
      <c r="AA196" s="106"/>
    </row>
    <row r="197" spans="1:27" ht="14">
      <c r="A197" s="218">
        <v>1545</v>
      </c>
      <c r="B197" s="16" t="str">
        <f t="shared" si="33"/>
        <v>G.18.12</v>
      </c>
      <c r="C197" s="92" t="s">
        <v>1581</v>
      </c>
      <c r="D197" s="117"/>
      <c r="E197" s="118"/>
      <c r="F197" s="17" t="s">
        <v>1577</v>
      </c>
      <c r="G197" s="18" t="s">
        <v>1578</v>
      </c>
      <c r="H197" s="17" t="s">
        <v>1579</v>
      </c>
      <c r="I197" s="16">
        <v>2</v>
      </c>
      <c r="J197" s="16"/>
      <c r="K197" s="237">
        <f t="shared" si="34"/>
        <v>18</v>
      </c>
      <c r="L197" s="218">
        <f t="shared" si="35"/>
        <v>12</v>
      </c>
      <c r="M197" s="218">
        <f t="shared" si="36"/>
        <v>0</v>
      </c>
      <c r="N197" s="218">
        <f t="shared" si="37"/>
        <v>0</v>
      </c>
      <c r="O197" s="218">
        <f t="shared" si="38"/>
        <v>0</v>
      </c>
      <c r="P197" s="222">
        <f t="shared" ref="P197:P260" si="45">IF(OR(Master="Master",I197=0),0,IF(J197=1,0,IF(ISNA(VLOOKUP(A197,L2_Array,21,FALSE)),0,VLOOKUP(A197,L2_Array,21,FALSE))))</f>
        <v>0</v>
      </c>
      <c r="Q197" s="218">
        <f t="shared" si="39"/>
        <v>0</v>
      </c>
      <c r="R197" s="218">
        <f t="shared" si="40"/>
        <v>0</v>
      </c>
      <c r="S197" s="218">
        <f t="shared" si="41"/>
        <v>1</v>
      </c>
      <c r="T197" s="218">
        <f t="shared" si="42"/>
        <v>1</v>
      </c>
      <c r="U197" s="218">
        <f t="shared" ref="U197:U260" si="46">IF(Master="Master",Q197,IF(U196="",R197,IF(OR(AND(T197&gt;0,R197&lt;U196),AND(T197=1,R197&lt;=U196)),U196,R197)))</f>
        <v>2</v>
      </c>
      <c r="V197" s="218">
        <f t="shared" si="43"/>
        <v>1</v>
      </c>
      <c r="W197" s="218">
        <f t="shared" si="44"/>
        <v>1</v>
      </c>
      <c r="X197" s="120" t="str">
        <f t="shared" ref="X197:X260" si="47">IF(ISNA(VLOOKUP(A197,L2_Array,1,FALSE)),"",1)</f>
        <v/>
      </c>
      <c r="Y197" s="18"/>
      <c r="Z197" s="17"/>
      <c r="AA197" s="106"/>
    </row>
    <row r="198" spans="1:27" ht="14">
      <c r="A198" s="218">
        <v>1550</v>
      </c>
      <c r="B198" s="16" t="str">
        <f t="shared" ref="B198:B261" si="48">IF(I198=0,"",IF(I198=1,P$1&amp;"."&amp;K198,IF(I198=2,P$1&amp;"."&amp;K198&amp;"."&amp;L198,IF(I198=3,P$1&amp;"."&amp;K198&amp;"."&amp;L198&amp;"."&amp;M198,IF(I198=4,P$1&amp;"."&amp;K198&amp;"."&amp;L198&amp;"."&amp;M198&amp;"."&amp;N198,IF(I198=5,P$1&amp;"."&amp;K198&amp;"."&amp;L198&amp;"."&amp;M198&amp;"."&amp;N198&amp;"."&amp;O198))))))</f>
        <v>G.18.13</v>
      </c>
      <c r="C198" s="92" t="s">
        <v>1583</v>
      </c>
      <c r="D198" s="117"/>
      <c r="E198" s="118"/>
      <c r="F198" s="17"/>
      <c r="G198" s="18" t="s">
        <v>1584</v>
      </c>
      <c r="H198" s="17" t="s">
        <v>1579</v>
      </c>
      <c r="I198" s="16">
        <v>2</v>
      </c>
      <c r="J198" s="16"/>
      <c r="K198" s="237">
        <f t="shared" ref="K198:K261" si="49">IF(K197="",1,IF(I198=1,K197+1,K197))</f>
        <v>18</v>
      </c>
      <c r="L198" s="218">
        <f t="shared" ref="L198:L261" si="50">IF(L197="",0,IF(K197&lt;&gt;K198,0,IF($I198=2,L197+1,L197)))</f>
        <v>13</v>
      </c>
      <c r="M198" s="218">
        <f t="shared" ref="M198:M261" si="51">IF(M197="",0,IF(L197&lt;&gt;L198,0,IF($I198=3,M197+1,M197)))</f>
        <v>0</v>
      </c>
      <c r="N198" s="218">
        <f t="shared" ref="N198:N261" si="52">IF(N197="",0,IF(M197&lt;&gt;M198,0,IF($I198=4,N197+1,N197)))</f>
        <v>0</v>
      </c>
      <c r="O198" s="218">
        <f t="shared" ref="O198:O261" si="53">IF(O197="",0,IF(N197&lt;&gt;N198,0,IF($I198=5,O197+1,O197)))</f>
        <v>0</v>
      </c>
      <c r="P198" s="222">
        <f t="shared" si="45"/>
        <v>0</v>
      </c>
      <c r="Q198" s="218">
        <f t="shared" ref="Q198:Q261" si="54">IF(I198="","",IF(D198="Yes",1,IF(D198="No",2,IF(D198="N/A",3,0))))</f>
        <v>0</v>
      </c>
      <c r="R198" s="218">
        <f t="shared" ref="R198:R261" si="55">IF(I198="","",IF(P198&gt;0,P198,IF(Q198&gt;0,Q198,0)))</f>
        <v>0</v>
      </c>
      <c r="S198" s="218">
        <f t="shared" ref="S198:S261" si="56">IF(I198="","",IF(OR(I198=1,S197=""),1,IF(OR(AND(J197=1,(I198-I196&lt;&gt;0)),AND(S197=0,I197=I198),AND(J197=1,I198=I196)),0,1)))</f>
        <v>1</v>
      </c>
      <c r="T198" s="218">
        <f t="shared" ref="T198:T261" si="57">IF(I198="",T197,IF(AND(R198&gt;1,OR(T197="",T197=0,T197&gt;=I198)),I198,IF(I198&gt;T197,T197,0)))</f>
        <v>1</v>
      </c>
      <c r="U198" s="218">
        <f t="shared" si="46"/>
        <v>2</v>
      </c>
      <c r="V198" s="218">
        <f t="shared" ref="V198:V261" si="58">IF(I198="","",IF(OR(AND(S197=1,T198=1),R198&gt;0,AND(S199=0,V199=1)),1,0))</f>
        <v>1</v>
      </c>
      <c r="W198" s="218">
        <f t="shared" ref="W198:W261" si="59">IF(I198="","",IF(OR(AND(T198&gt;0,S198=1),AND(S198=1,V198=1)),1,0))</f>
        <v>1</v>
      </c>
      <c r="X198" s="120" t="str">
        <f t="shared" si="47"/>
        <v/>
      </c>
      <c r="Y198" s="18"/>
      <c r="Z198" s="17"/>
      <c r="AA198" s="106"/>
    </row>
    <row r="199" spans="1:27" ht="28">
      <c r="A199" s="218">
        <v>1555</v>
      </c>
      <c r="B199" s="16" t="str">
        <f t="shared" si="48"/>
        <v>G.18.14</v>
      </c>
      <c r="C199" s="92" t="s">
        <v>1634</v>
      </c>
      <c r="D199" s="117"/>
      <c r="E199" s="118"/>
      <c r="F199" s="17"/>
      <c r="G199" s="18" t="s">
        <v>1587</v>
      </c>
      <c r="H199" s="17" t="s">
        <v>1588</v>
      </c>
      <c r="I199" s="16">
        <v>2</v>
      </c>
      <c r="J199" s="16"/>
      <c r="K199" s="237">
        <f t="shared" si="49"/>
        <v>18</v>
      </c>
      <c r="L199" s="218">
        <f t="shared" si="50"/>
        <v>14</v>
      </c>
      <c r="M199" s="218">
        <f t="shared" si="51"/>
        <v>0</v>
      </c>
      <c r="N199" s="218">
        <f t="shared" si="52"/>
        <v>0</v>
      </c>
      <c r="O199" s="218">
        <f t="shared" si="53"/>
        <v>0</v>
      </c>
      <c r="P199" s="222">
        <f t="shared" si="45"/>
        <v>0</v>
      </c>
      <c r="Q199" s="218">
        <f t="shared" si="54"/>
        <v>0</v>
      </c>
      <c r="R199" s="218">
        <f t="shared" si="55"/>
        <v>0</v>
      </c>
      <c r="S199" s="218">
        <f t="shared" si="56"/>
        <v>1</v>
      </c>
      <c r="T199" s="218">
        <f t="shared" si="57"/>
        <v>1</v>
      </c>
      <c r="U199" s="218">
        <f t="shared" si="46"/>
        <v>2</v>
      </c>
      <c r="V199" s="218">
        <f t="shared" si="58"/>
        <v>1</v>
      </c>
      <c r="W199" s="218">
        <f t="shared" si="59"/>
        <v>1</v>
      </c>
      <c r="X199" s="120" t="str">
        <f t="shared" si="47"/>
        <v/>
      </c>
      <c r="Y199" s="18"/>
      <c r="Z199" s="17"/>
      <c r="AA199" s="106"/>
    </row>
    <row r="200" spans="1:27" ht="14">
      <c r="A200" s="218">
        <v>1570</v>
      </c>
      <c r="B200" s="16" t="str">
        <f t="shared" si="48"/>
        <v>G.18.15</v>
      </c>
      <c r="C200" s="92" t="s">
        <v>1662</v>
      </c>
      <c r="D200" s="117"/>
      <c r="E200" s="118"/>
      <c r="F200" s="17"/>
      <c r="G200" s="18" t="s">
        <v>3</v>
      </c>
      <c r="H200" s="17" t="s">
        <v>243</v>
      </c>
      <c r="I200" s="16">
        <v>2</v>
      </c>
      <c r="J200" s="16"/>
      <c r="K200" s="237">
        <f t="shared" si="49"/>
        <v>18</v>
      </c>
      <c r="L200" s="218">
        <f t="shared" si="50"/>
        <v>15</v>
      </c>
      <c r="M200" s="218">
        <f t="shared" si="51"/>
        <v>0</v>
      </c>
      <c r="N200" s="218">
        <f t="shared" si="52"/>
        <v>0</v>
      </c>
      <c r="O200" s="218">
        <f t="shared" si="53"/>
        <v>0</v>
      </c>
      <c r="P200" s="222">
        <f t="shared" si="45"/>
        <v>0</v>
      </c>
      <c r="Q200" s="218">
        <f t="shared" si="54"/>
        <v>0</v>
      </c>
      <c r="R200" s="218">
        <f t="shared" si="55"/>
        <v>0</v>
      </c>
      <c r="S200" s="218">
        <f t="shared" si="56"/>
        <v>1</v>
      </c>
      <c r="T200" s="218">
        <f t="shared" si="57"/>
        <v>1</v>
      </c>
      <c r="U200" s="218">
        <f t="shared" si="46"/>
        <v>2</v>
      </c>
      <c r="V200" s="218">
        <f t="shared" si="58"/>
        <v>1</v>
      </c>
      <c r="W200" s="218">
        <f t="shared" si="59"/>
        <v>1</v>
      </c>
      <c r="X200" s="120" t="str">
        <f t="shared" si="47"/>
        <v/>
      </c>
      <c r="Y200" s="18"/>
      <c r="Z200" s="17"/>
      <c r="AA200" s="106"/>
    </row>
    <row r="201" spans="1:27" ht="14">
      <c r="A201" s="218">
        <v>2639</v>
      </c>
      <c r="B201" s="16" t="str">
        <f t="shared" si="48"/>
        <v>G.18.16</v>
      </c>
      <c r="C201" s="92" t="s">
        <v>1590</v>
      </c>
      <c r="D201" s="117"/>
      <c r="E201" s="118"/>
      <c r="F201" s="17" t="s">
        <v>1577</v>
      </c>
      <c r="G201" s="18" t="s">
        <v>1591</v>
      </c>
      <c r="H201" s="17" t="s">
        <v>1592</v>
      </c>
      <c r="I201" s="16">
        <v>2</v>
      </c>
      <c r="J201" s="16"/>
      <c r="K201" s="237">
        <f t="shared" si="49"/>
        <v>18</v>
      </c>
      <c r="L201" s="218">
        <f t="shared" si="50"/>
        <v>16</v>
      </c>
      <c r="M201" s="218">
        <f t="shared" si="51"/>
        <v>0</v>
      </c>
      <c r="N201" s="218">
        <f t="shared" si="52"/>
        <v>0</v>
      </c>
      <c r="O201" s="218">
        <f t="shared" si="53"/>
        <v>0</v>
      </c>
      <c r="P201" s="222">
        <f t="shared" si="45"/>
        <v>0</v>
      </c>
      <c r="Q201" s="218">
        <f t="shared" si="54"/>
        <v>0</v>
      </c>
      <c r="R201" s="218">
        <f t="shared" si="55"/>
        <v>0</v>
      </c>
      <c r="S201" s="218">
        <f t="shared" si="56"/>
        <v>1</v>
      </c>
      <c r="T201" s="218">
        <f t="shared" si="57"/>
        <v>1</v>
      </c>
      <c r="U201" s="218">
        <f t="shared" si="46"/>
        <v>2</v>
      </c>
      <c r="V201" s="218">
        <f t="shared" si="58"/>
        <v>1</v>
      </c>
      <c r="W201" s="218">
        <f t="shared" si="59"/>
        <v>1</v>
      </c>
      <c r="X201" s="120" t="str">
        <f t="shared" si="47"/>
        <v/>
      </c>
      <c r="Y201" s="18"/>
      <c r="Z201" s="17"/>
      <c r="AA201" s="106"/>
    </row>
    <row r="202" spans="1:27" ht="28">
      <c r="A202" s="218">
        <v>1574</v>
      </c>
      <c r="B202" s="16" t="str">
        <f t="shared" si="48"/>
        <v>G.18.17</v>
      </c>
      <c r="C202" s="92" t="s">
        <v>1663</v>
      </c>
      <c r="D202" s="117"/>
      <c r="E202" s="118"/>
      <c r="F202" s="17"/>
      <c r="G202" s="18" t="s">
        <v>1578</v>
      </c>
      <c r="H202" s="17" t="s">
        <v>1579</v>
      </c>
      <c r="I202" s="16">
        <v>2</v>
      </c>
      <c r="J202" s="16"/>
      <c r="K202" s="237">
        <f t="shared" si="49"/>
        <v>18</v>
      </c>
      <c r="L202" s="218">
        <f t="shared" si="50"/>
        <v>17</v>
      </c>
      <c r="M202" s="218">
        <f t="shared" si="51"/>
        <v>0</v>
      </c>
      <c r="N202" s="218">
        <f t="shared" si="52"/>
        <v>0</v>
      </c>
      <c r="O202" s="218">
        <f t="shared" si="53"/>
        <v>0</v>
      </c>
      <c r="P202" s="222">
        <f t="shared" si="45"/>
        <v>0</v>
      </c>
      <c r="Q202" s="218">
        <f t="shared" si="54"/>
        <v>0</v>
      </c>
      <c r="R202" s="218">
        <f t="shared" si="55"/>
        <v>0</v>
      </c>
      <c r="S202" s="218">
        <f t="shared" si="56"/>
        <v>1</v>
      </c>
      <c r="T202" s="218">
        <f t="shared" si="57"/>
        <v>1</v>
      </c>
      <c r="U202" s="218">
        <f t="shared" si="46"/>
        <v>2</v>
      </c>
      <c r="V202" s="218">
        <f t="shared" si="58"/>
        <v>1</v>
      </c>
      <c r="W202" s="218">
        <f t="shared" si="59"/>
        <v>1</v>
      </c>
      <c r="X202" s="120" t="str">
        <f t="shared" si="47"/>
        <v/>
      </c>
      <c r="Y202" s="18"/>
      <c r="Z202" s="17"/>
      <c r="AA202" s="106"/>
    </row>
    <row r="203" spans="1:27" ht="14">
      <c r="A203" s="218">
        <v>1575</v>
      </c>
      <c r="B203" s="16" t="str">
        <f t="shared" si="48"/>
        <v>G.18.18</v>
      </c>
      <c r="C203" s="92" t="s">
        <v>1594</v>
      </c>
      <c r="D203" s="117"/>
      <c r="E203" s="118"/>
      <c r="F203" s="17"/>
      <c r="G203" s="18" t="s">
        <v>1595</v>
      </c>
      <c r="H203" s="17" t="s">
        <v>1596</v>
      </c>
      <c r="I203" s="16">
        <v>2</v>
      </c>
      <c r="J203" s="16"/>
      <c r="K203" s="237">
        <f t="shared" si="49"/>
        <v>18</v>
      </c>
      <c r="L203" s="218">
        <f t="shared" si="50"/>
        <v>18</v>
      </c>
      <c r="M203" s="218">
        <f t="shared" si="51"/>
        <v>0</v>
      </c>
      <c r="N203" s="218">
        <f t="shared" si="52"/>
        <v>0</v>
      </c>
      <c r="O203" s="218">
        <f t="shared" si="53"/>
        <v>0</v>
      </c>
      <c r="P203" s="222">
        <f t="shared" si="45"/>
        <v>0</v>
      </c>
      <c r="Q203" s="218">
        <f t="shared" si="54"/>
        <v>0</v>
      </c>
      <c r="R203" s="218">
        <f t="shared" si="55"/>
        <v>0</v>
      </c>
      <c r="S203" s="218">
        <f t="shared" si="56"/>
        <v>1</v>
      </c>
      <c r="T203" s="218">
        <f t="shared" si="57"/>
        <v>1</v>
      </c>
      <c r="U203" s="218">
        <f t="shared" si="46"/>
        <v>2</v>
      </c>
      <c r="V203" s="218">
        <f t="shared" si="58"/>
        <v>1</v>
      </c>
      <c r="W203" s="218">
        <f t="shared" si="59"/>
        <v>1</v>
      </c>
      <c r="X203" s="120" t="str">
        <f t="shared" si="47"/>
        <v/>
      </c>
      <c r="Y203" s="18"/>
      <c r="Z203" s="17"/>
      <c r="AA203" s="106"/>
    </row>
    <row r="204" spans="1:27" ht="28">
      <c r="A204" s="218">
        <v>1576</v>
      </c>
      <c r="B204" s="16" t="str">
        <f t="shared" si="48"/>
        <v>G.18.19</v>
      </c>
      <c r="C204" s="92" t="s">
        <v>1598</v>
      </c>
      <c r="D204" s="117"/>
      <c r="E204" s="118"/>
      <c r="F204" s="17"/>
      <c r="G204" s="18" t="s">
        <v>1599</v>
      </c>
      <c r="H204" s="17" t="s">
        <v>1588</v>
      </c>
      <c r="I204" s="16">
        <v>2</v>
      </c>
      <c r="J204" s="16"/>
      <c r="K204" s="237">
        <f t="shared" si="49"/>
        <v>18</v>
      </c>
      <c r="L204" s="218">
        <f t="shared" si="50"/>
        <v>19</v>
      </c>
      <c r="M204" s="218">
        <f t="shared" si="51"/>
        <v>0</v>
      </c>
      <c r="N204" s="218">
        <f t="shared" si="52"/>
        <v>0</v>
      </c>
      <c r="O204" s="218">
        <f t="shared" si="53"/>
        <v>0</v>
      </c>
      <c r="P204" s="222">
        <f t="shared" si="45"/>
        <v>0</v>
      </c>
      <c r="Q204" s="218">
        <f t="shared" si="54"/>
        <v>0</v>
      </c>
      <c r="R204" s="218">
        <f t="shared" si="55"/>
        <v>0</v>
      </c>
      <c r="S204" s="218">
        <f t="shared" si="56"/>
        <v>1</v>
      </c>
      <c r="T204" s="218">
        <f t="shared" si="57"/>
        <v>1</v>
      </c>
      <c r="U204" s="218">
        <f t="shared" si="46"/>
        <v>2</v>
      </c>
      <c r="V204" s="218">
        <f t="shared" si="58"/>
        <v>1</v>
      </c>
      <c r="W204" s="218">
        <f t="shared" si="59"/>
        <v>1</v>
      </c>
      <c r="X204" s="120" t="str">
        <f t="shared" si="47"/>
        <v/>
      </c>
      <c r="Y204" s="18"/>
      <c r="Z204" s="17"/>
      <c r="AA204" s="106"/>
    </row>
    <row r="205" spans="1:27" ht="14">
      <c r="A205" s="218">
        <v>1577</v>
      </c>
      <c r="B205" s="16" t="str">
        <f t="shared" si="48"/>
        <v>G.18.20</v>
      </c>
      <c r="C205" s="92" t="s">
        <v>1601</v>
      </c>
      <c r="D205" s="117"/>
      <c r="E205" s="118"/>
      <c r="F205" s="17"/>
      <c r="G205" s="18" t="s">
        <v>1602</v>
      </c>
      <c r="H205" s="17" t="s">
        <v>1596</v>
      </c>
      <c r="I205" s="16">
        <v>2</v>
      </c>
      <c r="J205" s="16"/>
      <c r="K205" s="237">
        <f t="shared" si="49"/>
        <v>18</v>
      </c>
      <c r="L205" s="218">
        <f t="shared" si="50"/>
        <v>20</v>
      </c>
      <c r="M205" s="218">
        <f t="shared" si="51"/>
        <v>0</v>
      </c>
      <c r="N205" s="218">
        <f t="shared" si="52"/>
        <v>0</v>
      </c>
      <c r="O205" s="218">
        <f t="shared" si="53"/>
        <v>0</v>
      </c>
      <c r="P205" s="222">
        <f t="shared" si="45"/>
        <v>0</v>
      </c>
      <c r="Q205" s="218">
        <f t="shared" si="54"/>
        <v>0</v>
      </c>
      <c r="R205" s="218">
        <f t="shared" si="55"/>
        <v>0</v>
      </c>
      <c r="S205" s="218">
        <f t="shared" si="56"/>
        <v>1</v>
      </c>
      <c r="T205" s="218">
        <f t="shared" si="57"/>
        <v>1</v>
      </c>
      <c r="U205" s="218">
        <f t="shared" si="46"/>
        <v>2</v>
      </c>
      <c r="V205" s="218">
        <f t="shared" si="58"/>
        <v>1</v>
      </c>
      <c r="W205" s="218">
        <f t="shared" si="59"/>
        <v>1</v>
      </c>
      <c r="X205" s="120" t="str">
        <f t="shared" si="47"/>
        <v/>
      </c>
      <c r="Y205" s="18"/>
      <c r="Z205" s="17"/>
      <c r="AA205" s="106"/>
    </row>
    <row r="206" spans="1:27" ht="28">
      <c r="A206" s="218">
        <v>2640</v>
      </c>
      <c r="B206" s="16" t="str">
        <f t="shared" si="48"/>
        <v>G.18.21</v>
      </c>
      <c r="C206" s="92" t="s">
        <v>1604</v>
      </c>
      <c r="D206" s="117"/>
      <c r="E206" s="118"/>
      <c r="F206" s="17"/>
      <c r="G206" s="18" t="s">
        <v>352</v>
      </c>
      <c r="H206" s="17" t="s">
        <v>353</v>
      </c>
      <c r="I206" s="16">
        <v>2</v>
      </c>
      <c r="J206" s="16"/>
      <c r="K206" s="237">
        <f t="shared" si="49"/>
        <v>18</v>
      </c>
      <c r="L206" s="218">
        <f t="shared" si="50"/>
        <v>21</v>
      </c>
      <c r="M206" s="218">
        <f t="shared" si="51"/>
        <v>0</v>
      </c>
      <c r="N206" s="218">
        <f t="shared" si="52"/>
        <v>0</v>
      </c>
      <c r="O206" s="218">
        <f t="shared" si="53"/>
        <v>0</v>
      </c>
      <c r="P206" s="222">
        <f t="shared" si="45"/>
        <v>0</v>
      </c>
      <c r="Q206" s="218">
        <f t="shared" si="54"/>
        <v>0</v>
      </c>
      <c r="R206" s="218">
        <f t="shared" si="55"/>
        <v>0</v>
      </c>
      <c r="S206" s="218">
        <f t="shared" si="56"/>
        <v>1</v>
      </c>
      <c r="T206" s="218">
        <f t="shared" si="57"/>
        <v>1</v>
      </c>
      <c r="U206" s="218">
        <f t="shared" si="46"/>
        <v>2</v>
      </c>
      <c r="V206" s="218">
        <f t="shared" si="58"/>
        <v>1</v>
      </c>
      <c r="W206" s="218">
        <f t="shared" si="59"/>
        <v>1</v>
      </c>
      <c r="X206" s="120" t="str">
        <f t="shared" si="47"/>
        <v/>
      </c>
      <c r="Y206" s="18"/>
      <c r="Z206" s="17"/>
      <c r="AA206" s="106"/>
    </row>
    <row r="207" spans="1:27" ht="28">
      <c r="A207" s="218">
        <v>1559</v>
      </c>
      <c r="B207" s="16" t="str">
        <f t="shared" si="48"/>
        <v>G.18.22</v>
      </c>
      <c r="C207" s="92" t="s">
        <v>1606</v>
      </c>
      <c r="D207" s="117"/>
      <c r="E207" s="118"/>
      <c r="F207" s="17"/>
      <c r="G207" s="18" t="s">
        <v>1607</v>
      </c>
      <c r="H207" s="17" t="s">
        <v>1596</v>
      </c>
      <c r="I207" s="16">
        <v>2</v>
      </c>
      <c r="J207" s="16"/>
      <c r="K207" s="237">
        <f t="shared" si="49"/>
        <v>18</v>
      </c>
      <c r="L207" s="218">
        <f t="shared" si="50"/>
        <v>22</v>
      </c>
      <c r="M207" s="218">
        <f t="shared" si="51"/>
        <v>0</v>
      </c>
      <c r="N207" s="218">
        <f t="shared" si="52"/>
        <v>0</v>
      </c>
      <c r="O207" s="218">
        <f t="shared" si="53"/>
        <v>0</v>
      </c>
      <c r="P207" s="222">
        <f t="shared" si="45"/>
        <v>0</v>
      </c>
      <c r="Q207" s="218">
        <f t="shared" si="54"/>
        <v>0</v>
      </c>
      <c r="R207" s="218">
        <f t="shared" si="55"/>
        <v>0</v>
      </c>
      <c r="S207" s="218">
        <f t="shared" si="56"/>
        <v>1</v>
      </c>
      <c r="T207" s="218">
        <f t="shared" si="57"/>
        <v>1</v>
      </c>
      <c r="U207" s="218">
        <f t="shared" si="46"/>
        <v>2</v>
      </c>
      <c r="V207" s="218">
        <f t="shared" si="58"/>
        <v>1</v>
      </c>
      <c r="W207" s="218">
        <f t="shared" si="59"/>
        <v>1</v>
      </c>
      <c r="X207" s="120" t="str">
        <f t="shared" si="47"/>
        <v/>
      </c>
      <c r="Y207" s="18"/>
      <c r="Z207" s="17"/>
      <c r="AA207" s="106"/>
    </row>
    <row r="208" spans="1:27" ht="14">
      <c r="A208" s="218">
        <v>1564</v>
      </c>
      <c r="B208" s="16" t="str">
        <f t="shared" si="48"/>
        <v>G.18.23</v>
      </c>
      <c r="C208" s="92" t="s">
        <v>1664</v>
      </c>
      <c r="D208" s="117"/>
      <c r="E208" s="118"/>
      <c r="F208" s="17"/>
      <c r="G208" s="18" t="s">
        <v>1665</v>
      </c>
      <c r="H208" s="17" t="s">
        <v>1596</v>
      </c>
      <c r="I208" s="16">
        <v>2</v>
      </c>
      <c r="J208" s="16"/>
      <c r="K208" s="237">
        <f t="shared" si="49"/>
        <v>18</v>
      </c>
      <c r="L208" s="218">
        <f t="shared" si="50"/>
        <v>23</v>
      </c>
      <c r="M208" s="218">
        <f t="shared" si="51"/>
        <v>0</v>
      </c>
      <c r="N208" s="218">
        <f t="shared" si="52"/>
        <v>0</v>
      </c>
      <c r="O208" s="218">
        <f t="shared" si="53"/>
        <v>0</v>
      </c>
      <c r="P208" s="222">
        <f t="shared" si="45"/>
        <v>0</v>
      </c>
      <c r="Q208" s="218">
        <f t="shared" si="54"/>
        <v>0</v>
      </c>
      <c r="R208" s="218">
        <f t="shared" si="55"/>
        <v>0</v>
      </c>
      <c r="S208" s="218">
        <f t="shared" si="56"/>
        <v>1</v>
      </c>
      <c r="T208" s="218">
        <f t="shared" si="57"/>
        <v>1</v>
      </c>
      <c r="U208" s="218">
        <f t="shared" si="46"/>
        <v>2</v>
      </c>
      <c r="V208" s="218">
        <f t="shared" si="58"/>
        <v>1</v>
      </c>
      <c r="W208" s="218">
        <f t="shared" si="59"/>
        <v>1</v>
      </c>
      <c r="X208" s="120" t="str">
        <f t="shared" si="47"/>
        <v/>
      </c>
      <c r="Y208" s="18"/>
      <c r="Z208" s="17"/>
      <c r="AA208" s="106"/>
    </row>
    <row r="209" spans="1:27" ht="28">
      <c r="A209" s="218">
        <v>1579</v>
      </c>
      <c r="B209" s="16" t="str">
        <f t="shared" si="48"/>
        <v>G.19</v>
      </c>
      <c r="C209" s="17" t="s">
        <v>1666</v>
      </c>
      <c r="D209" s="117" t="s">
        <v>50</v>
      </c>
      <c r="E209" s="118"/>
      <c r="F209" s="17"/>
      <c r="G209" s="18" t="s">
        <v>3</v>
      </c>
      <c r="H209" s="17" t="s">
        <v>243</v>
      </c>
      <c r="I209" s="16">
        <v>1</v>
      </c>
      <c r="J209" s="16"/>
      <c r="K209" s="237">
        <f t="shared" si="49"/>
        <v>19</v>
      </c>
      <c r="L209" s="218">
        <f t="shared" si="50"/>
        <v>0</v>
      </c>
      <c r="M209" s="218">
        <f t="shared" si="51"/>
        <v>0</v>
      </c>
      <c r="N209" s="218">
        <f t="shared" si="52"/>
        <v>0</v>
      </c>
      <c r="O209" s="218">
        <f t="shared" si="53"/>
        <v>0</v>
      </c>
      <c r="P209" s="222">
        <f t="shared" si="45"/>
        <v>0</v>
      </c>
      <c r="Q209" s="218">
        <f t="shared" si="54"/>
        <v>2</v>
      </c>
      <c r="R209" s="218">
        <f t="shared" si="55"/>
        <v>2</v>
      </c>
      <c r="S209" s="218">
        <f t="shared" si="56"/>
        <v>1</v>
      </c>
      <c r="T209" s="218">
        <f t="shared" si="57"/>
        <v>1</v>
      </c>
      <c r="U209" s="218">
        <f t="shared" si="46"/>
        <v>2</v>
      </c>
      <c r="V209" s="218">
        <f t="shared" si="58"/>
        <v>1</v>
      </c>
      <c r="W209" s="218">
        <f t="shared" si="59"/>
        <v>1</v>
      </c>
      <c r="X209" s="120" t="str">
        <f t="shared" si="47"/>
        <v/>
      </c>
      <c r="Y209" s="18"/>
      <c r="Z209" s="17"/>
      <c r="AA209" s="106" t="s">
        <v>1667</v>
      </c>
    </row>
    <row r="210" spans="1:27" ht="14">
      <c r="A210" s="218">
        <v>2641</v>
      </c>
      <c r="B210" s="16" t="str">
        <f t="shared" si="48"/>
        <v>G.19.1</v>
      </c>
      <c r="C210" s="92" t="s">
        <v>1668</v>
      </c>
      <c r="D210" s="117"/>
      <c r="E210" s="118"/>
      <c r="F210" s="17"/>
      <c r="G210" s="18" t="s">
        <v>1373</v>
      </c>
      <c r="H210" s="17" t="s">
        <v>262</v>
      </c>
      <c r="I210" s="16">
        <v>2</v>
      </c>
      <c r="J210" s="16"/>
      <c r="K210" s="237">
        <f t="shared" si="49"/>
        <v>19</v>
      </c>
      <c r="L210" s="218">
        <f t="shared" si="50"/>
        <v>1</v>
      </c>
      <c r="M210" s="218">
        <f t="shared" si="51"/>
        <v>0</v>
      </c>
      <c r="N210" s="218">
        <f t="shared" si="52"/>
        <v>0</v>
      </c>
      <c r="O210" s="218">
        <f t="shared" si="53"/>
        <v>0</v>
      </c>
      <c r="P210" s="222">
        <f t="shared" si="45"/>
        <v>0</v>
      </c>
      <c r="Q210" s="218">
        <f t="shared" si="54"/>
        <v>0</v>
      </c>
      <c r="R210" s="218">
        <f t="shared" si="55"/>
        <v>0</v>
      </c>
      <c r="S210" s="218">
        <f t="shared" si="56"/>
        <v>1</v>
      </c>
      <c r="T210" s="218">
        <f t="shared" si="57"/>
        <v>1</v>
      </c>
      <c r="U210" s="218">
        <f t="shared" si="46"/>
        <v>2</v>
      </c>
      <c r="V210" s="218">
        <f t="shared" si="58"/>
        <v>1</v>
      </c>
      <c r="W210" s="218">
        <f t="shared" si="59"/>
        <v>1</v>
      </c>
      <c r="X210" s="120" t="str">
        <f t="shared" si="47"/>
        <v/>
      </c>
      <c r="Y210" s="18"/>
      <c r="Z210" s="17"/>
      <c r="AA210" s="106"/>
    </row>
    <row r="211" spans="1:27" ht="28">
      <c r="A211" s="218">
        <v>1598</v>
      </c>
      <c r="B211" s="16" t="str">
        <f t="shared" si="48"/>
        <v>G.19.1.1</v>
      </c>
      <c r="C211" s="93" t="s">
        <v>1669</v>
      </c>
      <c r="D211" s="117"/>
      <c r="E211" s="118"/>
      <c r="F211" s="17"/>
      <c r="G211" s="18" t="s">
        <v>290</v>
      </c>
      <c r="H211" s="17" t="s">
        <v>291</v>
      </c>
      <c r="I211" s="16">
        <v>3</v>
      </c>
      <c r="J211" s="16"/>
      <c r="K211" s="237">
        <f t="shared" si="49"/>
        <v>19</v>
      </c>
      <c r="L211" s="218">
        <f t="shared" si="50"/>
        <v>1</v>
      </c>
      <c r="M211" s="218">
        <f t="shared" si="51"/>
        <v>1</v>
      </c>
      <c r="N211" s="218">
        <f t="shared" si="52"/>
        <v>0</v>
      </c>
      <c r="O211" s="218">
        <f t="shared" si="53"/>
        <v>0</v>
      </c>
      <c r="P211" s="222">
        <f t="shared" si="45"/>
        <v>0</v>
      </c>
      <c r="Q211" s="218">
        <f t="shared" si="54"/>
        <v>0</v>
      </c>
      <c r="R211" s="218">
        <f t="shared" si="55"/>
        <v>0</v>
      </c>
      <c r="S211" s="218">
        <f t="shared" si="56"/>
        <v>1</v>
      </c>
      <c r="T211" s="218">
        <f t="shared" si="57"/>
        <v>1</v>
      </c>
      <c r="U211" s="218">
        <f t="shared" si="46"/>
        <v>2</v>
      </c>
      <c r="V211" s="218">
        <f t="shared" si="58"/>
        <v>1</v>
      </c>
      <c r="W211" s="218">
        <f t="shared" si="59"/>
        <v>1</v>
      </c>
      <c r="X211" s="120" t="str">
        <f t="shared" si="47"/>
        <v/>
      </c>
      <c r="Y211" s="18"/>
      <c r="Z211" s="17"/>
      <c r="AA211" s="106"/>
    </row>
    <row r="212" spans="1:27" ht="14">
      <c r="A212" s="218">
        <v>1580</v>
      </c>
      <c r="B212" s="16" t="str">
        <f t="shared" si="48"/>
        <v>G.19.2</v>
      </c>
      <c r="C212" s="92" t="s">
        <v>1670</v>
      </c>
      <c r="D212" s="117"/>
      <c r="E212" s="118"/>
      <c r="F212" s="17"/>
      <c r="G212" s="18" t="s">
        <v>1671</v>
      </c>
      <c r="H212" s="17" t="s">
        <v>1381</v>
      </c>
      <c r="I212" s="16">
        <v>2</v>
      </c>
      <c r="J212" s="16"/>
      <c r="K212" s="237">
        <f t="shared" si="49"/>
        <v>19</v>
      </c>
      <c r="L212" s="218">
        <f t="shared" si="50"/>
        <v>2</v>
      </c>
      <c r="M212" s="218">
        <f t="shared" si="51"/>
        <v>0</v>
      </c>
      <c r="N212" s="218">
        <f t="shared" si="52"/>
        <v>0</v>
      </c>
      <c r="O212" s="218">
        <f t="shared" si="53"/>
        <v>0</v>
      </c>
      <c r="P212" s="222">
        <f t="shared" si="45"/>
        <v>0</v>
      </c>
      <c r="Q212" s="218">
        <f t="shared" si="54"/>
        <v>0</v>
      </c>
      <c r="R212" s="218">
        <f t="shared" si="55"/>
        <v>0</v>
      </c>
      <c r="S212" s="218">
        <f t="shared" si="56"/>
        <v>1</v>
      </c>
      <c r="T212" s="218">
        <f t="shared" si="57"/>
        <v>1</v>
      </c>
      <c r="U212" s="218">
        <f t="shared" si="46"/>
        <v>2</v>
      </c>
      <c r="V212" s="218">
        <f t="shared" si="58"/>
        <v>1</v>
      </c>
      <c r="W212" s="218">
        <f t="shared" si="59"/>
        <v>1</v>
      </c>
      <c r="X212" s="120" t="str">
        <f t="shared" si="47"/>
        <v/>
      </c>
      <c r="Y212" s="18"/>
      <c r="Z212" s="17"/>
      <c r="AA212" s="106"/>
    </row>
    <row r="213" spans="1:27" ht="14">
      <c r="A213" s="218">
        <v>1581</v>
      </c>
      <c r="B213" s="16" t="str">
        <f t="shared" si="48"/>
        <v>G.19.3</v>
      </c>
      <c r="C213" s="92" t="s">
        <v>1672</v>
      </c>
      <c r="D213" s="117"/>
      <c r="E213" s="118"/>
      <c r="F213" s="17"/>
      <c r="G213" s="18" t="s">
        <v>1673</v>
      </c>
      <c r="H213" s="17" t="s">
        <v>1381</v>
      </c>
      <c r="I213" s="16">
        <v>2</v>
      </c>
      <c r="J213" s="16"/>
      <c r="K213" s="237">
        <f t="shared" si="49"/>
        <v>19</v>
      </c>
      <c r="L213" s="218">
        <f t="shared" si="50"/>
        <v>3</v>
      </c>
      <c r="M213" s="218">
        <f t="shared" si="51"/>
        <v>0</v>
      </c>
      <c r="N213" s="218">
        <f t="shared" si="52"/>
        <v>0</v>
      </c>
      <c r="O213" s="218">
        <f t="shared" si="53"/>
        <v>0</v>
      </c>
      <c r="P213" s="222">
        <f t="shared" si="45"/>
        <v>0</v>
      </c>
      <c r="Q213" s="218">
        <f t="shared" si="54"/>
        <v>0</v>
      </c>
      <c r="R213" s="218">
        <f t="shared" si="55"/>
        <v>0</v>
      </c>
      <c r="S213" s="218">
        <f t="shared" si="56"/>
        <v>1</v>
      </c>
      <c r="T213" s="218">
        <f t="shared" si="57"/>
        <v>1</v>
      </c>
      <c r="U213" s="218">
        <f t="shared" si="46"/>
        <v>2</v>
      </c>
      <c r="V213" s="218">
        <f t="shared" si="58"/>
        <v>1</v>
      </c>
      <c r="W213" s="218">
        <f t="shared" si="59"/>
        <v>1</v>
      </c>
      <c r="X213" s="120" t="str">
        <f t="shared" si="47"/>
        <v/>
      </c>
      <c r="Y213" s="18"/>
      <c r="Z213" s="17"/>
      <c r="AA213" s="106"/>
    </row>
    <row r="214" spans="1:27" ht="14">
      <c r="A214" s="218">
        <v>1582</v>
      </c>
      <c r="B214" s="16" t="str">
        <f t="shared" si="48"/>
        <v>G.19.4</v>
      </c>
      <c r="C214" s="92" t="s">
        <v>1674</v>
      </c>
      <c r="D214" s="117"/>
      <c r="E214" s="118"/>
      <c r="F214" s="17"/>
      <c r="G214" s="18" t="s">
        <v>1380</v>
      </c>
      <c r="H214" s="17" t="s">
        <v>1381</v>
      </c>
      <c r="I214" s="16">
        <v>2</v>
      </c>
      <c r="J214" s="16"/>
      <c r="K214" s="237">
        <f t="shared" si="49"/>
        <v>19</v>
      </c>
      <c r="L214" s="218">
        <f t="shared" si="50"/>
        <v>4</v>
      </c>
      <c r="M214" s="218">
        <f t="shared" si="51"/>
        <v>0</v>
      </c>
      <c r="N214" s="218">
        <f t="shared" si="52"/>
        <v>0</v>
      </c>
      <c r="O214" s="218">
        <f t="shared" si="53"/>
        <v>0</v>
      </c>
      <c r="P214" s="222">
        <f t="shared" si="45"/>
        <v>0</v>
      </c>
      <c r="Q214" s="218">
        <f t="shared" si="54"/>
        <v>0</v>
      </c>
      <c r="R214" s="218">
        <f t="shared" si="55"/>
        <v>0</v>
      </c>
      <c r="S214" s="218">
        <f t="shared" si="56"/>
        <v>1</v>
      </c>
      <c r="T214" s="218">
        <f t="shared" si="57"/>
        <v>1</v>
      </c>
      <c r="U214" s="218">
        <f t="shared" si="46"/>
        <v>2</v>
      </c>
      <c r="V214" s="218">
        <f t="shared" si="58"/>
        <v>1</v>
      </c>
      <c r="W214" s="218">
        <f t="shared" si="59"/>
        <v>1</v>
      </c>
      <c r="X214" s="120" t="str">
        <f t="shared" si="47"/>
        <v/>
      </c>
      <c r="Y214" s="18"/>
      <c r="Z214" s="17"/>
      <c r="AA214" s="106"/>
    </row>
    <row r="215" spans="1:27" ht="28">
      <c r="A215" s="218">
        <v>1607</v>
      </c>
      <c r="B215" s="16" t="str">
        <f t="shared" si="48"/>
        <v>G.19.5</v>
      </c>
      <c r="C215" s="92" t="s">
        <v>1675</v>
      </c>
      <c r="D215" s="117"/>
      <c r="E215" s="118"/>
      <c r="F215" s="17"/>
      <c r="G215" s="18" t="s">
        <v>1559</v>
      </c>
      <c r="H215" s="17" t="s">
        <v>1453</v>
      </c>
      <c r="I215" s="16">
        <v>2</v>
      </c>
      <c r="J215" s="16"/>
      <c r="K215" s="237">
        <f t="shared" si="49"/>
        <v>19</v>
      </c>
      <c r="L215" s="218">
        <f t="shared" si="50"/>
        <v>5</v>
      </c>
      <c r="M215" s="218">
        <f t="shared" si="51"/>
        <v>0</v>
      </c>
      <c r="N215" s="218">
        <f t="shared" si="52"/>
        <v>0</v>
      </c>
      <c r="O215" s="218">
        <f t="shared" si="53"/>
        <v>0</v>
      </c>
      <c r="P215" s="222">
        <f t="shared" si="45"/>
        <v>0</v>
      </c>
      <c r="Q215" s="218">
        <f t="shared" si="54"/>
        <v>0</v>
      </c>
      <c r="R215" s="218">
        <f t="shared" si="55"/>
        <v>0</v>
      </c>
      <c r="S215" s="218">
        <f t="shared" si="56"/>
        <v>1</v>
      </c>
      <c r="T215" s="218">
        <f t="shared" si="57"/>
        <v>1</v>
      </c>
      <c r="U215" s="218">
        <f t="shared" si="46"/>
        <v>2</v>
      </c>
      <c r="V215" s="218">
        <f t="shared" si="58"/>
        <v>1</v>
      </c>
      <c r="W215" s="218">
        <f t="shared" si="59"/>
        <v>1</v>
      </c>
      <c r="X215" s="120" t="str">
        <f t="shared" si="47"/>
        <v/>
      </c>
      <c r="Y215" s="18"/>
      <c r="Z215" s="17"/>
      <c r="AA215" s="106"/>
    </row>
    <row r="216" spans="1:27" ht="42">
      <c r="A216" s="218">
        <v>1609</v>
      </c>
      <c r="B216" s="16" t="str">
        <f t="shared" si="48"/>
        <v>G.19.6</v>
      </c>
      <c r="C216" s="92" t="s">
        <v>1620</v>
      </c>
      <c r="D216" s="117"/>
      <c r="E216" s="118"/>
      <c r="F216" s="17" t="s">
        <v>1562</v>
      </c>
      <c r="G216" s="18" t="s">
        <v>1563</v>
      </c>
      <c r="H216" s="17" t="s">
        <v>1564</v>
      </c>
      <c r="I216" s="16">
        <v>2</v>
      </c>
      <c r="J216" s="16"/>
      <c r="K216" s="237">
        <f t="shared" si="49"/>
        <v>19</v>
      </c>
      <c r="L216" s="218">
        <f t="shared" si="50"/>
        <v>6</v>
      </c>
      <c r="M216" s="218">
        <f t="shared" si="51"/>
        <v>0</v>
      </c>
      <c r="N216" s="218">
        <f t="shared" si="52"/>
        <v>0</v>
      </c>
      <c r="O216" s="218">
        <f t="shared" si="53"/>
        <v>0</v>
      </c>
      <c r="P216" s="222">
        <f t="shared" si="45"/>
        <v>0</v>
      </c>
      <c r="Q216" s="218">
        <f t="shared" si="54"/>
        <v>0</v>
      </c>
      <c r="R216" s="218">
        <f t="shared" si="55"/>
        <v>0</v>
      </c>
      <c r="S216" s="218">
        <f t="shared" si="56"/>
        <v>1</v>
      </c>
      <c r="T216" s="218">
        <f t="shared" si="57"/>
        <v>1</v>
      </c>
      <c r="U216" s="218">
        <f t="shared" si="46"/>
        <v>2</v>
      </c>
      <c r="V216" s="218">
        <f t="shared" si="58"/>
        <v>1</v>
      </c>
      <c r="W216" s="218">
        <f t="shared" si="59"/>
        <v>1</v>
      </c>
      <c r="X216" s="120" t="str">
        <f t="shared" si="47"/>
        <v/>
      </c>
      <c r="Y216" s="18"/>
      <c r="Z216" s="17"/>
      <c r="AA216" s="106"/>
    </row>
    <row r="217" spans="1:27" ht="14">
      <c r="A217" s="218">
        <v>1600</v>
      </c>
      <c r="B217" s="16" t="str">
        <f t="shared" si="48"/>
        <v>G.19.7</v>
      </c>
      <c r="C217" s="92" t="s">
        <v>1622</v>
      </c>
      <c r="D217" s="117"/>
      <c r="E217" s="118"/>
      <c r="F217" s="17" t="s">
        <v>1567</v>
      </c>
      <c r="G217" s="18" t="s">
        <v>1402</v>
      </c>
      <c r="H217" s="17" t="s">
        <v>1399</v>
      </c>
      <c r="I217" s="16">
        <v>2</v>
      </c>
      <c r="J217" s="16"/>
      <c r="K217" s="237">
        <f t="shared" si="49"/>
        <v>19</v>
      </c>
      <c r="L217" s="218">
        <f t="shared" si="50"/>
        <v>7</v>
      </c>
      <c r="M217" s="218">
        <f t="shared" si="51"/>
        <v>0</v>
      </c>
      <c r="N217" s="218">
        <f t="shared" si="52"/>
        <v>0</v>
      </c>
      <c r="O217" s="218">
        <f t="shared" si="53"/>
        <v>0</v>
      </c>
      <c r="P217" s="222">
        <f t="shared" si="45"/>
        <v>0</v>
      </c>
      <c r="Q217" s="218">
        <f t="shared" si="54"/>
        <v>0</v>
      </c>
      <c r="R217" s="218">
        <f t="shared" si="55"/>
        <v>0</v>
      </c>
      <c r="S217" s="218">
        <f t="shared" si="56"/>
        <v>1</v>
      </c>
      <c r="T217" s="218">
        <f t="shared" si="57"/>
        <v>1</v>
      </c>
      <c r="U217" s="218">
        <f t="shared" si="46"/>
        <v>2</v>
      </c>
      <c r="V217" s="218">
        <f t="shared" si="58"/>
        <v>1</v>
      </c>
      <c r="W217" s="218">
        <f t="shared" si="59"/>
        <v>1</v>
      </c>
      <c r="X217" s="120" t="str">
        <f t="shared" si="47"/>
        <v/>
      </c>
      <c r="Y217" s="18"/>
      <c r="Z217" s="17"/>
      <c r="AA217" s="106"/>
    </row>
    <row r="218" spans="1:27" ht="14">
      <c r="A218" s="218">
        <v>1620</v>
      </c>
      <c r="B218" s="16" t="str">
        <f t="shared" si="48"/>
        <v>G.19.8</v>
      </c>
      <c r="C218" s="92" t="s">
        <v>1624</v>
      </c>
      <c r="D218" s="117"/>
      <c r="E218" s="118"/>
      <c r="F218" s="17"/>
      <c r="G218" s="18" t="s">
        <v>1394</v>
      </c>
      <c r="H218" s="17" t="s">
        <v>1395</v>
      </c>
      <c r="I218" s="16">
        <v>2</v>
      </c>
      <c r="J218" s="16"/>
      <c r="K218" s="237">
        <f t="shared" si="49"/>
        <v>19</v>
      </c>
      <c r="L218" s="218">
        <f t="shared" si="50"/>
        <v>8</v>
      </c>
      <c r="M218" s="218">
        <f t="shared" si="51"/>
        <v>0</v>
      </c>
      <c r="N218" s="218">
        <f t="shared" si="52"/>
        <v>0</v>
      </c>
      <c r="O218" s="218">
        <f t="shared" si="53"/>
        <v>0</v>
      </c>
      <c r="P218" s="222">
        <f t="shared" si="45"/>
        <v>0</v>
      </c>
      <c r="Q218" s="218">
        <f t="shared" si="54"/>
        <v>0</v>
      </c>
      <c r="R218" s="218">
        <f t="shared" si="55"/>
        <v>0</v>
      </c>
      <c r="S218" s="218">
        <f t="shared" si="56"/>
        <v>1</v>
      </c>
      <c r="T218" s="218">
        <f t="shared" si="57"/>
        <v>1</v>
      </c>
      <c r="U218" s="218">
        <f t="shared" si="46"/>
        <v>2</v>
      </c>
      <c r="V218" s="218">
        <f t="shared" si="58"/>
        <v>1</v>
      </c>
      <c r="W218" s="218">
        <f t="shared" si="59"/>
        <v>1</v>
      </c>
      <c r="X218" s="120" t="str">
        <f t="shared" si="47"/>
        <v/>
      </c>
      <c r="Y218" s="18"/>
      <c r="Z218" s="17"/>
      <c r="AA218" s="106"/>
    </row>
    <row r="219" spans="1:27" ht="28">
      <c r="A219" s="218">
        <v>1625</v>
      </c>
      <c r="B219" s="16" t="str">
        <f t="shared" si="48"/>
        <v>G.19.9</v>
      </c>
      <c r="C219" s="92" t="s">
        <v>1628</v>
      </c>
      <c r="D219" s="117"/>
      <c r="E219" s="118"/>
      <c r="F219" s="17"/>
      <c r="G219" s="18" t="s">
        <v>1402</v>
      </c>
      <c r="H219" s="17" t="s">
        <v>1399</v>
      </c>
      <c r="I219" s="16">
        <v>2</v>
      </c>
      <c r="J219" s="16"/>
      <c r="K219" s="237">
        <f t="shared" si="49"/>
        <v>19</v>
      </c>
      <c r="L219" s="218">
        <f t="shared" si="50"/>
        <v>9</v>
      </c>
      <c r="M219" s="218">
        <f t="shared" si="51"/>
        <v>0</v>
      </c>
      <c r="N219" s="218">
        <f t="shared" si="52"/>
        <v>0</v>
      </c>
      <c r="O219" s="218">
        <f t="shared" si="53"/>
        <v>0</v>
      </c>
      <c r="P219" s="222">
        <f t="shared" si="45"/>
        <v>0</v>
      </c>
      <c r="Q219" s="218">
        <f t="shared" si="54"/>
        <v>0</v>
      </c>
      <c r="R219" s="218">
        <f t="shared" si="55"/>
        <v>0</v>
      </c>
      <c r="S219" s="218">
        <f t="shared" si="56"/>
        <v>1</v>
      </c>
      <c r="T219" s="218">
        <f t="shared" si="57"/>
        <v>1</v>
      </c>
      <c r="U219" s="218">
        <f t="shared" si="46"/>
        <v>2</v>
      </c>
      <c r="V219" s="218">
        <f t="shared" si="58"/>
        <v>1</v>
      </c>
      <c r="W219" s="218">
        <f t="shared" si="59"/>
        <v>1</v>
      </c>
      <c r="X219" s="120" t="str">
        <f t="shared" si="47"/>
        <v/>
      </c>
      <c r="Y219" s="18"/>
      <c r="Z219" s="17"/>
      <c r="AA219" s="106"/>
    </row>
    <row r="220" spans="1:27" ht="14">
      <c r="A220" s="218">
        <v>1633</v>
      </c>
      <c r="B220" s="16" t="str">
        <f t="shared" si="48"/>
        <v>G.19.10</v>
      </c>
      <c r="C220" s="92" t="s">
        <v>1676</v>
      </c>
      <c r="D220" s="117"/>
      <c r="E220" s="118"/>
      <c r="F220" s="17" t="s">
        <v>1577</v>
      </c>
      <c r="G220" s="18" t="s">
        <v>1578</v>
      </c>
      <c r="H220" s="17" t="s">
        <v>1579</v>
      </c>
      <c r="I220" s="16">
        <v>2</v>
      </c>
      <c r="J220" s="16"/>
      <c r="K220" s="237">
        <f t="shared" si="49"/>
        <v>19</v>
      </c>
      <c r="L220" s="218">
        <f t="shared" si="50"/>
        <v>10</v>
      </c>
      <c r="M220" s="218">
        <f t="shared" si="51"/>
        <v>0</v>
      </c>
      <c r="N220" s="218">
        <f t="shared" si="52"/>
        <v>0</v>
      </c>
      <c r="O220" s="218">
        <f t="shared" si="53"/>
        <v>0</v>
      </c>
      <c r="P220" s="222">
        <f t="shared" si="45"/>
        <v>0</v>
      </c>
      <c r="Q220" s="218">
        <f t="shared" si="54"/>
        <v>0</v>
      </c>
      <c r="R220" s="218">
        <f t="shared" si="55"/>
        <v>0</v>
      </c>
      <c r="S220" s="218">
        <f t="shared" si="56"/>
        <v>1</v>
      </c>
      <c r="T220" s="218">
        <f t="shared" si="57"/>
        <v>1</v>
      </c>
      <c r="U220" s="218">
        <f t="shared" si="46"/>
        <v>2</v>
      </c>
      <c r="V220" s="218">
        <f t="shared" si="58"/>
        <v>1</v>
      </c>
      <c r="W220" s="218">
        <f t="shared" si="59"/>
        <v>1</v>
      </c>
      <c r="X220" s="120" t="str">
        <f t="shared" si="47"/>
        <v/>
      </c>
      <c r="Y220" s="18"/>
      <c r="Z220" s="17"/>
      <c r="AA220" s="106"/>
    </row>
    <row r="221" spans="1:27" ht="14">
      <c r="A221" s="218">
        <v>1639</v>
      </c>
      <c r="B221" s="16" t="str">
        <f t="shared" si="48"/>
        <v>G.19.11</v>
      </c>
      <c r="C221" s="92" t="s">
        <v>1581</v>
      </c>
      <c r="D221" s="117"/>
      <c r="E221" s="118"/>
      <c r="F221" s="17" t="s">
        <v>1577</v>
      </c>
      <c r="G221" s="18" t="s">
        <v>1578</v>
      </c>
      <c r="H221" s="17" t="s">
        <v>1579</v>
      </c>
      <c r="I221" s="16">
        <v>2</v>
      </c>
      <c r="J221" s="16"/>
      <c r="K221" s="237">
        <f t="shared" si="49"/>
        <v>19</v>
      </c>
      <c r="L221" s="218">
        <f t="shared" si="50"/>
        <v>11</v>
      </c>
      <c r="M221" s="218">
        <f t="shared" si="51"/>
        <v>0</v>
      </c>
      <c r="N221" s="218">
        <f t="shared" si="52"/>
        <v>0</v>
      </c>
      <c r="O221" s="218">
        <f t="shared" si="53"/>
        <v>0</v>
      </c>
      <c r="P221" s="222">
        <f t="shared" si="45"/>
        <v>0</v>
      </c>
      <c r="Q221" s="218">
        <f t="shared" si="54"/>
        <v>0</v>
      </c>
      <c r="R221" s="218">
        <f t="shared" si="55"/>
        <v>0</v>
      </c>
      <c r="S221" s="218">
        <f t="shared" si="56"/>
        <v>1</v>
      </c>
      <c r="T221" s="218">
        <f t="shared" si="57"/>
        <v>1</v>
      </c>
      <c r="U221" s="218">
        <f t="shared" si="46"/>
        <v>2</v>
      </c>
      <c r="V221" s="218">
        <f t="shared" si="58"/>
        <v>1</v>
      </c>
      <c r="W221" s="218">
        <f t="shared" si="59"/>
        <v>1</v>
      </c>
      <c r="X221" s="120" t="str">
        <f t="shared" si="47"/>
        <v/>
      </c>
      <c r="Y221" s="18"/>
      <c r="Z221" s="17"/>
      <c r="AA221" s="106"/>
    </row>
    <row r="222" spans="1:27" ht="14">
      <c r="A222" s="218">
        <v>1644</v>
      </c>
      <c r="B222" s="16" t="str">
        <f t="shared" si="48"/>
        <v>G.19.12</v>
      </c>
      <c r="C222" s="92" t="s">
        <v>1583</v>
      </c>
      <c r="D222" s="117"/>
      <c r="E222" s="118"/>
      <c r="F222" s="17"/>
      <c r="G222" s="18" t="s">
        <v>1584</v>
      </c>
      <c r="H222" s="17" t="s">
        <v>1579</v>
      </c>
      <c r="I222" s="16">
        <v>2</v>
      </c>
      <c r="J222" s="16"/>
      <c r="K222" s="237">
        <f t="shared" si="49"/>
        <v>19</v>
      </c>
      <c r="L222" s="218">
        <f t="shared" si="50"/>
        <v>12</v>
      </c>
      <c r="M222" s="218">
        <f t="shared" si="51"/>
        <v>0</v>
      </c>
      <c r="N222" s="218">
        <f t="shared" si="52"/>
        <v>0</v>
      </c>
      <c r="O222" s="218">
        <f t="shared" si="53"/>
        <v>0</v>
      </c>
      <c r="P222" s="222">
        <f t="shared" si="45"/>
        <v>0</v>
      </c>
      <c r="Q222" s="218">
        <f t="shared" si="54"/>
        <v>0</v>
      </c>
      <c r="R222" s="218">
        <f t="shared" si="55"/>
        <v>0</v>
      </c>
      <c r="S222" s="218">
        <f t="shared" si="56"/>
        <v>1</v>
      </c>
      <c r="T222" s="218">
        <f t="shared" si="57"/>
        <v>1</v>
      </c>
      <c r="U222" s="218">
        <f t="shared" si="46"/>
        <v>2</v>
      </c>
      <c r="V222" s="218">
        <f t="shared" si="58"/>
        <v>1</v>
      </c>
      <c r="W222" s="218">
        <f t="shared" si="59"/>
        <v>1</v>
      </c>
      <c r="X222" s="120" t="str">
        <f t="shared" si="47"/>
        <v/>
      </c>
      <c r="Y222" s="18"/>
      <c r="Z222" s="17"/>
      <c r="AA222" s="106"/>
    </row>
    <row r="223" spans="1:27" ht="28">
      <c r="A223" s="218">
        <v>1649</v>
      </c>
      <c r="B223" s="16" t="str">
        <f t="shared" si="48"/>
        <v>G.19.13</v>
      </c>
      <c r="C223" s="92" t="s">
        <v>1634</v>
      </c>
      <c r="D223" s="117"/>
      <c r="E223" s="118"/>
      <c r="F223" s="17"/>
      <c r="G223" s="18" t="s">
        <v>1587</v>
      </c>
      <c r="H223" s="17" t="s">
        <v>1588</v>
      </c>
      <c r="I223" s="16">
        <v>2</v>
      </c>
      <c r="J223" s="16"/>
      <c r="K223" s="237">
        <f t="shared" si="49"/>
        <v>19</v>
      </c>
      <c r="L223" s="218">
        <f t="shared" si="50"/>
        <v>13</v>
      </c>
      <c r="M223" s="218">
        <f t="shared" si="51"/>
        <v>0</v>
      </c>
      <c r="N223" s="218">
        <f t="shared" si="52"/>
        <v>0</v>
      </c>
      <c r="O223" s="218">
        <f t="shared" si="53"/>
        <v>0</v>
      </c>
      <c r="P223" s="222">
        <f t="shared" si="45"/>
        <v>0</v>
      </c>
      <c r="Q223" s="218">
        <f t="shared" si="54"/>
        <v>0</v>
      </c>
      <c r="R223" s="218">
        <f t="shared" si="55"/>
        <v>0</v>
      </c>
      <c r="S223" s="218">
        <f t="shared" si="56"/>
        <v>1</v>
      </c>
      <c r="T223" s="218">
        <f t="shared" si="57"/>
        <v>1</v>
      </c>
      <c r="U223" s="218">
        <f t="shared" si="46"/>
        <v>2</v>
      </c>
      <c r="V223" s="218">
        <f t="shared" si="58"/>
        <v>1</v>
      </c>
      <c r="W223" s="218">
        <f t="shared" si="59"/>
        <v>1</v>
      </c>
      <c r="X223" s="120" t="str">
        <f t="shared" si="47"/>
        <v/>
      </c>
      <c r="Y223" s="18"/>
      <c r="Z223" s="17"/>
      <c r="AA223" s="106"/>
    </row>
    <row r="224" spans="1:27" ht="14">
      <c r="A224" s="218">
        <v>2642</v>
      </c>
      <c r="B224" s="16" t="str">
        <f t="shared" si="48"/>
        <v>G.19.14</v>
      </c>
      <c r="C224" s="92" t="s">
        <v>1590</v>
      </c>
      <c r="D224" s="117"/>
      <c r="E224" s="118"/>
      <c r="F224" s="17" t="s">
        <v>1577</v>
      </c>
      <c r="G224" s="18" t="s">
        <v>1591</v>
      </c>
      <c r="H224" s="17" t="s">
        <v>1592</v>
      </c>
      <c r="I224" s="16">
        <v>2</v>
      </c>
      <c r="J224" s="16"/>
      <c r="K224" s="237">
        <f t="shared" si="49"/>
        <v>19</v>
      </c>
      <c r="L224" s="218">
        <f t="shared" si="50"/>
        <v>14</v>
      </c>
      <c r="M224" s="218">
        <f t="shared" si="51"/>
        <v>0</v>
      </c>
      <c r="N224" s="218">
        <f t="shared" si="52"/>
        <v>0</v>
      </c>
      <c r="O224" s="218">
        <f t="shared" si="53"/>
        <v>0</v>
      </c>
      <c r="P224" s="222">
        <f t="shared" si="45"/>
        <v>0</v>
      </c>
      <c r="Q224" s="218">
        <f t="shared" si="54"/>
        <v>0</v>
      </c>
      <c r="R224" s="218">
        <f t="shared" si="55"/>
        <v>0</v>
      </c>
      <c r="S224" s="218">
        <f t="shared" si="56"/>
        <v>1</v>
      </c>
      <c r="T224" s="218">
        <f t="shared" si="57"/>
        <v>1</v>
      </c>
      <c r="U224" s="218">
        <f t="shared" si="46"/>
        <v>2</v>
      </c>
      <c r="V224" s="218">
        <f t="shared" si="58"/>
        <v>1</v>
      </c>
      <c r="W224" s="218">
        <f t="shared" si="59"/>
        <v>1</v>
      </c>
      <c r="X224" s="120" t="str">
        <f t="shared" si="47"/>
        <v/>
      </c>
      <c r="Y224" s="18"/>
      <c r="Z224" s="17"/>
      <c r="AA224" s="106"/>
    </row>
    <row r="225" spans="1:27" ht="28">
      <c r="A225" s="218">
        <v>1668</v>
      </c>
      <c r="B225" s="16" t="str">
        <f t="shared" si="48"/>
        <v>G.19.15</v>
      </c>
      <c r="C225" s="92" t="s">
        <v>1663</v>
      </c>
      <c r="D225" s="117"/>
      <c r="E225" s="118"/>
      <c r="F225" s="17"/>
      <c r="G225" s="18" t="s">
        <v>1578</v>
      </c>
      <c r="H225" s="17" t="s">
        <v>1579</v>
      </c>
      <c r="I225" s="16">
        <v>2</v>
      </c>
      <c r="J225" s="16"/>
      <c r="K225" s="237">
        <f t="shared" si="49"/>
        <v>19</v>
      </c>
      <c r="L225" s="218">
        <f t="shared" si="50"/>
        <v>15</v>
      </c>
      <c r="M225" s="218">
        <f t="shared" si="51"/>
        <v>0</v>
      </c>
      <c r="N225" s="218">
        <f t="shared" si="52"/>
        <v>0</v>
      </c>
      <c r="O225" s="218">
        <f t="shared" si="53"/>
        <v>0</v>
      </c>
      <c r="P225" s="222">
        <f t="shared" si="45"/>
        <v>0</v>
      </c>
      <c r="Q225" s="218">
        <f t="shared" si="54"/>
        <v>0</v>
      </c>
      <c r="R225" s="218">
        <f t="shared" si="55"/>
        <v>0</v>
      </c>
      <c r="S225" s="218">
        <f t="shared" si="56"/>
        <v>1</v>
      </c>
      <c r="T225" s="218">
        <f t="shared" si="57"/>
        <v>1</v>
      </c>
      <c r="U225" s="218">
        <f t="shared" si="46"/>
        <v>2</v>
      </c>
      <c r="V225" s="218">
        <f t="shared" si="58"/>
        <v>1</v>
      </c>
      <c r="W225" s="218">
        <f t="shared" si="59"/>
        <v>1</v>
      </c>
      <c r="X225" s="120" t="str">
        <f t="shared" si="47"/>
        <v/>
      </c>
      <c r="Y225" s="18"/>
      <c r="Z225" s="17"/>
      <c r="AA225" s="106"/>
    </row>
    <row r="226" spans="1:27" ht="14">
      <c r="A226" s="218">
        <v>1669</v>
      </c>
      <c r="B226" s="16" t="str">
        <f t="shared" si="48"/>
        <v>G.19.16</v>
      </c>
      <c r="C226" s="92" t="s">
        <v>1594</v>
      </c>
      <c r="D226" s="117"/>
      <c r="E226" s="118"/>
      <c r="F226" s="17"/>
      <c r="G226" s="18" t="s">
        <v>1595</v>
      </c>
      <c r="H226" s="17" t="s">
        <v>1596</v>
      </c>
      <c r="I226" s="16">
        <v>2</v>
      </c>
      <c r="J226" s="16"/>
      <c r="K226" s="237">
        <f t="shared" si="49"/>
        <v>19</v>
      </c>
      <c r="L226" s="218">
        <f t="shared" si="50"/>
        <v>16</v>
      </c>
      <c r="M226" s="218">
        <f t="shared" si="51"/>
        <v>0</v>
      </c>
      <c r="N226" s="218">
        <f t="shared" si="52"/>
        <v>0</v>
      </c>
      <c r="O226" s="218">
        <f t="shared" si="53"/>
        <v>0</v>
      </c>
      <c r="P226" s="222">
        <f t="shared" si="45"/>
        <v>0</v>
      </c>
      <c r="Q226" s="218">
        <f t="shared" si="54"/>
        <v>0</v>
      </c>
      <c r="R226" s="218">
        <f t="shared" si="55"/>
        <v>0</v>
      </c>
      <c r="S226" s="218">
        <f t="shared" si="56"/>
        <v>1</v>
      </c>
      <c r="T226" s="218">
        <f t="shared" si="57"/>
        <v>1</v>
      </c>
      <c r="U226" s="218">
        <f t="shared" si="46"/>
        <v>2</v>
      </c>
      <c r="V226" s="218">
        <f t="shared" si="58"/>
        <v>1</v>
      </c>
      <c r="W226" s="218">
        <f t="shared" si="59"/>
        <v>1</v>
      </c>
      <c r="X226" s="120" t="str">
        <f t="shared" si="47"/>
        <v/>
      </c>
      <c r="Y226" s="18"/>
      <c r="Z226" s="17"/>
      <c r="AA226" s="106"/>
    </row>
    <row r="227" spans="1:27" ht="28">
      <c r="A227" s="218">
        <v>1670</v>
      </c>
      <c r="B227" s="16" t="str">
        <f t="shared" si="48"/>
        <v>G.19.17</v>
      </c>
      <c r="C227" s="92" t="s">
        <v>1598</v>
      </c>
      <c r="D227" s="117"/>
      <c r="E227" s="118"/>
      <c r="F227" s="17"/>
      <c r="G227" s="18" t="s">
        <v>1599</v>
      </c>
      <c r="H227" s="17" t="s">
        <v>1588</v>
      </c>
      <c r="I227" s="16">
        <v>2</v>
      </c>
      <c r="J227" s="16"/>
      <c r="K227" s="237">
        <f t="shared" si="49"/>
        <v>19</v>
      </c>
      <c r="L227" s="218">
        <f t="shared" si="50"/>
        <v>17</v>
      </c>
      <c r="M227" s="218">
        <f t="shared" si="51"/>
        <v>0</v>
      </c>
      <c r="N227" s="218">
        <f t="shared" si="52"/>
        <v>0</v>
      </c>
      <c r="O227" s="218">
        <f t="shared" si="53"/>
        <v>0</v>
      </c>
      <c r="P227" s="222">
        <f t="shared" si="45"/>
        <v>0</v>
      </c>
      <c r="Q227" s="218">
        <f t="shared" si="54"/>
        <v>0</v>
      </c>
      <c r="R227" s="218">
        <f t="shared" si="55"/>
        <v>0</v>
      </c>
      <c r="S227" s="218">
        <f t="shared" si="56"/>
        <v>1</v>
      </c>
      <c r="T227" s="218">
        <f t="shared" si="57"/>
        <v>1</v>
      </c>
      <c r="U227" s="218">
        <f t="shared" si="46"/>
        <v>2</v>
      </c>
      <c r="V227" s="218">
        <f t="shared" si="58"/>
        <v>1</v>
      </c>
      <c r="W227" s="218">
        <f t="shared" si="59"/>
        <v>1</v>
      </c>
      <c r="X227" s="120" t="str">
        <f t="shared" si="47"/>
        <v/>
      </c>
      <c r="Y227" s="18"/>
      <c r="Z227" s="17"/>
      <c r="AA227" s="106"/>
    </row>
    <row r="228" spans="1:27" ht="14">
      <c r="A228" s="218">
        <v>1671</v>
      </c>
      <c r="B228" s="16" t="str">
        <f t="shared" si="48"/>
        <v>G.19.18</v>
      </c>
      <c r="C228" s="92" t="s">
        <v>1601</v>
      </c>
      <c r="D228" s="117"/>
      <c r="E228" s="118"/>
      <c r="F228" s="17"/>
      <c r="G228" s="18" t="s">
        <v>1602</v>
      </c>
      <c r="H228" s="17" t="s">
        <v>1596</v>
      </c>
      <c r="I228" s="16">
        <v>2</v>
      </c>
      <c r="J228" s="16"/>
      <c r="K228" s="237">
        <f t="shared" si="49"/>
        <v>19</v>
      </c>
      <c r="L228" s="218">
        <f t="shared" si="50"/>
        <v>18</v>
      </c>
      <c r="M228" s="218">
        <f t="shared" si="51"/>
        <v>0</v>
      </c>
      <c r="N228" s="218">
        <f t="shared" si="52"/>
        <v>0</v>
      </c>
      <c r="O228" s="218">
        <f t="shared" si="53"/>
        <v>0</v>
      </c>
      <c r="P228" s="222">
        <f t="shared" si="45"/>
        <v>0</v>
      </c>
      <c r="Q228" s="218">
        <f t="shared" si="54"/>
        <v>0</v>
      </c>
      <c r="R228" s="218">
        <f t="shared" si="55"/>
        <v>0</v>
      </c>
      <c r="S228" s="218">
        <f t="shared" si="56"/>
        <v>1</v>
      </c>
      <c r="T228" s="218">
        <f t="shared" si="57"/>
        <v>1</v>
      </c>
      <c r="U228" s="218">
        <f t="shared" si="46"/>
        <v>2</v>
      </c>
      <c r="V228" s="218">
        <f t="shared" si="58"/>
        <v>1</v>
      </c>
      <c r="W228" s="218">
        <f t="shared" si="59"/>
        <v>1</v>
      </c>
      <c r="X228" s="120" t="str">
        <f t="shared" si="47"/>
        <v/>
      </c>
      <c r="Y228" s="18"/>
      <c r="Z228" s="17"/>
      <c r="AA228" s="106"/>
    </row>
    <row r="229" spans="1:27" ht="28">
      <c r="A229" s="218">
        <v>2643</v>
      </c>
      <c r="B229" s="16" t="str">
        <f t="shared" si="48"/>
        <v>G.19.19</v>
      </c>
      <c r="C229" s="92" t="s">
        <v>1604</v>
      </c>
      <c r="D229" s="117"/>
      <c r="E229" s="118"/>
      <c r="F229" s="17"/>
      <c r="G229" s="18" t="s">
        <v>352</v>
      </c>
      <c r="H229" s="17" t="s">
        <v>353</v>
      </c>
      <c r="I229" s="16">
        <v>2</v>
      </c>
      <c r="J229" s="16"/>
      <c r="K229" s="237">
        <f t="shared" si="49"/>
        <v>19</v>
      </c>
      <c r="L229" s="218">
        <f t="shared" si="50"/>
        <v>19</v>
      </c>
      <c r="M229" s="218">
        <f t="shared" si="51"/>
        <v>0</v>
      </c>
      <c r="N229" s="218">
        <f t="shared" si="52"/>
        <v>0</v>
      </c>
      <c r="O229" s="218">
        <f t="shared" si="53"/>
        <v>0</v>
      </c>
      <c r="P229" s="222">
        <f t="shared" si="45"/>
        <v>0</v>
      </c>
      <c r="Q229" s="218">
        <f t="shared" si="54"/>
        <v>0</v>
      </c>
      <c r="R229" s="218">
        <f t="shared" si="55"/>
        <v>0</v>
      </c>
      <c r="S229" s="218">
        <f t="shared" si="56"/>
        <v>1</v>
      </c>
      <c r="T229" s="218">
        <f t="shared" si="57"/>
        <v>1</v>
      </c>
      <c r="U229" s="218">
        <f t="shared" si="46"/>
        <v>2</v>
      </c>
      <c r="V229" s="218">
        <f t="shared" si="58"/>
        <v>1</v>
      </c>
      <c r="W229" s="218">
        <f t="shared" si="59"/>
        <v>1</v>
      </c>
      <c r="X229" s="120" t="str">
        <f t="shared" si="47"/>
        <v/>
      </c>
      <c r="Y229" s="18"/>
      <c r="Z229" s="17"/>
      <c r="AA229" s="106"/>
    </row>
    <row r="230" spans="1:27" ht="28">
      <c r="A230" s="218">
        <v>1653</v>
      </c>
      <c r="B230" s="16" t="str">
        <f t="shared" si="48"/>
        <v>G.19.20</v>
      </c>
      <c r="C230" s="92" t="s">
        <v>1606</v>
      </c>
      <c r="D230" s="117"/>
      <c r="E230" s="118"/>
      <c r="F230" s="17"/>
      <c r="G230" s="18" t="s">
        <v>1607</v>
      </c>
      <c r="H230" s="17" t="s">
        <v>1596</v>
      </c>
      <c r="I230" s="16">
        <v>2</v>
      </c>
      <c r="J230" s="16"/>
      <c r="K230" s="237">
        <f t="shared" si="49"/>
        <v>19</v>
      </c>
      <c r="L230" s="218">
        <f t="shared" si="50"/>
        <v>20</v>
      </c>
      <c r="M230" s="218">
        <f t="shared" si="51"/>
        <v>0</v>
      </c>
      <c r="N230" s="218">
        <f t="shared" si="52"/>
        <v>0</v>
      </c>
      <c r="O230" s="218">
        <f t="shared" si="53"/>
        <v>0</v>
      </c>
      <c r="P230" s="222">
        <f t="shared" si="45"/>
        <v>0</v>
      </c>
      <c r="Q230" s="218">
        <f t="shared" si="54"/>
        <v>0</v>
      </c>
      <c r="R230" s="218">
        <f t="shared" si="55"/>
        <v>0</v>
      </c>
      <c r="S230" s="218">
        <f t="shared" si="56"/>
        <v>1</v>
      </c>
      <c r="T230" s="218">
        <f t="shared" si="57"/>
        <v>1</v>
      </c>
      <c r="U230" s="218">
        <f t="shared" si="46"/>
        <v>2</v>
      </c>
      <c r="V230" s="218">
        <f t="shared" si="58"/>
        <v>1</v>
      </c>
      <c r="W230" s="218">
        <f t="shared" si="59"/>
        <v>1</v>
      </c>
      <c r="X230" s="120" t="str">
        <f t="shared" si="47"/>
        <v/>
      </c>
      <c r="Y230" s="18"/>
      <c r="Z230" s="17"/>
      <c r="AA230" s="106"/>
    </row>
    <row r="231" spans="1:27" ht="14">
      <c r="A231" s="218">
        <v>2644</v>
      </c>
      <c r="B231" s="16" t="str">
        <f t="shared" si="48"/>
        <v>G.19.21</v>
      </c>
      <c r="C231" s="92" t="s">
        <v>1677</v>
      </c>
      <c r="D231" s="117"/>
      <c r="E231" s="118"/>
      <c r="F231" s="17"/>
      <c r="G231" s="18" t="s">
        <v>1678</v>
      </c>
      <c r="H231" s="17" t="s">
        <v>1679</v>
      </c>
      <c r="I231" s="16">
        <v>2</v>
      </c>
      <c r="J231" s="16"/>
      <c r="K231" s="237">
        <f t="shared" si="49"/>
        <v>19</v>
      </c>
      <c r="L231" s="218">
        <f t="shared" si="50"/>
        <v>21</v>
      </c>
      <c r="M231" s="218">
        <f t="shared" si="51"/>
        <v>0</v>
      </c>
      <c r="N231" s="218">
        <f t="shared" si="52"/>
        <v>0</v>
      </c>
      <c r="O231" s="218">
        <f t="shared" si="53"/>
        <v>0</v>
      </c>
      <c r="P231" s="222">
        <f t="shared" si="45"/>
        <v>0</v>
      </c>
      <c r="Q231" s="218">
        <f t="shared" si="54"/>
        <v>0</v>
      </c>
      <c r="R231" s="218">
        <f t="shared" si="55"/>
        <v>0</v>
      </c>
      <c r="S231" s="218">
        <f t="shared" si="56"/>
        <v>1</v>
      </c>
      <c r="T231" s="218">
        <f t="shared" si="57"/>
        <v>1</v>
      </c>
      <c r="U231" s="218">
        <f t="shared" si="46"/>
        <v>2</v>
      </c>
      <c r="V231" s="218">
        <f t="shared" si="58"/>
        <v>1</v>
      </c>
      <c r="W231" s="218">
        <f t="shared" si="59"/>
        <v>1</v>
      </c>
      <c r="X231" s="120" t="str">
        <f t="shared" si="47"/>
        <v/>
      </c>
      <c r="Y231" s="18"/>
      <c r="Z231" s="17"/>
      <c r="AA231" s="106"/>
    </row>
    <row r="232" spans="1:27" ht="28">
      <c r="A232" s="218">
        <v>1672</v>
      </c>
      <c r="B232" s="16" t="str">
        <f t="shared" si="48"/>
        <v>G.20</v>
      </c>
      <c r="C232" s="17" t="s">
        <v>1680</v>
      </c>
      <c r="D232" s="117" t="s">
        <v>50</v>
      </c>
      <c r="E232" s="118"/>
      <c r="F232" s="17"/>
      <c r="G232" s="18" t="s">
        <v>3</v>
      </c>
      <c r="H232" s="17" t="s">
        <v>243</v>
      </c>
      <c r="I232" s="16">
        <v>1</v>
      </c>
      <c r="J232" s="16"/>
      <c r="K232" s="237">
        <f t="shared" si="49"/>
        <v>20</v>
      </c>
      <c r="L232" s="218">
        <f t="shared" si="50"/>
        <v>0</v>
      </c>
      <c r="M232" s="218">
        <f t="shared" si="51"/>
        <v>0</v>
      </c>
      <c r="N232" s="218">
        <f t="shared" si="52"/>
        <v>0</v>
      </c>
      <c r="O232" s="218">
        <f t="shared" si="53"/>
        <v>0</v>
      </c>
      <c r="P232" s="222">
        <f t="shared" si="45"/>
        <v>0</v>
      </c>
      <c r="Q232" s="218">
        <f t="shared" si="54"/>
        <v>2</v>
      </c>
      <c r="R232" s="218">
        <f t="shared" si="55"/>
        <v>2</v>
      </c>
      <c r="S232" s="218">
        <f t="shared" si="56"/>
        <v>1</v>
      </c>
      <c r="T232" s="218">
        <f t="shared" si="57"/>
        <v>1</v>
      </c>
      <c r="U232" s="218">
        <f t="shared" si="46"/>
        <v>2</v>
      </c>
      <c r="V232" s="218">
        <f t="shared" si="58"/>
        <v>1</v>
      </c>
      <c r="W232" s="218">
        <f t="shared" si="59"/>
        <v>1</v>
      </c>
      <c r="X232" s="120" t="str">
        <f t="shared" si="47"/>
        <v/>
      </c>
      <c r="Y232" s="18"/>
      <c r="Z232" s="17"/>
      <c r="AA232" s="106" t="s">
        <v>1681</v>
      </c>
    </row>
    <row r="233" spans="1:27" ht="28">
      <c r="A233" s="218">
        <v>1679</v>
      </c>
      <c r="B233" s="16" t="str">
        <f t="shared" si="48"/>
        <v>G.20.1</v>
      </c>
      <c r="C233" s="92" t="s">
        <v>1682</v>
      </c>
      <c r="D233" s="117"/>
      <c r="E233" s="118"/>
      <c r="F233" s="17"/>
      <c r="G233" s="18" t="s">
        <v>1683</v>
      </c>
      <c r="H233" s="17" t="s">
        <v>357</v>
      </c>
      <c r="I233" s="16">
        <v>2</v>
      </c>
      <c r="J233" s="16"/>
      <c r="K233" s="237">
        <f t="shared" si="49"/>
        <v>20</v>
      </c>
      <c r="L233" s="218">
        <f t="shared" si="50"/>
        <v>1</v>
      </c>
      <c r="M233" s="218">
        <f t="shared" si="51"/>
        <v>0</v>
      </c>
      <c r="N233" s="218">
        <f t="shared" si="52"/>
        <v>0</v>
      </c>
      <c r="O233" s="218">
        <f t="shared" si="53"/>
        <v>0</v>
      </c>
      <c r="P233" s="222">
        <f t="shared" si="45"/>
        <v>0</v>
      </c>
      <c r="Q233" s="218">
        <f t="shared" si="54"/>
        <v>0</v>
      </c>
      <c r="R233" s="218">
        <f t="shared" si="55"/>
        <v>0</v>
      </c>
      <c r="S233" s="218">
        <f t="shared" si="56"/>
        <v>1</v>
      </c>
      <c r="T233" s="218">
        <f t="shared" si="57"/>
        <v>1</v>
      </c>
      <c r="U233" s="218">
        <f t="shared" si="46"/>
        <v>2</v>
      </c>
      <c r="V233" s="218">
        <f t="shared" si="58"/>
        <v>1</v>
      </c>
      <c r="W233" s="218">
        <f t="shared" si="59"/>
        <v>1</v>
      </c>
      <c r="X233" s="120" t="str">
        <f t="shared" si="47"/>
        <v/>
      </c>
      <c r="Y233" s="18"/>
      <c r="Z233" s="17"/>
      <c r="AA233" s="106"/>
    </row>
    <row r="234" spans="1:27" ht="28">
      <c r="A234" s="218">
        <v>1705</v>
      </c>
      <c r="B234" s="16" t="str">
        <f t="shared" si="48"/>
        <v>G.20.2</v>
      </c>
      <c r="C234" s="92" t="s">
        <v>1675</v>
      </c>
      <c r="D234" s="117"/>
      <c r="E234" s="118"/>
      <c r="F234" s="17"/>
      <c r="G234" s="18" t="s">
        <v>1559</v>
      </c>
      <c r="H234" s="17" t="s">
        <v>1453</v>
      </c>
      <c r="I234" s="16">
        <v>2</v>
      </c>
      <c r="J234" s="16"/>
      <c r="K234" s="237">
        <f t="shared" si="49"/>
        <v>20</v>
      </c>
      <c r="L234" s="218">
        <f t="shared" si="50"/>
        <v>2</v>
      </c>
      <c r="M234" s="218">
        <f t="shared" si="51"/>
        <v>0</v>
      </c>
      <c r="N234" s="218">
        <f t="shared" si="52"/>
        <v>0</v>
      </c>
      <c r="O234" s="218">
        <f t="shared" si="53"/>
        <v>0</v>
      </c>
      <c r="P234" s="222">
        <f t="shared" si="45"/>
        <v>0</v>
      </c>
      <c r="Q234" s="218">
        <f t="shared" si="54"/>
        <v>0</v>
      </c>
      <c r="R234" s="218">
        <f t="shared" si="55"/>
        <v>0</v>
      </c>
      <c r="S234" s="218">
        <f t="shared" si="56"/>
        <v>1</v>
      </c>
      <c r="T234" s="218">
        <f t="shared" si="57"/>
        <v>1</v>
      </c>
      <c r="U234" s="218">
        <f t="shared" si="46"/>
        <v>2</v>
      </c>
      <c r="V234" s="218">
        <f t="shared" si="58"/>
        <v>1</v>
      </c>
      <c r="W234" s="218">
        <f t="shared" si="59"/>
        <v>1</v>
      </c>
      <c r="X234" s="120" t="str">
        <f t="shared" si="47"/>
        <v/>
      </c>
      <c r="Y234" s="18"/>
      <c r="Z234" s="17"/>
      <c r="AA234" s="106"/>
    </row>
    <row r="235" spans="1:27" ht="42">
      <c r="A235" s="218">
        <v>1707</v>
      </c>
      <c r="B235" s="16" t="str">
        <f t="shared" si="48"/>
        <v>G.20.3</v>
      </c>
      <c r="C235" s="92" t="s">
        <v>1684</v>
      </c>
      <c r="D235" s="117"/>
      <c r="E235" s="118"/>
      <c r="F235" s="17" t="s">
        <v>1562</v>
      </c>
      <c r="G235" s="18" t="s">
        <v>1563</v>
      </c>
      <c r="H235" s="17" t="s">
        <v>1564</v>
      </c>
      <c r="I235" s="16">
        <v>2</v>
      </c>
      <c r="J235" s="16"/>
      <c r="K235" s="237">
        <f t="shared" si="49"/>
        <v>20</v>
      </c>
      <c r="L235" s="218">
        <f t="shared" si="50"/>
        <v>3</v>
      </c>
      <c r="M235" s="218">
        <f t="shared" si="51"/>
        <v>0</v>
      </c>
      <c r="N235" s="218">
        <f t="shared" si="52"/>
        <v>0</v>
      </c>
      <c r="O235" s="218">
        <f t="shared" si="53"/>
        <v>0</v>
      </c>
      <c r="P235" s="222">
        <f t="shared" si="45"/>
        <v>0</v>
      </c>
      <c r="Q235" s="218">
        <f t="shared" si="54"/>
        <v>0</v>
      </c>
      <c r="R235" s="218">
        <f t="shared" si="55"/>
        <v>0</v>
      </c>
      <c r="S235" s="218">
        <f t="shared" si="56"/>
        <v>1</v>
      </c>
      <c r="T235" s="218">
        <f t="shared" si="57"/>
        <v>1</v>
      </c>
      <c r="U235" s="218">
        <f t="shared" si="46"/>
        <v>2</v>
      </c>
      <c r="V235" s="218">
        <f t="shared" si="58"/>
        <v>1</v>
      </c>
      <c r="W235" s="218">
        <f t="shared" si="59"/>
        <v>1</v>
      </c>
      <c r="X235" s="120" t="str">
        <f t="shared" si="47"/>
        <v/>
      </c>
      <c r="Y235" s="18"/>
      <c r="Z235" s="17"/>
      <c r="AA235" s="106"/>
    </row>
    <row r="236" spans="1:27" ht="14">
      <c r="A236" s="218">
        <v>1698</v>
      </c>
      <c r="B236" s="16" t="str">
        <f t="shared" si="48"/>
        <v>G.20.4</v>
      </c>
      <c r="C236" s="92" t="s">
        <v>1622</v>
      </c>
      <c r="D236" s="117"/>
      <c r="E236" s="118"/>
      <c r="F236" s="17" t="s">
        <v>1567</v>
      </c>
      <c r="G236" s="18" t="s">
        <v>1402</v>
      </c>
      <c r="H236" s="17" t="s">
        <v>1399</v>
      </c>
      <c r="I236" s="16">
        <v>2</v>
      </c>
      <c r="J236" s="16"/>
      <c r="K236" s="237">
        <f t="shared" si="49"/>
        <v>20</v>
      </c>
      <c r="L236" s="218">
        <f t="shared" si="50"/>
        <v>4</v>
      </c>
      <c r="M236" s="218">
        <f t="shared" si="51"/>
        <v>0</v>
      </c>
      <c r="N236" s="218">
        <f t="shared" si="52"/>
        <v>0</v>
      </c>
      <c r="O236" s="218">
        <f t="shared" si="53"/>
        <v>0</v>
      </c>
      <c r="P236" s="222">
        <f t="shared" si="45"/>
        <v>0</v>
      </c>
      <c r="Q236" s="218">
        <f t="shared" si="54"/>
        <v>0</v>
      </c>
      <c r="R236" s="218">
        <f t="shared" si="55"/>
        <v>0</v>
      </c>
      <c r="S236" s="218">
        <f t="shared" si="56"/>
        <v>1</v>
      </c>
      <c r="T236" s="218">
        <f t="shared" si="57"/>
        <v>1</v>
      </c>
      <c r="U236" s="218">
        <f t="shared" si="46"/>
        <v>2</v>
      </c>
      <c r="V236" s="218">
        <f t="shared" si="58"/>
        <v>1</v>
      </c>
      <c r="W236" s="218">
        <f t="shared" si="59"/>
        <v>1</v>
      </c>
      <c r="X236" s="120" t="str">
        <f t="shared" si="47"/>
        <v/>
      </c>
      <c r="Y236" s="18"/>
      <c r="Z236" s="17"/>
      <c r="AA236" s="106"/>
    </row>
    <row r="237" spans="1:27" ht="14">
      <c r="A237" s="218">
        <v>1718</v>
      </c>
      <c r="B237" s="16" t="str">
        <f t="shared" si="48"/>
        <v>G.20.5</v>
      </c>
      <c r="C237" s="92" t="s">
        <v>1624</v>
      </c>
      <c r="D237" s="117"/>
      <c r="E237" s="118"/>
      <c r="F237" s="17"/>
      <c r="G237" s="18" t="s">
        <v>1394</v>
      </c>
      <c r="H237" s="17" t="s">
        <v>1395</v>
      </c>
      <c r="I237" s="16">
        <v>2</v>
      </c>
      <c r="J237" s="16"/>
      <c r="K237" s="237">
        <f t="shared" si="49"/>
        <v>20</v>
      </c>
      <c r="L237" s="218">
        <f t="shared" si="50"/>
        <v>5</v>
      </c>
      <c r="M237" s="218">
        <f t="shared" si="51"/>
        <v>0</v>
      </c>
      <c r="N237" s="218">
        <f t="shared" si="52"/>
        <v>0</v>
      </c>
      <c r="O237" s="218">
        <f t="shared" si="53"/>
        <v>0</v>
      </c>
      <c r="P237" s="222">
        <f t="shared" si="45"/>
        <v>0</v>
      </c>
      <c r="Q237" s="218">
        <f t="shared" si="54"/>
        <v>0</v>
      </c>
      <c r="R237" s="218">
        <f t="shared" si="55"/>
        <v>0</v>
      </c>
      <c r="S237" s="218">
        <f t="shared" si="56"/>
        <v>1</v>
      </c>
      <c r="T237" s="218">
        <f t="shared" si="57"/>
        <v>1</v>
      </c>
      <c r="U237" s="218">
        <f t="shared" si="46"/>
        <v>2</v>
      </c>
      <c r="V237" s="218">
        <f t="shared" si="58"/>
        <v>1</v>
      </c>
      <c r="W237" s="218">
        <f t="shared" si="59"/>
        <v>1</v>
      </c>
      <c r="X237" s="120" t="str">
        <f t="shared" si="47"/>
        <v/>
      </c>
      <c r="Y237" s="18"/>
      <c r="Z237" s="17"/>
      <c r="AA237" s="106"/>
    </row>
    <row r="238" spans="1:27" ht="28">
      <c r="A238" s="218">
        <v>1723</v>
      </c>
      <c r="B238" s="16" t="str">
        <f t="shared" si="48"/>
        <v>G.20.6</v>
      </c>
      <c r="C238" s="92" t="s">
        <v>1573</v>
      </c>
      <c r="D238" s="117"/>
      <c r="E238" s="118"/>
      <c r="F238" s="17"/>
      <c r="G238" s="18" t="s">
        <v>1402</v>
      </c>
      <c r="H238" s="17" t="s">
        <v>1399</v>
      </c>
      <c r="I238" s="16">
        <v>2</v>
      </c>
      <c r="J238" s="16"/>
      <c r="K238" s="237">
        <f t="shared" si="49"/>
        <v>20</v>
      </c>
      <c r="L238" s="218">
        <f t="shared" si="50"/>
        <v>6</v>
      </c>
      <c r="M238" s="218">
        <f t="shared" si="51"/>
        <v>0</v>
      </c>
      <c r="N238" s="218">
        <f t="shared" si="52"/>
        <v>0</v>
      </c>
      <c r="O238" s="218">
        <f t="shared" si="53"/>
        <v>0</v>
      </c>
      <c r="P238" s="222">
        <f t="shared" si="45"/>
        <v>0</v>
      </c>
      <c r="Q238" s="218">
        <f t="shared" si="54"/>
        <v>0</v>
      </c>
      <c r="R238" s="218">
        <f t="shared" si="55"/>
        <v>0</v>
      </c>
      <c r="S238" s="218">
        <f t="shared" si="56"/>
        <v>1</v>
      </c>
      <c r="T238" s="218">
        <f t="shared" si="57"/>
        <v>1</v>
      </c>
      <c r="U238" s="218">
        <f t="shared" si="46"/>
        <v>2</v>
      </c>
      <c r="V238" s="218">
        <f t="shared" si="58"/>
        <v>1</v>
      </c>
      <c r="W238" s="218">
        <f t="shared" si="59"/>
        <v>1</v>
      </c>
      <c r="X238" s="120" t="str">
        <f t="shared" si="47"/>
        <v/>
      </c>
      <c r="Y238" s="18"/>
      <c r="Z238" s="17"/>
      <c r="AA238" s="106"/>
    </row>
    <row r="239" spans="1:27" ht="14">
      <c r="A239" s="218">
        <v>1731</v>
      </c>
      <c r="B239" s="16" t="str">
        <f t="shared" si="48"/>
        <v>G.20.7</v>
      </c>
      <c r="C239" s="92" t="s">
        <v>1575</v>
      </c>
      <c r="D239" s="117"/>
      <c r="E239" s="118"/>
      <c r="F239" s="17" t="s">
        <v>1577</v>
      </c>
      <c r="G239" s="18" t="s">
        <v>1578</v>
      </c>
      <c r="H239" s="17" t="s">
        <v>1579</v>
      </c>
      <c r="I239" s="16">
        <v>2</v>
      </c>
      <c r="J239" s="16"/>
      <c r="K239" s="237">
        <f t="shared" si="49"/>
        <v>20</v>
      </c>
      <c r="L239" s="218">
        <f t="shared" si="50"/>
        <v>7</v>
      </c>
      <c r="M239" s="218">
        <f t="shared" si="51"/>
        <v>0</v>
      </c>
      <c r="N239" s="218">
        <f t="shared" si="52"/>
        <v>0</v>
      </c>
      <c r="O239" s="218">
        <f t="shared" si="53"/>
        <v>0</v>
      </c>
      <c r="P239" s="222">
        <f t="shared" si="45"/>
        <v>0</v>
      </c>
      <c r="Q239" s="218">
        <f t="shared" si="54"/>
        <v>0</v>
      </c>
      <c r="R239" s="218">
        <f t="shared" si="55"/>
        <v>0</v>
      </c>
      <c r="S239" s="218">
        <f t="shared" si="56"/>
        <v>1</v>
      </c>
      <c r="T239" s="218">
        <f t="shared" si="57"/>
        <v>1</v>
      </c>
      <c r="U239" s="218">
        <f t="shared" si="46"/>
        <v>2</v>
      </c>
      <c r="V239" s="218">
        <f t="shared" si="58"/>
        <v>1</v>
      </c>
      <c r="W239" s="218">
        <f t="shared" si="59"/>
        <v>1</v>
      </c>
      <c r="X239" s="120" t="str">
        <f t="shared" si="47"/>
        <v/>
      </c>
      <c r="Y239" s="18"/>
      <c r="Z239" s="17"/>
      <c r="AA239" s="106"/>
    </row>
    <row r="240" spans="1:27" ht="14">
      <c r="A240" s="218">
        <v>1737</v>
      </c>
      <c r="B240" s="16" t="str">
        <f t="shared" si="48"/>
        <v>G.20.8</v>
      </c>
      <c r="C240" s="92" t="s">
        <v>1581</v>
      </c>
      <c r="D240" s="117"/>
      <c r="E240" s="118"/>
      <c r="F240" s="17" t="s">
        <v>1577</v>
      </c>
      <c r="G240" s="18" t="s">
        <v>1578</v>
      </c>
      <c r="H240" s="17" t="s">
        <v>1579</v>
      </c>
      <c r="I240" s="16">
        <v>2</v>
      </c>
      <c r="J240" s="16"/>
      <c r="K240" s="237">
        <f t="shared" si="49"/>
        <v>20</v>
      </c>
      <c r="L240" s="218">
        <f t="shared" si="50"/>
        <v>8</v>
      </c>
      <c r="M240" s="218">
        <f t="shared" si="51"/>
        <v>0</v>
      </c>
      <c r="N240" s="218">
        <f t="shared" si="52"/>
        <v>0</v>
      </c>
      <c r="O240" s="218">
        <f t="shared" si="53"/>
        <v>0</v>
      </c>
      <c r="P240" s="222">
        <f t="shared" si="45"/>
        <v>0</v>
      </c>
      <c r="Q240" s="218">
        <f t="shared" si="54"/>
        <v>0</v>
      </c>
      <c r="R240" s="218">
        <f t="shared" si="55"/>
        <v>0</v>
      </c>
      <c r="S240" s="218">
        <f t="shared" si="56"/>
        <v>1</v>
      </c>
      <c r="T240" s="218">
        <f t="shared" si="57"/>
        <v>1</v>
      </c>
      <c r="U240" s="218">
        <f t="shared" si="46"/>
        <v>2</v>
      </c>
      <c r="V240" s="218">
        <f t="shared" si="58"/>
        <v>1</v>
      </c>
      <c r="W240" s="218">
        <f t="shared" si="59"/>
        <v>1</v>
      </c>
      <c r="X240" s="120" t="str">
        <f t="shared" si="47"/>
        <v/>
      </c>
      <c r="Y240" s="18"/>
      <c r="Z240" s="17"/>
      <c r="AA240" s="106"/>
    </row>
    <row r="241" spans="1:27" ht="14">
      <c r="A241" s="218">
        <v>1742</v>
      </c>
      <c r="B241" s="16" t="str">
        <f t="shared" si="48"/>
        <v>G.20.9</v>
      </c>
      <c r="C241" s="92" t="s">
        <v>1632</v>
      </c>
      <c r="D241" s="117"/>
      <c r="E241" s="118"/>
      <c r="F241" s="17"/>
      <c r="G241" s="18" t="s">
        <v>1584</v>
      </c>
      <c r="H241" s="17" t="s">
        <v>1579</v>
      </c>
      <c r="I241" s="16">
        <v>2</v>
      </c>
      <c r="J241" s="16"/>
      <c r="K241" s="237">
        <f t="shared" si="49"/>
        <v>20</v>
      </c>
      <c r="L241" s="218">
        <f t="shared" si="50"/>
        <v>9</v>
      </c>
      <c r="M241" s="218">
        <f t="shared" si="51"/>
        <v>0</v>
      </c>
      <c r="N241" s="218">
        <f t="shared" si="52"/>
        <v>0</v>
      </c>
      <c r="O241" s="218">
        <f t="shared" si="53"/>
        <v>0</v>
      </c>
      <c r="P241" s="222">
        <f t="shared" si="45"/>
        <v>0</v>
      </c>
      <c r="Q241" s="218">
        <f t="shared" si="54"/>
        <v>0</v>
      </c>
      <c r="R241" s="218">
        <f t="shared" si="55"/>
        <v>0</v>
      </c>
      <c r="S241" s="218">
        <f t="shared" si="56"/>
        <v>1</v>
      </c>
      <c r="T241" s="218">
        <f t="shared" si="57"/>
        <v>1</v>
      </c>
      <c r="U241" s="218">
        <f t="shared" si="46"/>
        <v>2</v>
      </c>
      <c r="V241" s="218">
        <f t="shared" si="58"/>
        <v>1</v>
      </c>
      <c r="W241" s="218">
        <f t="shared" si="59"/>
        <v>1</v>
      </c>
      <c r="X241" s="120" t="str">
        <f t="shared" si="47"/>
        <v/>
      </c>
      <c r="Y241" s="18"/>
      <c r="Z241" s="17"/>
      <c r="AA241" s="106"/>
    </row>
    <row r="242" spans="1:27" ht="28">
      <c r="A242" s="218">
        <v>1747</v>
      </c>
      <c r="B242" s="16" t="str">
        <f t="shared" si="48"/>
        <v>G.20.10</v>
      </c>
      <c r="C242" s="92" t="s">
        <v>1634</v>
      </c>
      <c r="D242" s="117"/>
      <c r="E242" s="118"/>
      <c r="F242" s="17"/>
      <c r="G242" s="18" t="s">
        <v>1587</v>
      </c>
      <c r="H242" s="17" t="s">
        <v>1588</v>
      </c>
      <c r="I242" s="16">
        <v>2</v>
      </c>
      <c r="J242" s="16"/>
      <c r="K242" s="237">
        <f t="shared" si="49"/>
        <v>20</v>
      </c>
      <c r="L242" s="218">
        <f t="shared" si="50"/>
        <v>10</v>
      </c>
      <c r="M242" s="218">
        <f t="shared" si="51"/>
        <v>0</v>
      </c>
      <c r="N242" s="218">
        <f t="shared" si="52"/>
        <v>0</v>
      </c>
      <c r="O242" s="218">
        <f t="shared" si="53"/>
        <v>0</v>
      </c>
      <c r="P242" s="222">
        <f t="shared" si="45"/>
        <v>0</v>
      </c>
      <c r="Q242" s="218">
        <f t="shared" si="54"/>
        <v>0</v>
      </c>
      <c r="R242" s="218">
        <f t="shared" si="55"/>
        <v>0</v>
      </c>
      <c r="S242" s="218">
        <f t="shared" si="56"/>
        <v>1</v>
      </c>
      <c r="T242" s="218">
        <f t="shared" si="57"/>
        <v>1</v>
      </c>
      <c r="U242" s="218">
        <f t="shared" si="46"/>
        <v>2</v>
      </c>
      <c r="V242" s="218">
        <f t="shared" si="58"/>
        <v>1</v>
      </c>
      <c r="W242" s="218">
        <f t="shared" si="59"/>
        <v>1</v>
      </c>
      <c r="X242" s="120" t="str">
        <f t="shared" si="47"/>
        <v/>
      </c>
      <c r="Y242" s="18"/>
      <c r="Z242" s="17"/>
      <c r="AA242" s="106"/>
    </row>
    <row r="243" spans="1:27" ht="14">
      <c r="A243" s="218">
        <v>2646</v>
      </c>
      <c r="B243" s="16" t="str">
        <f t="shared" si="48"/>
        <v>G.20.11</v>
      </c>
      <c r="C243" s="92" t="s">
        <v>1590</v>
      </c>
      <c r="D243" s="117"/>
      <c r="E243" s="118"/>
      <c r="F243" s="17" t="s">
        <v>1577</v>
      </c>
      <c r="G243" s="18" t="s">
        <v>1591</v>
      </c>
      <c r="H243" s="17" t="s">
        <v>1592</v>
      </c>
      <c r="I243" s="16">
        <v>2</v>
      </c>
      <c r="J243" s="16"/>
      <c r="K243" s="237">
        <f t="shared" si="49"/>
        <v>20</v>
      </c>
      <c r="L243" s="218">
        <f t="shared" si="50"/>
        <v>11</v>
      </c>
      <c r="M243" s="218">
        <f t="shared" si="51"/>
        <v>0</v>
      </c>
      <c r="N243" s="218">
        <f t="shared" si="52"/>
        <v>0</v>
      </c>
      <c r="O243" s="218">
        <f t="shared" si="53"/>
        <v>0</v>
      </c>
      <c r="P243" s="222">
        <f t="shared" si="45"/>
        <v>0</v>
      </c>
      <c r="Q243" s="218">
        <f t="shared" si="54"/>
        <v>0</v>
      </c>
      <c r="R243" s="218">
        <f t="shared" si="55"/>
        <v>0</v>
      </c>
      <c r="S243" s="218">
        <f t="shared" si="56"/>
        <v>1</v>
      </c>
      <c r="T243" s="218">
        <f t="shared" si="57"/>
        <v>1</v>
      </c>
      <c r="U243" s="218">
        <f t="shared" si="46"/>
        <v>2</v>
      </c>
      <c r="V243" s="218">
        <f t="shared" si="58"/>
        <v>1</v>
      </c>
      <c r="W243" s="218">
        <f t="shared" si="59"/>
        <v>1</v>
      </c>
      <c r="X243" s="120" t="str">
        <f t="shared" si="47"/>
        <v/>
      </c>
      <c r="Y243" s="18"/>
      <c r="Z243" s="17"/>
      <c r="AA243" s="106"/>
    </row>
    <row r="244" spans="1:27" ht="28">
      <c r="A244" s="218">
        <v>1766</v>
      </c>
      <c r="B244" s="16" t="str">
        <f t="shared" si="48"/>
        <v>G.20.12</v>
      </c>
      <c r="C244" s="92" t="s">
        <v>1663</v>
      </c>
      <c r="D244" s="117"/>
      <c r="E244" s="118"/>
      <c r="F244" s="17"/>
      <c r="G244" s="18" t="s">
        <v>1578</v>
      </c>
      <c r="H244" s="17" t="s">
        <v>1579</v>
      </c>
      <c r="I244" s="16">
        <v>2</v>
      </c>
      <c r="J244" s="16"/>
      <c r="K244" s="237">
        <f t="shared" si="49"/>
        <v>20</v>
      </c>
      <c r="L244" s="218">
        <f t="shared" si="50"/>
        <v>12</v>
      </c>
      <c r="M244" s="218">
        <f t="shared" si="51"/>
        <v>0</v>
      </c>
      <c r="N244" s="218">
        <f t="shared" si="52"/>
        <v>0</v>
      </c>
      <c r="O244" s="218">
        <f t="shared" si="53"/>
        <v>0</v>
      </c>
      <c r="P244" s="222">
        <f t="shared" si="45"/>
        <v>0</v>
      </c>
      <c r="Q244" s="218">
        <f t="shared" si="54"/>
        <v>0</v>
      </c>
      <c r="R244" s="218">
        <f t="shared" si="55"/>
        <v>0</v>
      </c>
      <c r="S244" s="218">
        <f t="shared" si="56"/>
        <v>1</v>
      </c>
      <c r="T244" s="218">
        <f t="shared" si="57"/>
        <v>1</v>
      </c>
      <c r="U244" s="218">
        <f t="shared" si="46"/>
        <v>2</v>
      </c>
      <c r="V244" s="218">
        <f t="shared" si="58"/>
        <v>1</v>
      </c>
      <c r="W244" s="218">
        <f t="shared" si="59"/>
        <v>1</v>
      </c>
      <c r="X244" s="120" t="str">
        <f t="shared" si="47"/>
        <v/>
      </c>
      <c r="Y244" s="18"/>
      <c r="Z244" s="17"/>
      <c r="AA244" s="106"/>
    </row>
    <row r="245" spans="1:27" ht="14">
      <c r="A245" s="218">
        <v>1767</v>
      </c>
      <c r="B245" s="16" t="str">
        <f t="shared" si="48"/>
        <v>G.20.13</v>
      </c>
      <c r="C245" s="92" t="s">
        <v>1594</v>
      </c>
      <c r="D245" s="117"/>
      <c r="E245" s="118"/>
      <c r="F245" s="17"/>
      <c r="G245" s="18" t="s">
        <v>1595</v>
      </c>
      <c r="H245" s="17" t="s">
        <v>1596</v>
      </c>
      <c r="I245" s="16">
        <v>2</v>
      </c>
      <c r="J245" s="16"/>
      <c r="K245" s="237">
        <f t="shared" si="49"/>
        <v>20</v>
      </c>
      <c r="L245" s="218">
        <f t="shared" si="50"/>
        <v>13</v>
      </c>
      <c r="M245" s="218">
        <f t="shared" si="51"/>
        <v>0</v>
      </c>
      <c r="N245" s="218">
        <f t="shared" si="52"/>
        <v>0</v>
      </c>
      <c r="O245" s="218">
        <f t="shared" si="53"/>
        <v>0</v>
      </c>
      <c r="P245" s="222">
        <f t="shared" si="45"/>
        <v>0</v>
      </c>
      <c r="Q245" s="218">
        <f t="shared" si="54"/>
        <v>0</v>
      </c>
      <c r="R245" s="218">
        <f t="shared" si="55"/>
        <v>0</v>
      </c>
      <c r="S245" s="218">
        <f t="shared" si="56"/>
        <v>1</v>
      </c>
      <c r="T245" s="218">
        <f t="shared" si="57"/>
        <v>1</v>
      </c>
      <c r="U245" s="218">
        <f t="shared" si="46"/>
        <v>2</v>
      </c>
      <c r="V245" s="218">
        <f t="shared" si="58"/>
        <v>1</v>
      </c>
      <c r="W245" s="218">
        <f t="shared" si="59"/>
        <v>1</v>
      </c>
      <c r="X245" s="120" t="str">
        <f t="shared" si="47"/>
        <v/>
      </c>
      <c r="Y245" s="18"/>
      <c r="Z245" s="17"/>
      <c r="AA245" s="106"/>
    </row>
    <row r="246" spans="1:27" ht="28">
      <c r="A246" s="218">
        <v>1768</v>
      </c>
      <c r="B246" s="16" t="str">
        <f t="shared" si="48"/>
        <v>G.20.14</v>
      </c>
      <c r="C246" s="92" t="s">
        <v>1598</v>
      </c>
      <c r="D246" s="117"/>
      <c r="E246" s="118"/>
      <c r="F246" s="17"/>
      <c r="G246" s="18" t="s">
        <v>1599</v>
      </c>
      <c r="H246" s="17" t="s">
        <v>1588</v>
      </c>
      <c r="I246" s="16">
        <v>2</v>
      </c>
      <c r="J246" s="16"/>
      <c r="K246" s="237">
        <f t="shared" si="49"/>
        <v>20</v>
      </c>
      <c r="L246" s="218">
        <f t="shared" si="50"/>
        <v>14</v>
      </c>
      <c r="M246" s="218">
        <f t="shared" si="51"/>
        <v>0</v>
      </c>
      <c r="N246" s="218">
        <f t="shared" si="52"/>
        <v>0</v>
      </c>
      <c r="O246" s="218">
        <f t="shared" si="53"/>
        <v>0</v>
      </c>
      <c r="P246" s="222">
        <f t="shared" si="45"/>
        <v>0</v>
      </c>
      <c r="Q246" s="218">
        <f t="shared" si="54"/>
        <v>0</v>
      </c>
      <c r="R246" s="218">
        <f t="shared" si="55"/>
        <v>0</v>
      </c>
      <c r="S246" s="218">
        <f t="shared" si="56"/>
        <v>1</v>
      </c>
      <c r="T246" s="218">
        <f t="shared" si="57"/>
        <v>1</v>
      </c>
      <c r="U246" s="218">
        <f t="shared" si="46"/>
        <v>2</v>
      </c>
      <c r="V246" s="218">
        <f t="shared" si="58"/>
        <v>1</v>
      </c>
      <c r="W246" s="218">
        <f t="shared" si="59"/>
        <v>1</v>
      </c>
      <c r="X246" s="120" t="str">
        <f t="shared" si="47"/>
        <v/>
      </c>
      <c r="Y246" s="18"/>
      <c r="Z246" s="17"/>
      <c r="AA246" s="106"/>
    </row>
    <row r="247" spans="1:27" ht="14">
      <c r="A247" s="218">
        <v>1769</v>
      </c>
      <c r="B247" s="16" t="str">
        <f t="shared" si="48"/>
        <v>G.20.15</v>
      </c>
      <c r="C247" s="92" t="s">
        <v>1601</v>
      </c>
      <c r="D247" s="117"/>
      <c r="E247" s="118"/>
      <c r="F247" s="17"/>
      <c r="G247" s="18" t="s">
        <v>1602</v>
      </c>
      <c r="H247" s="17" t="s">
        <v>1596</v>
      </c>
      <c r="I247" s="16">
        <v>2</v>
      </c>
      <c r="J247" s="16"/>
      <c r="K247" s="237">
        <f t="shared" si="49"/>
        <v>20</v>
      </c>
      <c r="L247" s="218">
        <f t="shared" si="50"/>
        <v>15</v>
      </c>
      <c r="M247" s="218">
        <f t="shared" si="51"/>
        <v>0</v>
      </c>
      <c r="N247" s="218">
        <f t="shared" si="52"/>
        <v>0</v>
      </c>
      <c r="O247" s="218">
        <f t="shared" si="53"/>
        <v>0</v>
      </c>
      <c r="P247" s="222">
        <f t="shared" si="45"/>
        <v>0</v>
      </c>
      <c r="Q247" s="218">
        <f t="shared" si="54"/>
        <v>0</v>
      </c>
      <c r="R247" s="218">
        <f t="shared" si="55"/>
        <v>0</v>
      </c>
      <c r="S247" s="218">
        <f t="shared" si="56"/>
        <v>1</v>
      </c>
      <c r="T247" s="218">
        <f t="shared" si="57"/>
        <v>1</v>
      </c>
      <c r="U247" s="218">
        <f t="shared" si="46"/>
        <v>2</v>
      </c>
      <c r="V247" s="218">
        <f t="shared" si="58"/>
        <v>1</v>
      </c>
      <c r="W247" s="218">
        <f t="shared" si="59"/>
        <v>1</v>
      </c>
      <c r="X247" s="120" t="str">
        <f t="shared" si="47"/>
        <v/>
      </c>
      <c r="Y247" s="18"/>
      <c r="Z247" s="17"/>
      <c r="AA247" s="106"/>
    </row>
    <row r="248" spans="1:27" ht="28">
      <c r="A248" s="218">
        <v>2647</v>
      </c>
      <c r="B248" s="16" t="str">
        <f t="shared" si="48"/>
        <v>G.20.16</v>
      </c>
      <c r="C248" s="92" t="s">
        <v>1604</v>
      </c>
      <c r="D248" s="117"/>
      <c r="E248" s="118"/>
      <c r="F248" s="17"/>
      <c r="G248" s="18" t="s">
        <v>352</v>
      </c>
      <c r="H248" s="17" t="s">
        <v>353</v>
      </c>
      <c r="I248" s="16">
        <v>2</v>
      </c>
      <c r="J248" s="16"/>
      <c r="K248" s="237">
        <f t="shared" si="49"/>
        <v>20</v>
      </c>
      <c r="L248" s="218">
        <f t="shared" si="50"/>
        <v>16</v>
      </c>
      <c r="M248" s="218">
        <f t="shared" si="51"/>
        <v>0</v>
      </c>
      <c r="N248" s="218">
        <f t="shared" si="52"/>
        <v>0</v>
      </c>
      <c r="O248" s="218">
        <f t="shared" si="53"/>
        <v>0</v>
      </c>
      <c r="P248" s="222">
        <f t="shared" si="45"/>
        <v>0</v>
      </c>
      <c r="Q248" s="218">
        <f t="shared" si="54"/>
        <v>0</v>
      </c>
      <c r="R248" s="218">
        <f t="shared" si="55"/>
        <v>0</v>
      </c>
      <c r="S248" s="218">
        <f t="shared" si="56"/>
        <v>1</v>
      </c>
      <c r="T248" s="218">
        <f t="shared" si="57"/>
        <v>1</v>
      </c>
      <c r="U248" s="218">
        <f t="shared" si="46"/>
        <v>2</v>
      </c>
      <c r="V248" s="218">
        <f t="shared" si="58"/>
        <v>1</v>
      </c>
      <c r="W248" s="218">
        <f t="shared" si="59"/>
        <v>1</v>
      </c>
      <c r="X248" s="120" t="str">
        <f t="shared" si="47"/>
        <v/>
      </c>
      <c r="Y248" s="18"/>
      <c r="Z248" s="17"/>
      <c r="AA248" s="106"/>
    </row>
    <row r="249" spans="1:27" ht="28">
      <c r="A249" s="218">
        <v>1751</v>
      </c>
      <c r="B249" s="16" t="str">
        <f t="shared" si="48"/>
        <v>G.20.17</v>
      </c>
      <c r="C249" s="92" t="s">
        <v>1606</v>
      </c>
      <c r="D249" s="117"/>
      <c r="E249" s="118"/>
      <c r="F249" s="17"/>
      <c r="G249" s="18" t="s">
        <v>1607</v>
      </c>
      <c r="H249" s="17" t="s">
        <v>1596</v>
      </c>
      <c r="I249" s="16">
        <v>2</v>
      </c>
      <c r="J249" s="16"/>
      <c r="K249" s="237">
        <f t="shared" si="49"/>
        <v>20</v>
      </c>
      <c r="L249" s="218">
        <f t="shared" si="50"/>
        <v>17</v>
      </c>
      <c r="M249" s="218">
        <f t="shared" si="51"/>
        <v>0</v>
      </c>
      <c r="N249" s="218">
        <f t="shared" si="52"/>
        <v>0</v>
      </c>
      <c r="O249" s="218">
        <f t="shared" si="53"/>
        <v>0</v>
      </c>
      <c r="P249" s="222">
        <f t="shared" si="45"/>
        <v>0</v>
      </c>
      <c r="Q249" s="218">
        <f t="shared" si="54"/>
        <v>0</v>
      </c>
      <c r="R249" s="218">
        <f t="shared" si="55"/>
        <v>0</v>
      </c>
      <c r="S249" s="218">
        <f t="shared" si="56"/>
        <v>1</v>
      </c>
      <c r="T249" s="218">
        <f t="shared" si="57"/>
        <v>1</v>
      </c>
      <c r="U249" s="218">
        <f t="shared" si="46"/>
        <v>2</v>
      </c>
      <c r="V249" s="218">
        <f t="shared" si="58"/>
        <v>1</v>
      </c>
      <c r="W249" s="218">
        <f t="shared" si="59"/>
        <v>1</v>
      </c>
      <c r="X249" s="120" t="str">
        <f t="shared" si="47"/>
        <v/>
      </c>
      <c r="Y249" s="18"/>
      <c r="Z249" s="17"/>
      <c r="AA249" s="106"/>
    </row>
    <row r="250" spans="1:27" ht="14">
      <c r="A250" s="218">
        <v>1770</v>
      </c>
      <c r="B250" s="16" t="str">
        <f t="shared" si="48"/>
        <v>G.21</v>
      </c>
      <c r="C250" s="17" t="s">
        <v>1685</v>
      </c>
      <c r="D250" s="117" t="s">
        <v>47</v>
      </c>
      <c r="E250" s="118"/>
      <c r="F250" s="17"/>
      <c r="G250" s="18" t="s">
        <v>3</v>
      </c>
      <c r="H250" s="17" t="s">
        <v>243</v>
      </c>
      <c r="I250" s="16">
        <v>1</v>
      </c>
      <c r="J250" s="16"/>
      <c r="K250" s="237">
        <f t="shared" si="49"/>
        <v>21</v>
      </c>
      <c r="L250" s="218">
        <f t="shared" si="50"/>
        <v>0</v>
      </c>
      <c r="M250" s="218">
        <f t="shared" si="51"/>
        <v>0</v>
      </c>
      <c r="N250" s="218">
        <f t="shared" si="52"/>
        <v>0</v>
      </c>
      <c r="O250" s="218">
        <f t="shared" si="53"/>
        <v>0</v>
      </c>
      <c r="P250" s="222">
        <f t="shared" si="45"/>
        <v>0</v>
      </c>
      <c r="Q250" s="218">
        <f t="shared" si="54"/>
        <v>1</v>
      </c>
      <c r="R250" s="218">
        <f t="shared" si="55"/>
        <v>1</v>
      </c>
      <c r="S250" s="218">
        <f t="shared" si="56"/>
        <v>1</v>
      </c>
      <c r="T250" s="218">
        <f t="shared" si="57"/>
        <v>0</v>
      </c>
      <c r="U250" s="218">
        <f t="shared" si="46"/>
        <v>1</v>
      </c>
      <c r="V250" s="218">
        <f t="shared" si="58"/>
        <v>1</v>
      </c>
      <c r="W250" s="218">
        <f t="shared" si="59"/>
        <v>1</v>
      </c>
      <c r="X250" s="120">
        <f t="shared" si="47"/>
        <v>1</v>
      </c>
      <c r="Y250" s="18"/>
      <c r="Z250" s="17"/>
      <c r="AA250" s="106" t="s">
        <v>1686</v>
      </c>
    </row>
    <row r="251" spans="1:27" ht="28">
      <c r="A251" s="218">
        <v>2649</v>
      </c>
      <c r="B251" s="16" t="str">
        <f t="shared" si="48"/>
        <v>G.21.1</v>
      </c>
      <c r="C251" s="92" t="s">
        <v>1687</v>
      </c>
      <c r="D251" s="117" t="s">
        <v>47</v>
      </c>
      <c r="E251" s="118"/>
      <c r="F251" s="17"/>
      <c r="G251" s="18" t="s">
        <v>1688</v>
      </c>
      <c r="H251" s="17" t="s">
        <v>1689</v>
      </c>
      <c r="I251" s="16">
        <v>2</v>
      </c>
      <c r="J251" s="16"/>
      <c r="K251" s="237">
        <f t="shared" si="49"/>
        <v>21</v>
      </c>
      <c r="L251" s="218">
        <f t="shared" si="50"/>
        <v>1</v>
      </c>
      <c r="M251" s="218">
        <f t="shared" si="51"/>
        <v>0</v>
      </c>
      <c r="N251" s="218">
        <f t="shared" si="52"/>
        <v>0</v>
      </c>
      <c r="O251" s="218">
        <f t="shared" si="53"/>
        <v>0</v>
      </c>
      <c r="P251" s="222">
        <f t="shared" si="45"/>
        <v>0</v>
      </c>
      <c r="Q251" s="218">
        <f t="shared" si="54"/>
        <v>1</v>
      </c>
      <c r="R251" s="218">
        <f t="shared" si="55"/>
        <v>1</v>
      </c>
      <c r="S251" s="218">
        <f t="shared" si="56"/>
        <v>1</v>
      </c>
      <c r="T251" s="218">
        <f t="shared" si="57"/>
        <v>0</v>
      </c>
      <c r="U251" s="218">
        <f t="shared" si="46"/>
        <v>1</v>
      </c>
      <c r="V251" s="218">
        <f t="shared" si="58"/>
        <v>1</v>
      </c>
      <c r="W251" s="218">
        <f t="shared" si="59"/>
        <v>1</v>
      </c>
      <c r="X251" s="120" t="str">
        <f t="shared" si="47"/>
        <v/>
      </c>
      <c r="Y251" s="18"/>
      <c r="Z251" s="17"/>
      <c r="AA251" s="106" t="s">
        <v>1690</v>
      </c>
    </row>
    <row r="252" spans="1:27" ht="28">
      <c r="A252" s="218">
        <v>2650</v>
      </c>
      <c r="B252" s="16" t="str">
        <f t="shared" si="48"/>
        <v>G.21.1.1</v>
      </c>
      <c r="C252" s="93" t="s">
        <v>1691</v>
      </c>
      <c r="D252" s="117" t="s">
        <v>47</v>
      </c>
      <c r="E252" s="118"/>
      <c r="F252" s="17" t="s">
        <v>1692</v>
      </c>
      <c r="G252" s="18" t="s">
        <v>1688</v>
      </c>
      <c r="H252" s="17" t="s">
        <v>1689</v>
      </c>
      <c r="I252" s="16">
        <v>3</v>
      </c>
      <c r="J252" s="16"/>
      <c r="K252" s="237">
        <f t="shared" si="49"/>
        <v>21</v>
      </c>
      <c r="L252" s="218">
        <f t="shared" si="50"/>
        <v>1</v>
      </c>
      <c r="M252" s="218">
        <f t="shared" si="51"/>
        <v>1</v>
      </c>
      <c r="N252" s="218">
        <f t="shared" si="52"/>
        <v>0</v>
      </c>
      <c r="O252" s="218">
        <f t="shared" si="53"/>
        <v>0</v>
      </c>
      <c r="P252" s="222">
        <f t="shared" si="45"/>
        <v>0</v>
      </c>
      <c r="Q252" s="218">
        <f t="shared" si="54"/>
        <v>1</v>
      </c>
      <c r="R252" s="218">
        <f t="shared" si="55"/>
        <v>1</v>
      </c>
      <c r="S252" s="218">
        <f t="shared" si="56"/>
        <v>1</v>
      </c>
      <c r="T252" s="218">
        <f t="shared" si="57"/>
        <v>0</v>
      </c>
      <c r="U252" s="218">
        <f t="shared" si="46"/>
        <v>1</v>
      </c>
      <c r="V252" s="218">
        <f t="shared" si="58"/>
        <v>1</v>
      </c>
      <c r="W252" s="218">
        <f t="shared" si="59"/>
        <v>1</v>
      </c>
      <c r="X252" s="120" t="str">
        <f t="shared" si="47"/>
        <v/>
      </c>
      <c r="Y252" s="18"/>
      <c r="Z252" s="17"/>
      <c r="AA252" s="106" t="s">
        <v>1693</v>
      </c>
    </row>
    <row r="253" spans="1:27" ht="14">
      <c r="A253" s="218">
        <v>2651</v>
      </c>
      <c r="B253" s="16" t="str">
        <f t="shared" si="48"/>
        <v>G.21.1.2</v>
      </c>
      <c r="C253" s="93" t="s">
        <v>1694</v>
      </c>
      <c r="D253" s="117" t="s">
        <v>47</v>
      </c>
      <c r="E253" s="118"/>
      <c r="F253" s="17"/>
      <c r="G253" s="18" t="s">
        <v>1695</v>
      </c>
      <c r="H253" s="17" t="s">
        <v>1689</v>
      </c>
      <c r="I253" s="16">
        <v>3</v>
      </c>
      <c r="J253" s="16"/>
      <c r="K253" s="237">
        <f t="shared" si="49"/>
        <v>21</v>
      </c>
      <c r="L253" s="218">
        <f t="shared" si="50"/>
        <v>1</v>
      </c>
      <c r="M253" s="218">
        <f t="shared" si="51"/>
        <v>2</v>
      </c>
      <c r="N253" s="218">
        <f t="shared" si="52"/>
        <v>0</v>
      </c>
      <c r="O253" s="218">
        <f t="shared" si="53"/>
        <v>0</v>
      </c>
      <c r="P253" s="222">
        <f t="shared" si="45"/>
        <v>0</v>
      </c>
      <c r="Q253" s="218">
        <f t="shared" si="54"/>
        <v>1</v>
      </c>
      <c r="R253" s="218">
        <f t="shared" si="55"/>
        <v>1</v>
      </c>
      <c r="S253" s="218">
        <f t="shared" si="56"/>
        <v>1</v>
      </c>
      <c r="T253" s="218">
        <f t="shared" si="57"/>
        <v>0</v>
      </c>
      <c r="U253" s="218">
        <f t="shared" si="46"/>
        <v>1</v>
      </c>
      <c r="V253" s="218">
        <f t="shared" si="58"/>
        <v>1</v>
      </c>
      <c r="W253" s="218">
        <f t="shared" si="59"/>
        <v>1</v>
      </c>
      <c r="X253" s="120" t="str">
        <f t="shared" si="47"/>
        <v/>
      </c>
      <c r="Y253" s="18"/>
      <c r="Z253" s="17"/>
      <c r="AA253" s="106" t="s">
        <v>1696</v>
      </c>
    </row>
    <row r="254" spans="1:27" ht="14">
      <c r="A254" s="218">
        <v>2652</v>
      </c>
      <c r="B254" s="16" t="str">
        <f t="shared" si="48"/>
        <v>G.21.1.3</v>
      </c>
      <c r="C254" s="93" t="s">
        <v>1697</v>
      </c>
      <c r="D254" s="117" t="s">
        <v>47</v>
      </c>
      <c r="E254" s="118"/>
      <c r="F254" s="17"/>
      <c r="G254" s="18" t="s">
        <v>1698</v>
      </c>
      <c r="H254" s="17" t="s">
        <v>1699</v>
      </c>
      <c r="I254" s="16">
        <v>3</v>
      </c>
      <c r="J254" s="16"/>
      <c r="K254" s="237">
        <f t="shared" si="49"/>
        <v>21</v>
      </c>
      <c r="L254" s="218">
        <f t="shared" si="50"/>
        <v>1</v>
      </c>
      <c r="M254" s="218">
        <f t="shared" si="51"/>
        <v>3</v>
      </c>
      <c r="N254" s="218">
        <f t="shared" si="52"/>
        <v>0</v>
      </c>
      <c r="O254" s="218">
        <f t="shared" si="53"/>
        <v>0</v>
      </c>
      <c r="P254" s="222">
        <f t="shared" si="45"/>
        <v>0</v>
      </c>
      <c r="Q254" s="218">
        <f t="shared" si="54"/>
        <v>1</v>
      </c>
      <c r="R254" s="218">
        <f t="shared" si="55"/>
        <v>1</v>
      </c>
      <c r="S254" s="218">
        <f t="shared" si="56"/>
        <v>1</v>
      </c>
      <c r="T254" s="218">
        <f t="shared" si="57"/>
        <v>0</v>
      </c>
      <c r="U254" s="218">
        <f t="shared" si="46"/>
        <v>1</v>
      </c>
      <c r="V254" s="218">
        <f t="shared" si="58"/>
        <v>1</v>
      </c>
      <c r="W254" s="218">
        <f t="shared" si="59"/>
        <v>1</v>
      </c>
      <c r="X254" s="120" t="str">
        <f t="shared" si="47"/>
        <v/>
      </c>
      <c r="Y254" s="18"/>
      <c r="Z254" s="17"/>
      <c r="AA254" s="106" t="s">
        <v>1700</v>
      </c>
    </row>
    <row r="255" spans="1:27" ht="28">
      <c r="A255" s="218">
        <v>1771</v>
      </c>
      <c r="B255" s="16" t="str">
        <f t="shared" si="48"/>
        <v>G.21.2</v>
      </c>
      <c r="C255" s="92" t="s">
        <v>1701</v>
      </c>
      <c r="D255" s="117" t="s">
        <v>47</v>
      </c>
      <c r="E255" s="118" t="s">
        <v>1702</v>
      </c>
      <c r="F255" s="17"/>
      <c r="G255" s="18" t="s">
        <v>3</v>
      </c>
      <c r="H255" s="17" t="s">
        <v>243</v>
      </c>
      <c r="I255" s="16">
        <v>2</v>
      </c>
      <c r="J255" s="16"/>
      <c r="K255" s="237">
        <f t="shared" si="49"/>
        <v>21</v>
      </c>
      <c r="L255" s="218">
        <f t="shared" si="50"/>
        <v>2</v>
      </c>
      <c r="M255" s="218">
        <f t="shared" si="51"/>
        <v>0</v>
      </c>
      <c r="N255" s="218">
        <f t="shared" si="52"/>
        <v>0</v>
      </c>
      <c r="O255" s="218">
        <f t="shared" si="53"/>
        <v>0</v>
      </c>
      <c r="P255" s="222">
        <f t="shared" si="45"/>
        <v>0</v>
      </c>
      <c r="Q255" s="218">
        <f t="shared" si="54"/>
        <v>1</v>
      </c>
      <c r="R255" s="218">
        <f t="shared" si="55"/>
        <v>1</v>
      </c>
      <c r="S255" s="218">
        <f t="shared" si="56"/>
        <v>1</v>
      </c>
      <c r="T255" s="218">
        <f t="shared" si="57"/>
        <v>0</v>
      </c>
      <c r="U255" s="218">
        <f t="shared" si="46"/>
        <v>1</v>
      </c>
      <c r="V255" s="218">
        <f t="shared" si="58"/>
        <v>1</v>
      </c>
      <c r="W255" s="218">
        <f t="shared" si="59"/>
        <v>1</v>
      </c>
      <c r="X255" s="120" t="str">
        <f t="shared" si="47"/>
        <v/>
      </c>
      <c r="Y255" s="18"/>
      <c r="Z255" s="17"/>
      <c r="AA255" s="106" t="s">
        <v>1703</v>
      </c>
    </row>
    <row r="256" spans="1:27" ht="14">
      <c r="A256" s="218">
        <v>1772</v>
      </c>
      <c r="B256" s="16" t="str">
        <f t="shared" si="48"/>
        <v>G.21.2.1</v>
      </c>
      <c r="C256" s="93" t="s">
        <v>1704</v>
      </c>
      <c r="D256" s="117" t="s">
        <v>47</v>
      </c>
      <c r="E256" s="118"/>
      <c r="F256" s="17"/>
      <c r="G256" s="18" t="s">
        <v>1705</v>
      </c>
      <c r="H256" s="17" t="s">
        <v>1327</v>
      </c>
      <c r="I256" s="16">
        <v>3</v>
      </c>
      <c r="J256" s="16"/>
      <c r="K256" s="237">
        <f t="shared" si="49"/>
        <v>21</v>
      </c>
      <c r="L256" s="218">
        <f t="shared" si="50"/>
        <v>2</v>
      </c>
      <c r="M256" s="218">
        <f t="shared" si="51"/>
        <v>1</v>
      </c>
      <c r="N256" s="218">
        <f t="shared" si="52"/>
        <v>0</v>
      </c>
      <c r="O256" s="218">
        <f t="shared" si="53"/>
        <v>0</v>
      </c>
      <c r="P256" s="222">
        <f t="shared" si="45"/>
        <v>0</v>
      </c>
      <c r="Q256" s="218">
        <f t="shared" si="54"/>
        <v>1</v>
      </c>
      <c r="R256" s="218">
        <f t="shared" si="55"/>
        <v>1</v>
      </c>
      <c r="S256" s="218">
        <f t="shared" si="56"/>
        <v>1</v>
      </c>
      <c r="T256" s="218">
        <f t="shared" si="57"/>
        <v>0</v>
      </c>
      <c r="U256" s="218">
        <f t="shared" si="46"/>
        <v>1</v>
      </c>
      <c r="V256" s="218">
        <f t="shared" si="58"/>
        <v>1</v>
      </c>
      <c r="W256" s="218">
        <f t="shared" si="59"/>
        <v>1</v>
      </c>
      <c r="X256" s="120" t="str">
        <f t="shared" si="47"/>
        <v/>
      </c>
      <c r="Y256" s="18"/>
      <c r="Z256" s="17"/>
      <c r="AA256" s="106" t="s">
        <v>1706</v>
      </c>
    </row>
    <row r="257" spans="1:27" ht="28">
      <c r="A257" s="218">
        <v>1773</v>
      </c>
      <c r="B257" s="16" t="str">
        <f t="shared" si="48"/>
        <v>G.21.2.2</v>
      </c>
      <c r="C257" s="93" t="s">
        <v>1707</v>
      </c>
      <c r="D257" s="117" t="s">
        <v>47</v>
      </c>
      <c r="E257" s="118"/>
      <c r="F257" s="17"/>
      <c r="G257" s="18" t="s">
        <v>1683</v>
      </c>
      <c r="H257" s="17" t="s">
        <v>357</v>
      </c>
      <c r="I257" s="16">
        <v>3</v>
      </c>
      <c r="J257" s="16"/>
      <c r="K257" s="237">
        <f t="shared" si="49"/>
        <v>21</v>
      </c>
      <c r="L257" s="218">
        <f t="shared" si="50"/>
        <v>2</v>
      </c>
      <c r="M257" s="218">
        <f t="shared" si="51"/>
        <v>2</v>
      </c>
      <c r="N257" s="218">
        <f t="shared" si="52"/>
        <v>0</v>
      </c>
      <c r="O257" s="218">
        <f t="shared" si="53"/>
        <v>0</v>
      </c>
      <c r="P257" s="222">
        <f t="shared" si="45"/>
        <v>0</v>
      </c>
      <c r="Q257" s="218">
        <f t="shared" si="54"/>
        <v>1</v>
      </c>
      <c r="R257" s="218">
        <f t="shared" si="55"/>
        <v>1</v>
      </c>
      <c r="S257" s="218">
        <f t="shared" si="56"/>
        <v>1</v>
      </c>
      <c r="T257" s="218">
        <f t="shared" si="57"/>
        <v>0</v>
      </c>
      <c r="U257" s="218">
        <f t="shared" si="46"/>
        <v>1</v>
      </c>
      <c r="V257" s="218">
        <f t="shared" si="58"/>
        <v>1</v>
      </c>
      <c r="W257" s="218">
        <f t="shared" si="59"/>
        <v>1</v>
      </c>
      <c r="X257" s="120" t="str">
        <f t="shared" si="47"/>
        <v/>
      </c>
      <c r="Y257" s="18"/>
      <c r="Z257" s="17"/>
      <c r="AA257" s="106" t="s">
        <v>1708</v>
      </c>
    </row>
    <row r="258" spans="1:27" ht="28">
      <c r="A258" s="218">
        <v>1774</v>
      </c>
      <c r="B258" s="16" t="str">
        <f t="shared" si="48"/>
        <v>G.21.2.3</v>
      </c>
      <c r="C258" s="93" t="s">
        <v>1709</v>
      </c>
      <c r="D258" s="117" t="s">
        <v>47</v>
      </c>
      <c r="E258" s="118"/>
      <c r="F258" s="17"/>
      <c r="G258" s="18" t="s">
        <v>1512</v>
      </c>
      <c r="H258" s="17" t="s">
        <v>1472</v>
      </c>
      <c r="I258" s="16">
        <v>3</v>
      </c>
      <c r="J258" s="16"/>
      <c r="K258" s="237">
        <f t="shared" si="49"/>
        <v>21</v>
      </c>
      <c r="L258" s="218">
        <f t="shared" si="50"/>
        <v>2</v>
      </c>
      <c r="M258" s="218">
        <f t="shared" si="51"/>
        <v>3</v>
      </c>
      <c r="N258" s="218">
        <f t="shared" si="52"/>
        <v>0</v>
      </c>
      <c r="O258" s="218">
        <f t="shared" si="53"/>
        <v>0</v>
      </c>
      <c r="P258" s="222">
        <f t="shared" si="45"/>
        <v>0</v>
      </c>
      <c r="Q258" s="218">
        <f t="shared" si="54"/>
        <v>1</v>
      </c>
      <c r="R258" s="218">
        <f t="shared" si="55"/>
        <v>1</v>
      </c>
      <c r="S258" s="218">
        <f t="shared" si="56"/>
        <v>1</v>
      </c>
      <c r="T258" s="218">
        <f t="shared" si="57"/>
        <v>0</v>
      </c>
      <c r="U258" s="218">
        <f t="shared" si="46"/>
        <v>1</v>
      </c>
      <c r="V258" s="218">
        <f t="shared" si="58"/>
        <v>1</v>
      </c>
      <c r="W258" s="218">
        <f t="shared" si="59"/>
        <v>1</v>
      </c>
      <c r="X258" s="120" t="str">
        <f t="shared" si="47"/>
        <v/>
      </c>
      <c r="Y258" s="18"/>
      <c r="Z258" s="17"/>
      <c r="AA258" s="106" t="s">
        <v>1710</v>
      </c>
    </row>
    <row r="259" spans="1:27" ht="14">
      <c r="A259" s="218">
        <v>1776</v>
      </c>
      <c r="B259" s="16" t="str">
        <f t="shared" si="48"/>
        <v>G.21.2.4</v>
      </c>
      <c r="C259" s="93" t="s">
        <v>1711</v>
      </c>
      <c r="D259" s="117" t="s">
        <v>47</v>
      </c>
      <c r="E259" s="118"/>
      <c r="F259" s="17"/>
      <c r="G259" s="18" t="s">
        <v>1556</v>
      </c>
      <c r="H259" s="17" t="s">
        <v>1553</v>
      </c>
      <c r="I259" s="16">
        <v>3</v>
      </c>
      <c r="J259" s="16"/>
      <c r="K259" s="237">
        <f t="shared" si="49"/>
        <v>21</v>
      </c>
      <c r="L259" s="218">
        <f t="shared" si="50"/>
        <v>2</v>
      </c>
      <c r="M259" s="218">
        <f t="shared" si="51"/>
        <v>4</v>
      </c>
      <c r="N259" s="218">
        <f t="shared" si="52"/>
        <v>0</v>
      </c>
      <c r="O259" s="218">
        <f t="shared" si="53"/>
        <v>0</v>
      </c>
      <c r="P259" s="222">
        <f t="shared" si="45"/>
        <v>0</v>
      </c>
      <c r="Q259" s="218">
        <f t="shared" si="54"/>
        <v>1</v>
      </c>
      <c r="R259" s="218">
        <f t="shared" si="55"/>
        <v>1</v>
      </c>
      <c r="S259" s="218">
        <f t="shared" si="56"/>
        <v>1</v>
      </c>
      <c r="T259" s="218">
        <f t="shared" si="57"/>
        <v>0</v>
      </c>
      <c r="U259" s="218">
        <f t="shared" si="46"/>
        <v>1</v>
      </c>
      <c r="V259" s="218">
        <f t="shared" si="58"/>
        <v>1</v>
      </c>
      <c r="W259" s="218">
        <f t="shared" si="59"/>
        <v>1</v>
      </c>
      <c r="X259" s="120" t="str">
        <f t="shared" si="47"/>
        <v/>
      </c>
      <c r="Y259" s="18"/>
      <c r="Z259" s="17"/>
      <c r="AA259" s="106" t="s">
        <v>1712</v>
      </c>
    </row>
    <row r="260" spans="1:27" ht="14">
      <c r="A260" s="218">
        <v>1777</v>
      </c>
      <c r="B260" s="16" t="str">
        <f t="shared" si="48"/>
        <v>G.21.2.5</v>
      </c>
      <c r="C260" s="93" t="s">
        <v>1713</v>
      </c>
      <c r="D260" s="117" t="s">
        <v>47</v>
      </c>
      <c r="E260" s="118"/>
      <c r="F260" s="17"/>
      <c r="G260" s="18" t="s">
        <v>3</v>
      </c>
      <c r="H260" s="17" t="s">
        <v>243</v>
      </c>
      <c r="I260" s="16">
        <v>3</v>
      </c>
      <c r="J260" s="16"/>
      <c r="K260" s="237">
        <f t="shared" si="49"/>
        <v>21</v>
      </c>
      <c r="L260" s="218">
        <f t="shared" si="50"/>
        <v>2</v>
      </c>
      <c r="M260" s="218">
        <f t="shared" si="51"/>
        <v>5</v>
      </c>
      <c r="N260" s="218">
        <f t="shared" si="52"/>
        <v>0</v>
      </c>
      <c r="O260" s="218">
        <f t="shared" si="53"/>
        <v>0</v>
      </c>
      <c r="P260" s="222">
        <f t="shared" si="45"/>
        <v>0</v>
      </c>
      <c r="Q260" s="218">
        <f t="shared" si="54"/>
        <v>1</v>
      </c>
      <c r="R260" s="218">
        <f t="shared" si="55"/>
        <v>1</v>
      </c>
      <c r="S260" s="218">
        <f t="shared" si="56"/>
        <v>1</v>
      </c>
      <c r="T260" s="218">
        <f t="shared" si="57"/>
        <v>0</v>
      </c>
      <c r="U260" s="218">
        <f t="shared" si="46"/>
        <v>1</v>
      </c>
      <c r="V260" s="218">
        <f t="shared" si="58"/>
        <v>1</v>
      </c>
      <c r="W260" s="218">
        <f t="shared" si="59"/>
        <v>1</v>
      </c>
      <c r="X260" s="120" t="str">
        <f t="shared" si="47"/>
        <v/>
      </c>
      <c r="Y260" s="18"/>
      <c r="Z260" s="17"/>
      <c r="AA260" s="106" t="s">
        <v>1714</v>
      </c>
    </row>
    <row r="261" spans="1:27" ht="14">
      <c r="A261" s="218">
        <v>1778</v>
      </c>
      <c r="B261" s="16" t="str">
        <f t="shared" si="48"/>
        <v>G.21.2.6</v>
      </c>
      <c r="C261" s="93" t="s">
        <v>1715</v>
      </c>
      <c r="D261" s="117" t="s">
        <v>47</v>
      </c>
      <c r="E261" s="118"/>
      <c r="F261" s="17"/>
      <c r="G261" s="18" t="s">
        <v>1563</v>
      </c>
      <c r="H261" s="17" t="s">
        <v>1564</v>
      </c>
      <c r="I261" s="16">
        <v>3</v>
      </c>
      <c r="J261" s="16"/>
      <c r="K261" s="237">
        <f t="shared" si="49"/>
        <v>21</v>
      </c>
      <c r="L261" s="218">
        <f t="shared" si="50"/>
        <v>2</v>
      </c>
      <c r="M261" s="218">
        <f t="shared" si="51"/>
        <v>6</v>
      </c>
      <c r="N261" s="218">
        <f t="shared" si="52"/>
        <v>0</v>
      </c>
      <c r="O261" s="218">
        <f t="shared" si="53"/>
        <v>0</v>
      </c>
      <c r="P261" s="222">
        <f t="shared" ref="P261:P288" si="60">IF(OR(Master="Master",I261=0),0,IF(J261=1,0,IF(ISNA(VLOOKUP(A261,L2_Array,21,FALSE)),0,VLOOKUP(A261,L2_Array,21,FALSE))))</f>
        <v>0</v>
      </c>
      <c r="Q261" s="218">
        <f t="shared" si="54"/>
        <v>1</v>
      </c>
      <c r="R261" s="218">
        <f t="shared" si="55"/>
        <v>1</v>
      </c>
      <c r="S261" s="218">
        <f t="shared" si="56"/>
        <v>1</v>
      </c>
      <c r="T261" s="218">
        <f t="shared" si="57"/>
        <v>0</v>
      </c>
      <c r="U261" s="218">
        <f t="shared" ref="U261:U288" si="61">IF(Master="Master",Q261,IF(U260="",R261,IF(OR(AND(T261&gt;0,R261&lt;U260),AND(T261=1,R261&lt;=U260)),U260,R261)))</f>
        <v>1</v>
      </c>
      <c r="V261" s="218">
        <f t="shared" si="58"/>
        <v>1</v>
      </c>
      <c r="W261" s="218">
        <f t="shared" si="59"/>
        <v>1</v>
      </c>
      <c r="X261" s="120" t="str">
        <f t="shared" ref="X261:X288" si="62">IF(ISNA(VLOOKUP(A261,L2_Array,1,FALSE)),"",1)</f>
        <v/>
      </c>
      <c r="Y261" s="18"/>
      <c r="Z261" s="17"/>
      <c r="AA261" s="106" t="s">
        <v>1716</v>
      </c>
    </row>
    <row r="262" spans="1:27" ht="14">
      <c r="A262" s="218">
        <v>1779</v>
      </c>
      <c r="B262" s="16" t="str">
        <f t="shared" ref="B262:B288" si="63">IF(I262=0,"",IF(I262=1,P$1&amp;"."&amp;K262,IF(I262=2,P$1&amp;"."&amp;K262&amp;"."&amp;L262,IF(I262=3,P$1&amp;"."&amp;K262&amp;"."&amp;L262&amp;"."&amp;M262,IF(I262=4,P$1&amp;"."&amp;K262&amp;"."&amp;L262&amp;"."&amp;M262&amp;"."&amp;N262,IF(I262=5,P$1&amp;"."&amp;K262&amp;"."&amp;L262&amp;"."&amp;M262&amp;"."&amp;N262&amp;"."&amp;O262))))))</f>
        <v>G.21.2.7</v>
      </c>
      <c r="C262" s="93" t="s">
        <v>1717</v>
      </c>
      <c r="D262" s="117" t="s">
        <v>47</v>
      </c>
      <c r="E262" s="118"/>
      <c r="F262" s="17"/>
      <c r="G262" s="18" t="s">
        <v>1556</v>
      </c>
      <c r="H262" s="17" t="s">
        <v>1553</v>
      </c>
      <c r="I262" s="16">
        <v>3</v>
      </c>
      <c r="J262" s="16"/>
      <c r="K262" s="237">
        <f t="shared" ref="K262:K288" si="64">IF(K261="",1,IF(I262=1,K261+1,K261))</f>
        <v>21</v>
      </c>
      <c r="L262" s="218">
        <f t="shared" ref="L262:L288" si="65">IF(L261="",0,IF(K261&lt;&gt;K262,0,IF($I262=2,L261+1,L261)))</f>
        <v>2</v>
      </c>
      <c r="M262" s="218">
        <f t="shared" ref="M262:M288" si="66">IF(M261="",0,IF(L261&lt;&gt;L262,0,IF($I262=3,M261+1,M261)))</f>
        <v>7</v>
      </c>
      <c r="N262" s="218">
        <f t="shared" ref="N262:N288" si="67">IF(N261="",0,IF(M261&lt;&gt;M262,0,IF($I262=4,N261+1,N261)))</f>
        <v>0</v>
      </c>
      <c r="O262" s="218">
        <f t="shared" ref="O262:O288" si="68">IF(O261="",0,IF(N261&lt;&gt;N262,0,IF($I262=5,O261+1,O261)))</f>
        <v>0</v>
      </c>
      <c r="P262" s="222">
        <f t="shared" si="60"/>
        <v>0</v>
      </c>
      <c r="Q262" s="218">
        <f t="shared" ref="Q262:Q288" si="69">IF(I262="","",IF(D262="Yes",1,IF(D262="No",2,IF(D262="N/A",3,0))))</f>
        <v>1</v>
      </c>
      <c r="R262" s="218">
        <f t="shared" ref="R262:R288" si="70">IF(I262="","",IF(P262&gt;0,P262,IF(Q262&gt;0,Q262,0)))</f>
        <v>1</v>
      </c>
      <c r="S262" s="218">
        <f t="shared" ref="S262:S288" si="71">IF(I262="","",IF(OR(I262=1,S261=""),1,IF(OR(AND(J261=1,(I262-I260&lt;&gt;0)),AND(S261=0,I261=I262),AND(J261=1,I262=I260)),0,1)))</f>
        <v>1</v>
      </c>
      <c r="T262" s="218">
        <f t="shared" ref="T262:T288" si="72">IF(I262="",T261,IF(AND(R262&gt;1,OR(T261="",T261=0,T261&gt;=I262)),I262,IF(I262&gt;T261,T261,0)))</f>
        <v>0</v>
      </c>
      <c r="U262" s="218">
        <f t="shared" si="61"/>
        <v>1</v>
      </c>
      <c r="V262" s="218">
        <f t="shared" ref="V262:V288" si="73">IF(I262="","",IF(OR(AND(S261=1,T262=1),R262&gt;0,AND(S263=0,V263=1)),1,0))</f>
        <v>1</v>
      </c>
      <c r="W262" s="218">
        <f t="shared" ref="W262:W288" si="74">IF(I262="","",IF(OR(AND(T262&gt;0,S262=1),AND(S262=1,V262=1)),1,0))</f>
        <v>1</v>
      </c>
      <c r="X262" s="120" t="str">
        <f t="shared" si="62"/>
        <v/>
      </c>
      <c r="Y262" s="18"/>
      <c r="Z262" s="17"/>
      <c r="AA262" s="106" t="s">
        <v>1718</v>
      </c>
    </row>
    <row r="263" spans="1:27" ht="14">
      <c r="A263" s="218">
        <v>1780</v>
      </c>
      <c r="B263" s="16" t="str">
        <f t="shared" si="63"/>
        <v>G.21.2.8</v>
      </c>
      <c r="C263" s="93" t="s">
        <v>1719</v>
      </c>
      <c r="D263" s="117" t="s">
        <v>47</v>
      </c>
      <c r="E263" s="118"/>
      <c r="F263" s="17"/>
      <c r="G263" s="18" t="s">
        <v>1720</v>
      </c>
      <c r="H263" s="17" t="s">
        <v>273</v>
      </c>
      <c r="I263" s="16">
        <v>3</v>
      </c>
      <c r="J263" s="16"/>
      <c r="K263" s="237">
        <f t="shared" si="64"/>
        <v>21</v>
      </c>
      <c r="L263" s="218">
        <f t="shared" si="65"/>
        <v>2</v>
      </c>
      <c r="M263" s="218">
        <f t="shared" si="66"/>
        <v>8</v>
      </c>
      <c r="N263" s="218">
        <f t="shared" si="67"/>
        <v>0</v>
      </c>
      <c r="O263" s="218">
        <f t="shared" si="68"/>
        <v>0</v>
      </c>
      <c r="P263" s="222">
        <f t="shared" si="60"/>
        <v>0</v>
      </c>
      <c r="Q263" s="218">
        <f t="shared" si="69"/>
        <v>1</v>
      </c>
      <c r="R263" s="218">
        <f t="shared" si="70"/>
        <v>1</v>
      </c>
      <c r="S263" s="218">
        <f t="shared" si="71"/>
        <v>1</v>
      </c>
      <c r="T263" s="218">
        <f t="shared" si="72"/>
        <v>0</v>
      </c>
      <c r="U263" s="218">
        <f t="shared" si="61"/>
        <v>1</v>
      </c>
      <c r="V263" s="218">
        <f t="shared" si="73"/>
        <v>1</v>
      </c>
      <c r="W263" s="218">
        <f t="shared" si="74"/>
        <v>1</v>
      </c>
      <c r="X263" s="120" t="str">
        <f t="shared" si="62"/>
        <v/>
      </c>
      <c r="Y263" s="18"/>
      <c r="Z263" s="17"/>
      <c r="AA263" s="106" t="s">
        <v>1721</v>
      </c>
    </row>
    <row r="264" spans="1:27" ht="14">
      <c r="A264" s="218">
        <v>1781</v>
      </c>
      <c r="B264" s="16" t="str">
        <f t="shared" si="63"/>
        <v>G.21.2.9</v>
      </c>
      <c r="C264" s="93" t="s">
        <v>1722</v>
      </c>
      <c r="D264" s="117" t="s">
        <v>47</v>
      </c>
      <c r="E264" s="118"/>
      <c r="F264" s="17"/>
      <c r="G264" s="18" t="s">
        <v>3</v>
      </c>
      <c r="H264" s="17" t="s">
        <v>243</v>
      </c>
      <c r="I264" s="16">
        <v>3</v>
      </c>
      <c r="J264" s="16"/>
      <c r="K264" s="237">
        <f t="shared" si="64"/>
        <v>21</v>
      </c>
      <c r="L264" s="218">
        <f t="shared" si="65"/>
        <v>2</v>
      </c>
      <c r="M264" s="218">
        <f t="shared" si="66"/>
        <v>9</v>
      </c>
      <c r="N264" s="218">
        <f t="shared" si="67"/>
        <v>0</v>
      </c>
      <c r="O264" s="218">
        <f t="shared" si="68"/>
        <v>0</v>
      </c>
      <c r="P264" s="222">
        <f t="shared" si="60"/>
        <v>0</v>
      </c>
      <c r="Q264" s="218">
        <f t="shared" si="69"/>
        <v>1</v>
      </c>
      <c r="R264" s="218">
        <f t="shared" si="70"/>
        <v>1</v>
      </c>
      <c r="S264" s="218">
        <f t="shared" si="71"/>
        <v>1</v>
      </c>
      <c r="T264" s="218">
        <f t="shared" si="72"/>
        <v>0</v>
      </c>
      <c r="U264" s="218">
        <f t="shared" si="61"/>
        <v>1</v>
      </c>
      <c r="V264" s="218">
        <f t="shared" si="73"/>
        <v>1</v>
      </c>
      <c r="W264" s="218">
        <f t="shared" si="74"/>
        <v>1</v>
      </c>
      <c r="X264" s="120" t="str">
        <f t="shared" si="62"/>
        <v/>
      </c>
      <c r="Y264" s="18"/>
      <c r="Z264" s="17"/>
      <c r="AA264" s="106" t="s">
        <v>1723</v>
      </c>
    </row>
    <row r="265" spans="1:27" ht="14">
      <c r="A265" s="218">
        <v>1782</v>
      </c>
      <c r="B265" s="16" t="str">
        <f t="shared" si="63"/>
        <v>G.21.3</v>
      </c>
      <c r="C265" s="92" t="s">
        <v>1724</v>
      </c>
      <c r="D265" s="117" t="s">
        <v>50</v>
      </c>
      <c r="E265" s="118"/>
      <c r="F265" s="17"/>
      <c r="G265" s="18" t="s">
        <v>3</v>
      </c>
      <c r="H265" s="17" t="s">
        <v>243</v>
      </c>
      <c r="I265" s="16">
        <v>2</v>
      </c>
      <c r="J265" s="16"/>
      <c r="K265" s="237">
        <f t="shared" si="64"/>
        <v>21</v>
      </c>
      <c r="L265" s="218">
        <f t="shared" si="65"/>
        <v>3</v>
      </c>
      <c r="M265" s="218">
        <f t="shared" si="66"/>
        <v>0</v>
      </c>
      <c r="N265" s="218">
        <f t="shared" si="67"/>
        <v>0</v>
      </c>
      <c r="O265" s="218">
        <f t="shared" si="68"/>
        <v>0</v>
      </c>
      <c r="P265" s="222">
        <f t="shared" si="60"/>
        <v>0</v>
      </c>
      <c r="Q265" s="218">
        <f t="shared" si="69"/>
        <v>2</v>
      </c>
      <c r="R265" s="218">
        <f t="shared" si="70"/>
        <v>2</v>
      </c>
      <c r="S265" s="218">
        <f t="shared" si="71"/>
        <v>1</v>
      </c>
      <c r="T265" s="218">
        <f t="shared" si="72"/>
        <v>2</v>
      </c>
      <c r="U265" s="218">
        <f t="shared" si="61"/>
        <v>2</v>
      </c>
      <c r="V265" s="218">
        <f t="shared" si="73"/>
        <v>1</v>
      </c>
      <c r="W265" s="218">
        <f t="shared" si="74"/>
        <v>1</v>
      </c>
      <c r="X265" s="120" t="str">
        <f t="shared" si="62"/>
        <v/>
      </c>
      <c r="Y265" s="18"/>
      <c r="Z265" s="17"/>
      <c r="AA265" s="106" t="s">
        <v>1725</v>
      </c>
    </row>
    <row r="266" spans="1:27" ht="14">
      <c r="A266" s="218">
        <v>1783</v>
      </c>
      <c r="B266" s="16" t="str">
        <f t="shared" si="63"/>
        <v>G.21.3.1</v>
      </c>
      <c r="C266" s="93" t="s">
        <v>1715</v>
      </c>
      <c r="D266" s="117"/>
      <c r="E266" s="118"/>
      <c r="F266" s="17"/>
      <c r="G266" s="18" t="s">
        <v>1563</v>
      </c>
      <c r="H266" s="17" t="s">
        <v>1564</v>
      </c>
      <c r="I266" s="16">
        <v>3</v>
      </c>
      <c r="J266" s="16"/>
      <c r="K266" s="237">
        <f t="shared" si="64"/>
        <v>21</v>
      </c>
      <c r="L266" s="218">
        <f t="shared" si="65"/>
        <v>3</v>
      </c>
      <c r="M266" s="218">
        <f t="shared" si="66"/>
        <v>1</v>
      </c>
      <c r="N266" s="218">
        <f t="shared" si="67"/>
        <v>0</v>
      </c>
      <c r="O266" s="218">
        <f t="shared" si="68"/>
        <v>0</v>
      </c>
      <c r="P266" s="222">
        <f t="shared" si="60"/>
        <v>0</v>
      </c>
      <c r="Q266" s="218">
        <f t="shared" si="69"/>
        <v>0</v>
      </c>
      <c r="R266" s="218">
        <f t="shared" si="70"/>
        <v>0</v>
      </c>
      <c r="S266" s="218">
        <f t="shared" si="71"/>
        <v>1</v>
      </c>
      <c r="T266" s="218">
        <f t="shared" si="72"/>
        <v>2</v>
      </c>
      <c r="U266" s="218">
        <f t="shared" si="61"/>
        <v>2</v>
      </c>
      <c r="V266" s="218">
        <f t="shared" si="73"/>
        <v>0</v>
      </c>
      <c r="W266" s="218">
        <f t="shared" si="74"/>
        <v>1</v>
      </c>
      <c r="X266" s="120" t="str">
        <f t="shared" si="62"/>
        <v/>
      </c>
      <c r="Y266" s="18"/>
      <c r="Z266" s="17"/>
      <c r="AA266" s="106" t="s">
        <v>1716</v>
      </c>
    </row>
    <row r="267" spans="1:27" ht="14">
      <c r="A267" s="218">
        <v>1784</v>
      </c>
      <c r="B267" s="16" t="str">
        <f t="shared" si="63"/>
        <v>G.21.3.2</v>
      </c>
      <c r="C267" s="93" t="s">
        <v>1704</v>
      </c>
      <c r="D267" s="117"/>
      <c r="E267" s="118"/>
      <c r="F267" s="17"/>
      <c r="G267" s="18" t="s">
        <v>1705</v>
      </c>
      <c r="H267" s="17" t="s">
        <v>1327</v>
      </c>
      <c r="I267" s="16">
        <v>3</v>
      </c>
      <c r="J267" s="16"/>
      <c r="K267" s="237">
        <f t="shared" si="64"/>
        <v>21</v>
      </c>
      <c r="L267" s="218">
        <f t="shared" si="65"/>
        <v>3</v>
      </c>
      <c r="M267" s="218">
        <f t="shared" si="66"/>
        <v>2</v>
      </c>
      <c r="N267" s="218">
        <f t="shared" si="67"/>
        <v>0</v>
      </c>
      <c r="O267" s="218">
        <f t="shared" si="68"/>
        <v>0</v>
      </c>
      <c r="P267" s="222">
        <f t="shared" si="60"/>
        <v>0</v>
      </c>
      <c r="Q267" s="218">
        <f t="shared" si="69"/>
        <v>0</v>
      </c>
      <c r="R267" s="218">
        <f t="shared" si="70"/>
        <v>0</v>
      </c>
      <c r="S267" s="218">
        <f t="shared" si="71"/>
        <v>1</v>
      </c>
      <c r="T267" s="218">
        <f t="shared" si="72"/>
        <v>2</v>
      </c>
      <c r="U267" s="218">
        <f t="shared" si="61"/>
        <v>2</v>
      </c>
      <c r="V267" s="218">
        <f t="shared" si="73"/>
        <v>0</v>
      </c>
      <c r="W267" s="218">
        <f t="shared" si="74"/>
        <v>1</v>
      </c>
      <c r="X267" s="120" t="str">
        <f t="shared" si="62"/>
        <v/>
      </c>
      <c r="Y267" s="18"/>
      <c r="Z267" s="17"/>
      <c r="AA267" s="106" t="s">
        <v>1706</v>
      </c>
    </row>
    <row r="268" spans="1:27" ht="28">
      <c r="A268" s="218">
        <v>1785</v>
      </c>
      <c r="B268" s="16" t="str">
        <f t="shared" si="63"/>
        <v>G.21.3.3</v>
      </c>
      <c r="C268" s="93" t="s">
        <v>1726</v>
      </c>
      <c r="D268" s="117"/>
      <c r="E268" s="118"/>
      <c r="F268" s="17"/>
      <c r="G268" s="18" t="s">
        <v>1683</v>
      </c>
      <c r="H268" s="17" t="s">
        <v>357</v>
      </c>
      <c r="I268" s="16">
        <v>3</v>
      </c>
      <c r="J268" s="16"/>
      <c r="K268" s="237">
        <f t="shared" si="64"/>
        <v>21</v>
      </c>
      <c r="L268" s="218">
        <f t="shared" si="65"/>
        <v>3</v>
      </c>
      <c r="M268" s="218">
        <f t="shared" si="66"/>
        <v>3</v>
      </c>
      <c r="N268" s="218">
        <f t="shared" si="67"/>
        <v>0</v>
      </c>
      <c r="O268" s="218">
        <f t="shared" si="68"/>
        <v>0</v>
      </c>
      <c r="P268" s="222">
        <f t="shared" si="60"/>
        <v>0</v>
      </c>
      <c r="Q268" s="218">
        <f t="shared" si="69"/>
        <v>0</v>
      </c>
      <c r="R268" s="218">
        <f t="shared" si="70"/>
        <v>0</v>
      </c>
      <c r="S268" s="218">
        <f t="shared" si="71"/>
        <v>1</v>
      </c>
      <c r="T268" s="218">
        <f t="shared" si="72"/>
        <v>2</v>
      </c>
      <c r="U268" s="218">
        <f t="shared" si="61"/>
        <v>2</v>
      </c>
      <c r="V268" s="218">
        <f t="shared" si="73"/>
        <v>0</v>
      </c>
      <c r="W268" s="218">
        <f t="shared" si="74"/>
        <v>1</v>
      </c>
      <c r="X268" s="120" t="str">
        <f t="shared" si="62"/>
        <v/>
      </c>
      <c r="Y268" s="18"/>
      <c r="Z268" s="17"/>
      <c r="AA268" s="106" t="s">
        <v>1727</v>
      </c>
    </row>
    <row r="269" spans="1:27" ht="14">
      <c r="A269" s="218">
        <v>1786</v>
      </c>
      <c r="B269" s="16" t="str">
        <f t="shared" si="63"/>
        <v>G.21.3.4</v>
      </c>
      <c r="C269" s="93" t="s">
        <v>1709</v>
      </c>
      <c r="D269" s="117"/>
      <c r="E269" s="118"/>
      <c r="F269" s="17"/>
      <c r="G269" s="18" t="s">
        <v>3</v>
      </c>
      <c r="H269" s="17" t="s">
        <v>243</v>
      </c>
      <c r="I269" s="16">
        <v>3</v>
      </c>
      <c r="J269" s="16"/>
      <c r="K269" s="237">
        <f t="shared" si="64"/>
        <v>21</v>
      </c>
      <c r="L269" s="218">
        <f t="shared" si="65"/>
        <v>3</v>
      </c>
      <c r="M269" s="218">
        <f t="shared" si="66"/>
        <v>4</v>
      </c>
      <c r="N269" s="218">
        <f t="shared" si="67"/>
        <v>0</v>
      </c>
      <c r="O269" s="218">
        <f t="shared" si="68"/>
        <v>0</v>
      </c>
      <c r="P269" s="222">
        <f t="shared" si="60"/>
        <v>0</v>
      </c>
      <c r="Q269" s="218">
        <f t="shared" si="69"/>
        <v>0</v>
      </c>
      <c r="R269" s="218">
        <f t="shared" si="70"/>
        <v>0</v>
      </c>
      <c r="S269" s="218">
        <f t="shared" si="71"/>
        <v>1</v>
      </c>
      <c r="T269" s="218">
        <f t="shared" si="72"/>
        <v>2</v>
      </c>
      <c r="U269" s="218">
        <f t="shared" si="61"/>
        <v>2</v>
      </c>
      <c r="V269" s="218">
        <f t="shared" si="73"/>
        <v>0</v>
      </c>
      <c r="W269" s="218">
        <f t="shared" si="74"/>
        <v>1</v>
      </c>
      <c r="X269" s="120" t="str">
        <f t="shared" si="62"/>
        <v/>
      </c>
      <c r="Y269" s="18"/>
      <c r="Z269" s="17"/>
      <c r="AA269" s="106" t="s">
        <v>1728</v>
      </c>
    </row>
    <row r="270" spans="1:27" ht="14">
      <c r="A270" s="218">
        <v>1787</v>
      </c>
      <c r="B270" s="16" t="str">
        <f t="shared" si="63"/>
        <v>G.21.3.5</v>
      </c>
      <c r="C270" s="93" t="s">
        <v>1729</v>
      </c>
      <c r="D270" s="117"/>
      <c r="E270" s="118"/>
      <c r="F270" s="17"/>
      <c r="G270" s="18" t="s">
        <v>1730</v>
      </c>
      <c r="H270" s="17" t="s">
        <v>1731</v>
      </c>
      <c r="I270" s="16">
        <v>3</v>
      </c>
      <c r="J270" s="16"/>
      <c r="K270" s="237">
        <f t="shared" si="64"/>
        <v>21</v>
      </c>
      <c r="L270" s="218">
        <f t="shared" si="65"/>
        <v>3</v>
      </c>
      <c r="M270" s="218">
        <f t="shared" si="66"/>
        <v>5</v>
      </c>
      <c r="N270" s="218">
        <f t="shared" si="67"/>
        <v>0</v>
      </c>
      <c r="O270" s="218">
        <f t="shared" si="68"/>
        <v>0</v>
      </c>
      <c r="P270" s="222">
        <f t="shared" si="60"/>
        <v>0</v>
      </c>
      <c r="Q270" s="218">
        <f t="shared" si="69"/>
        <v>0</v>
      </c>
      <c r="R270" s="218">
        <f t="shared" si="70"/>
        <v>0</v>
      </c>
      <c r="S270" s="218">
        <f t="shared" si="71"/>
        <v>1</v>
      </c>
      <c r="T270" s="218">
        <f t="shared" si="72"/>
        <v>2</v>
      </c>
      <c r="U270" s="218">
        <f t="shared" si="61"/>
        <v>2</v>
      </c>
      <c r="V270" s="218">
        <f t="shared" si="73"/>
        <v>0</v>
      </c>
      <c r="W270" s="218">
        <f t="shared" si="74"/>
        <v>1</v>
      </c>
      <c r="X270" s="120" t="str">
        <f t="shared" si="62"/>
        <v/>
      </c>
      <c r="Y270" s="18"/>
      <c r="Z270" s="17"/>
      <c r="AA270" s="106" t="s">
        <v>1732</v>
      </c>
    </row>
    <row r="271" spans="1:27" ht="14">
      <c r="A271" s="218">
        <v>1788</v>
      </c>
      <c r="B271" s="16" t="str">
        <f t="shared" si="63"/>
        <v>G.21.3.6</v>
      </c>
      <c r="C271" s="93" t="s">
        <v>1733</v>
      </c>
      <c r="D271" s="117"/>
      <c r="E271" s="118"/>
      <c r="F271" s="17"/>
      <c r="G271" s="18" t="s">
        <v>3</v>
      </c>
      <c r="H271" s="17" t="s">
        <v>243</v>
      </c>
      <c r="I271" s="16">
        <v>3</v>
      </c>
      <c r="J271" s="16"/>
      <c r="K271" s="237">
        <f t="shared" si="64"/>
        <v>21</v>
      </c>
      <c r="L271" s="218">
        <f t="shared" si="65"/>
        <v>3</v>
      </c>
      <c r="M271" s="218">
        <f t="shared" si="66"/>
        <v>6</v>
      </c>
      <c r="N271" s="218">
        <f t="shared" si="67"/>
        <v>0</v>
      </c>
      <c r="O271" s="218">
        <f t="shared" si="68"/>
        <v>0</v>
      </c>
      <c r="P271" s="222">
        <f t="shared" si="60"/>
        <v>0</v>
      </c>
      <c r="Q271" s="218">
        <f t="shared" si="69"/>
        <v>0</v>
      </c>
      <c r="R271" s="218">
        <f t="shared" si="70"/>
        <v>0</v>
      </c>
      <c r="S271" s="218">
        <f t="shared" si="71"/>
        <v>1</v>
      </c>
      <c r="T271" s="218">
        <f t="shared" si="72"/>
        <v>2</v>
      </c>
      <c r="U271" s="218">
        <f t="shared" si="61"/>
        <v>2</v>
      </c>
      <c r="V271" s="218">
        <f t="shared" si="73"/>
        <v>0</v>
      </c>
      <c r="W271" s="218">
        <f t="shared" si="74"/>
        <v>1</v>
      </c>
      <c r="X271" s="120" t="str">
        <f t="shared" si="62"/>
        <v/>
      </c>
      <c r="Y271" s="18"/>
      <c r="Z271" s="17"/>
      <c r="AA271" s="106" t="s">
        <v>1734</v>
      </c>
    </row>
    <row r="272" spans="1:27" ht="14">
      <c r="A272" s="218">
        <v>1789</v>
      </c>
      <c r="B272" s="16" t="str">
        <f t="shared" si="63"/>
        <v>G.21.3.7</v>
      </c>
      <c r="C272" s="93" t="s">
        <v>1717</v>
      </c>
      <c r="D272" s="117"/>
      <c r="E272" s="118"/>
      <c r="F272" s="17"/>
      <c r="G272" s="18" t="s">
        <v>1556</v>
      </c>
      <c r="H272" s="17" t="s">
        <v>1553</v>
      </c>
      <c r="I272" s="16">
        <v>3</v>
      </c>
      <c r="J272" s="16"/>
      <c r="K272" s="237">
        <f t="shared" si="64"/>
        <v>21</v>
      </c>
      <c r="L272" s="218">
        <f t="shared" si="65"/>
        <v>3</v>
      </c>
      <c r="M272" s="218">
        <f t="shared" si="66"/>
        <v>7</v>
      </c>
      <c r="N272" s="218">
        <f t="shared" si="67"/>
        <v>0</v>
      </c>
      <c r="O272" s="218">
        <f t="shared" si="68"/>
        <v>0</v>
      </c>
      <c r="P272" s="222">
        <f t="shared" si="60"/>
        <v>0</v>
      </c>
      <c r="Q272" s="218">
        <f t="shared" si="69"/>
        <v>0</v>
      </c>
      <c r="R272" s="218">
        <f t="shared" si="70"/>
        <v>0</v>
      </c>
      <c r="S272" s="218">
        <f t="shared" si="71"/>
        <v>1</v>
      </c>
      <c r="T272" s="218">
        <f t="shared" si="72"/>
        <v>2</v>
      </c>
      <c r="U272" s="218">
        <f t="shared" si="61"/>
        <v>2</v>
      </c>
      <c r="V272" s="218">
        <f t="shared" si="73"/>
        <v>0</v>
      </c>
      <c r="W272" s="218">
        <f t="shared" si="74"/>
        <v>1</v>
      </c>
      <c r="X272" s="120" t="str">
        <f t="shared" si="62"/>
        <v/>
      </c>
      <c r="Y272" s="18"/>
      <c r="Z272" s="17"/>
      <c r="AA272" s="106" t="s">
        <v>1718</v>
      </c>
    </row>
    <row r="273" spans="1:27" ht="14">
      <c r="A273" s="218">
        <v>1790</v>
      </c>
      <c r="B273" s="16" t="str">
        <f t="shared" si="63"/>
        <v>G.21.3.8</v>
      </c>
      <c r="C273" s="93" t="s">
        <v>1735</v>
      </c>
      <c r="D273" s="117"/>
      <c r="E273" s="118"/>
      <c r="F273" s="17"/>
      <c r="G273" s="18" t="s">
        <v>1720</v>
      </c>
      <c r="H273" s="17" t="s">
        <v>273</v>
      </c>
      <c r="I273" s="16">
        <v>3</v>
      </c>
      <c r="J273" s="16"/>
      <c r="K273" s="237">
        <f t="shared" si="64"/>
        <v>21</v>
      </c>
      <c r="L273" s="218">
        <f t="shared" si="65"/>
        <v>3</v>
      </c>
      <c r="M273" s="218">
        <f t="shared" si="66"/>
        <v>8</v>
      </c>
      <c r="N273" s="218">
        <f t="shared" si="67"/>
        <v>0</v>
      </c>
      <c r="O273" s="218">
        <f t="shared" si="68"/>
        <v>0</v>
      </c>
      <c r="P273" s="222">
        <f t="shared" si="60"/>
        <v>0</v>
      </c>
      <c r="Q273" s="218">
        <f t="shared" si="69"/>
        <v>0</v>
      </c>
      <c r="R273" s="218">
        <f t="shared" si="70"/>
        <v>0</v>
      </c>
      <c r="S273" s="218">
        <f t="shared" si="71"/>
        <v>1</v>
      </c>
      <c r="T273" s="218">
        <f t="shared" si="72"/>
        <v>2</v>
      </c>
      <c r="U273" s="218">
        <f t="shared" si="61"/>
        <v>2</v>
      </c>
      <c r="V273" s="218">
        <f t="shared" si="73"/>
        <v>0</v>
      </c>
      <c r="W273" s="218">
        <f t="shared" si="74"/>
        <v>1</v>
      </c>
      <c r="X273" s="120" t="str">
        <f t="shared" si="62"/>
        <v/>
      </c>
      <c r="Y273" s="18"/>
      <c r="Z273" s="17"/>
      <c r="AA273" s="106" t="s">
        <v>1736</v>
      </c>
    </row>
    <row r="274" spans="1:27" ht="28">
      <c r="A274" s="218">
        <v>1791</v>
      </c>
      <c r="B274" s="16" t="str">
        <f t="shared" si="63"/>
        <v>G.22</v>
      </c>
      <c r="C274" s="17" t="s">
        <v>1737</v>
      </c>
      <c r="D274" s="117" t="s">
        <v>47</v>
      </c>
      <c r="E274" s="118"/>
      <c r="F274" s="17"/>
      <c r="G274" s="18" t="s">
        <v>3</v>
      </c>
      <c r="H274" s="17" t="s">
        <v>243</v>
      </c>
      <c r="I274" s="16">
        <v>1</v>
      </c>
      <c r="J274" s="16"/>
      <c r="K274" s="237">
        <f t="shared" si="64"/>
        <v>22</v>
      </c>
      <c r="L274" s="218">
        <f t="shared" si="65"/>
        <v>0</v>
      </c>
      <c r="M274" s="218">
        <f t="shared" si="66"/>
        <v>0</v>
      </c>
      <c r="N274" s="218">
        <f t="shared" si="67"/>
        <v>0</v>
      </c>
      <c r="O274" s="218">
        <f t="shared" si="68"/>
        <v>0</v>
      </c>
      <c r="P274" s="222">
        <f t="shared" si="60"/>
        <v>0</v>
      </c>
      <c r="Q274" s="218">
        <f t="shared" si="69"/>
        <v>1</v>
      </c>
      <c r="R274" s="218">
        <f t="shared" si="70"/>
        <v>1</v>
      </c>
      <c r="S274" s="218">
        <f t="shared" si="71"/>
        <v>1</v>
      </c>
      <c r="T274" s="218">
        <f t="shared" si="72"/>
        <v>0</v>
      </c>
      <c r="U274" s="218">
        <f t="shared" si="61"/>
        <v>1</v>
      </c>
      <c r="V274" s="218">
        <f t="shared" si="73"/>
        <v>1</v>
      </c>
      <c r="W274" s="218">
        <f t="shared" si="74"/>
        <v>1</v>
      </c>
      <c r="X274" s="120" t="str">
        <f t="shared" si="62"/>
        <v/>
      </c>
      <c r="Y274" s="18"/>
      <c r="Z274" s="17"/>
      <c r="AA274" s="106" t="s">
        <v>1738</v>
      </c>
    </row>
    <row r="275" spans="1:27" ht="14">
      <c r="A275" s="218">
        <v>842</v>
      </c>
      <c r="B275" s="16" t="str">
        <f t="shared" si="63"/>
        <v>G.22.1</v>
      </c>
      <c r="C275" s="92" t="s">
        <v>1739</v>
      </c>
      <c r="D275" s="117" t="s">
        <v>47</v>
      </c>
      <c r="E275" s="118" t="s">
        <v>1740</v>
      </c>
      <c r="F275" s="17"/>
      <c r="G275" s="18" t="s">
        <v>998</v>
      </c>
      <c r="H275" s="17" t="s">
        <v>1381</v>
      </c>
      <c r="I275" s="16">
        <v>2</v>
      </c>
      <c r="J275" s="16"/>
      <c r="K275" s="237">
        <f t="shared" si="64"/>
        <v>22</v>
      </c>
      <c r="L275" s="218">
        <f t="shared" si="65"/>
        <v>1</v>
      </c>
      <c r="M275" s="218">
        <f t="shared" si="66"/>
        <v>0</v>
      </c>
      <c r="N275" s="218">
        <f t="shared" si="67"/>
        <v>0</v>
      </c>
      <c r="O275" s="218">
        <f t="shared" si="68"/>
        <v>0</v>
      </c>
      <c r="P275" s="222">
        <f t="shared" si="60"/>
        <v>0</v>
      </c>
      <c r="Q275" s="218">
        <f t="shared" si="69"/>
        <v>1</v>
      </c>
      <c r="R275" s="218">
        <f t="shared" si="70"/>
        <v>1</v>
      </c>
      <c r="S275" s="218">
        <f t="shared" si="71"/>
        <v>1</v>
      </c>
      <c r="T275" s="218">
        <f t="shared" si="72"/>
        <v>0</v>
      </c>
      <c r="U275" s="218">
        <f t="shared" si="61"/>
        <v>1</v>
      </c>
      <c r="V275" s="218">
        <f t="shared" si="73"/>
        <v>1</v>
      </c>
      <c r="W275" s="218">
        <f t="shared" si="74"/>
        <v>1</v>
      </c>
      <c r="X275" s="120" t="str">
        <f t="shared" si="62"/>
        <v/>
      </c>
      <c r="Y275" s="18"/>
      <c r="Z275" s="17"/>
      <c r="AA275" s="106" t="s">
        <v>1741</v>
      </c>
    </row>
    <row r="276" spans="1:27" ht="14">
      <c r="A276" s="218">
        <v>845</v>
      </c>
      <c r="B276" s="16" t="str">
        <f t="shared" si="63"/>
        <v>G.22.2</v>
      </c>
      <c r="C276" s="92" t="s">
        <v>1742</v>
      </c>
      <c r="D276" s="117" t="s">
        <v>47</v>
      </c>
      <c r="E276" s="118"/>
      <c r="F276" s="17"/>
      <c r="G276" s="18" t="s">
        <v>1239</v>
      </c>
      <c r="H276" s="17" t="s">
        <v>1240</v>
      </c>
      <c r="I276" s="16">
        <v>2</v>
      </c>
      <c r="J276" s="16"/>
      <c r="K276" s="237">
        <f t="shared" si="64"/>
        <v>22</v>
      </c>
      <c r="L276" s="218">
        <f t="shared" si="65"/>
        <v>2</v>
      </c>
      <c r="M276" s="218">
        <f t="shared" si="66"/>
        <v>0</v>
      </c>
      <c r="N276" s="218">
        <f t="shared" si="67"/>
        <v>0</v>
      </c>
      <c r="O276" s="218">
        <f t="shared" si="68"/>
        <v>0</v>
      </c>
      <c r="P276" s="222">
        <f t="shared" si="60"/>
        <v>0</v>
      </c>
      <c r="Q276" s="218">
        <f t="shared" si="69"/>
        <v>1</v>
      </c>
      <c r="R276" s="218">
        <f t="shared" si="70"/>
        <v>1</v>
      </c>
      <c r="S276" s="218">
        <f t="shared" si="71"/>
        <v>1</v>
      </c>
      <c r="T276" s="218">
        <f t="shared" si="72"/>
        <v>0</v>
      </c>
      <c r="U276" s="218">
        <f t="shared" si="61"/>
        <v>1</v>
      </c>
      <c r="V276" s="218">
        <f t="shared" si="73"/>
        <v>1</v>
      </c>
      <c r="W276" s="218">
        <f t="shared" si="74"/>
        <v>1</v>
      </c>
      <c r="X276" s="120" t="str">
        <f t="shared" si="62"/>
        <v/>
      </c>
      <c r="Y276" s="18"/>
      <c r="Z276" s="17"/>
      <c r="AA276" s="106" t="s">
        <v>1743</v>
      </c>
    </row>
    <row r="277" spans="1:27" ht="28">
      <c r="A277" s="218">
        <v>2954</v>
      </c>
      <c r="B277" s="16" t="str">
        <f t="shared" si="63"/>
        <v>G.22.3</v>
      </c>
      <c r="C277" s="92" t="s">
        <v>1744</v>
      </c>
      <c r="D277" s="117" t="s">
        <v>50</v>
      </c>
      <c r="E277" s="118"/>
      <c r="F277" s="17"/>
      <c r="G277" s="18" t="s">
        <v>1745</v>
      </c>
      <c r="H277" s="17" t="s">
        <v>1746</v>
      </c>
      <c r="I277" s="16">
        <v>2</v>
      </c>
      <c r="J277" s="16"/>
      <c r="K277" s="237">
        <f t="shared" si="64"/>
        <v>22</v>
      </c>
      <c r="L277" s="218">
        <f t="shared" si="65"/>
        <v>3</v>
      </c>
      <c r="M277" s="218">
        <f t="shared" si="66"/>
        <v>0</v>
      </c>
      <c r="N277" s="218">
        <f t="shared" si="67"/>
        <v>0</v>
      </c>
      <c r="O277" s="218">
        <f t="shared" si="68"/>
        <v>0</v>
      </c>
      <c r="P277" s="222">
        <f t="shared" si="60"/>
        <v>0</v>
      </c>
      <c r="Q277" s="218">
        <f t="shared" si="69"/>
        <v>2</v>
      </c>
      <c r="R277" s="218">
        <f t="shared" si="70"/>
        <v>2</v>
      </c>
      <c r="S277" s="218">
        <f t="shared" si="71"/>
        <v>1</v>
      </c>
      <c r="T277" s="218">
        <f t="shared" si="72"/>
        <v>2</v>
      </c>
      <c r="U277" s="218">
        <f t="shared" si="61"/>
        <v>2</v>
      </c>
      <c r="V277" s="218">
        <f t="shared" si="73"/>
        <v>1</v>
      </c>
      <c r="W277" s="218">
        <f t="shared" si="74"/>
        <v>1</v>
      </c>
      <c r="X277" s="120" t="str">
        <f t="shared" si="62"/>
        <v/>
      </c>
      <c r="Y277" s="18"/>
      <c r="Z277" s="17"/>
      <c r="AA277" s="106" t="s">
        <v>1747</v>
      </c>
    </row>
    <row r="278" spans="1:27" ht="14">
      <c r="A278" s="218">
        <v>843</v>
      </c>
      <c r="B278" s="16" t="str">
        <f t="shared" si="63"/>
        <v>G.22.4</v>
      </c>
      <c r="C278" s="92" t="s">
        <v>1748</v>
      </c>
      <c r="D278" s="117" t="s">
        <v>47</v>
      </c>
      <c r="E278" s="118"/>
      <c r="F278" s="17"/>
      <c r="G278" s="18" t="s">
        <v>1239</v>
      </c>
      <c r="H278" s="17" t="s">
        <v>1240</v>
      </c>
      <c r="I278" s="16">
        <v>2</v>
      </c>
      <c r="J278" s="16"/>
      <c r="K278" s="237">
        <f t="shared" si="64"/>
        <v>22</v>
      </c>
      <c r="L278" s="218">
        <f t="shared" si="65"/>
        <v>4</v>
      </c>
      <c r="M278" s="218">
        <f t="shared" si="66"/>
        <v>0</v>
      </c>
      <c r="N278" s="218">
        <f t="shared" si="67"/>
        <v>0</v>
      </c>
      <c r="O278" s="218">
        <f t="shared" si="68"/>
        <v>0</v>
      </c>
      <c r="P278" s="222">
        <f t="shared" si="60"/>
        <v>0</v>
      </c>
      <c r="Q278" s="218">
        <f t="shared" si="69"/>
        <v>1</v>
      </c>
      <c r="R278" s="218">
        <f t="shared" si="70"/>
        <v>1</v>
      </c>
      <c r="S278" s="218">
        <f t="shared" si="71"/>
        <v>1</v>
      </c>
      <c r="T278" s="218">
        <f t="shared" si="72"/>
        <v>0</v>
      </c>
      <c r="U278" s="218">
        <f t="shared" si="61"/>
        <v>1</v>
      </c>
      <c r="V278" s="218">
        <f t="shared" si="73"/>
        <v>1</v>
      </c>
      <c r="W278" s="218">
        <f t="shared" si="74"/>
        <v>1</v>
      </c>
      <c r="X278" s="120" t="str">
        <f t="shared" si="62"/>
        <v/>
      </c>
      <c r="Y278" s="18"/>
      <c r="Z278" s="17"/>
      <c r="AA278" s="106" t="s">
        <v>1749</v>
      </c>
    </row>
    <row r="279" spans="1:27" ht="28">
      <c r="A279" s="218">
        <v>844</v>
      </c>
      <c r="B279" s="16" t="str">
        <f t="shared" si="63"/>
        <v>G.22.5</v>
      </c>
      <c r="C279" s="92" t="s">
        <v>1750</v>
      </c>
      <c r="D279" s="117" t="s">
        <v>47</v>
      </c>
      <c r="E279" s="118"/>
      <c r="F279" s="17"/>
      <c r="G279" s="18" t="s">
        <v>1239</v>
      </c>
      <c r="H279" s="17" t="s">
        <v>1240</v>
      </c>
      <c r="I279" s="16">
        <v>2</v>
      </c>
      <c r="J279" s="16"/>
      <c r="K279" s="237">
        <f t="shared" si="64"/>
        <v>22</v>
      </c>
      <c r="L279" s="218">
        <f t="shared" si="65"/>
        <v>5</v>
      </c>
      <c r="M279" s="218">
        <f t="shared" si="66"/>
        <v>0</v>
      </c>
      <c r="N279" s="218">
        <f t="shared" si="67"/>
        <v>0</v>
      </c>
      <c r="O279" s="218">
        <f t="shared" si="68"/>
        <v>0</v>
      </c>
      <c r="P279" s="222">
        <f t="shared" si="60"/>
        <v>0</v>
      </c>
      <c r="Q279" s="218">
        <f t="shared" si="69"/>
        <v>1</v>
      </c>
      <c r="R279" s="218">
        <f t="shared" si="70"/>
        <v>1</v>
      </c>
      <c r="S279" s="218">
        <f t="shared" si="71"/>
        <v>1</v>
      </c>
      <c r="T279" s="218">
        <f t="shared" si="72"/>
        <v>0</v>
      </c>
      <c r="U279" s="218">
        <f t="shared" si="61"/>
        <v>1</v>
      </c>
      <c r="V279" s="218">
        <f t="shared" si="73"/>
        <v>1</v>
      </c>
      <c r="W279" s="218">
        <f t="shared" si="74"/>
        <v>1</v>
      </c>
      <c r="X279" s="120" t="str">
        <f t="shared" si="62"/>
        <v/>
      </c>
      <c r="Y279" s="18"/>
      <c r="Z279" s="17"/>
      <c r="AA279" s="106" t="s">
        <v>1751</v>
      </c>
    </row>
    <row r="280" spans="1:27" ht="14">
      <c r="A280" s="218">
        <v>1792</v>
      </c>
      <c r="B280" s="16" t="str">
        <f t="shared" si="63"/>
        <v>G.22.6</v>
      </c>
      <c r="C280" s="92" t="s">
        <v>1752</v>
      </c>
      <c r="D280" s="117" t="s">
        <v>47</v>
      </c>
      <c r="E280" s="118"/>
      <c r="F280" s="17"/>
      <c r="G280" s="18" t="s">
        <v>1373</v>
      </c>
      <c r="H280" s="17" t="s">
        <v>262</v>
      </c>
      <c r="I280" s="16">
        <v>2</v>
      </c>
      <c r="J280" s="16"/>
      <c r="K280" s="237">
        <f t="shared" si="64"/>
        <v>22</v>
      </c>
      <c r="L280" s="218">
        <f t="shared" si="65"/>
        <v>6</v>
      </c>
      <c r="M280" s="218">
        <f t="shared" si="66"/>
        <v>0</v>
      </c>
      <c r="N280" s="218">
        <f t="shared" si="67"/>
        <v>0</v>
      </c>
      <c r="O280" s="218">
        <f t="shared" si="68"/>
        <v>0</v>
      </c>
      <c r="P280" s="222">
        <f t="shared" si="60"/>
        <v>0</v>
      </c>
      <c r="Q280" s="218">
        <f t="shared" si="69"/>
        <v>1</v>
      </c>
      <c r="R280" s="218">
        <f t="shared" si="70"/>
        <v>1</v>
      </c>
      <c r="S280" s="218">
        <f t="shared" si="71"/>
        <v>1</v>
      </c>
      <c r="T280" s="218">
        <f t="shared" si="72"/>
        <v>0</v>
      </c>
      <c r="U280" s="218">
        <f t="shared" si="61"/>
        <v>1</v>
      </c>
      <c r="V280" s="218">
        <f t="shared" si="73"/>
        <v>1</v>
      </c>
      <c r="W280" s="218">
        <f t="shared" si="74"/>
        <v>1</v>
      </c>
      <c r="X280" s="120" t="str">
        <f t="shared" si="62"/>
        <v/>
      </c>
      <c r="Y280" s="18"/>
      <c r="Z280" s="17"/>
      <c r="AA280" s="106" t="s">
        <v>1753</v>
      </c>
    </row>
    <row r="281" spans="1:27" ht="14">
      <c r="A281" s="218">
        <v>1013</v>
      </c>
      <c r="B281" s="16" t="str">
        <f t="shared" si="63"/>
        <v>G.22.7</v>
      </c>
      <c r="C281" s="92" t="s">
        <v>1754</v>
      </c>
      <c r="D281" s="117" t="s">
        <v>47</v>
      </c>
      <c r="E281" s="118"/>
      <c r="F281" s="17"/>
      <c r="G281" s="18" t="s">
        <v>1421</v>
      </c>
      <c r="H281" s="17" t="s">
        <v>1422</v>
      </c>
      <c r="I281" s="16">
        <v>2</v>
      </c>
      <c r="J281" s="16"/>
      <c r="K281" s="237">
        <f t="shared" si="64"/>
        <v>22</v>
      </c>
      <c r="L281" s="218">
        <f t="shared" si="65"/>
        <v>7</v>
      </c>
      <c r="M281" s="218">
        <f t="shared" si="66"/>
        <v>0</v>
      </c>
      <c r="N281" s="218">
        <f t="shared" si="67"/>
        <v>0</v>
      </c>
      <c r="O281" s="218">
        <f t="shared" si="68"/>
        <v>0</v>
      </c>
      <c r="P281" s="222">
        <f t="shared" si="60"/>
        <v>0</v>
      </c>
      <c r="Q281" s="218">
        <f t="shared" si="69"/>
        <v>1</v>
      </c>
      <c r="R281" s="218">
        <f t="shared" si="70"/>
        <v>1</v>
      </c>
      <c r="S281" s="218">
        <f t="shared" si="71"/>
        <v>1</v>
      </c>
      <c r="T281" s="218">
        <f t="shared" si="72"/>
        <v>0</v>
      </c>
      <c r="U281" s="218">
        <f t="shared" si="61"/>
        <v>1</v>
      </c>
      <c r="V281" s="218">
        <f t="shared" si="73"/>
        <v>1</v>
      </c>
      <c r="W281" s="218">
        <f t="shared" si="74"/>
        <v>1</v>
      </c>
      <c r="X281" s="120" t="str">
        <f t="shared" si="62"/>
        <v/>
      </c>
      <c r="Y281" s="18"/>
      <c r="Z281" s="17"/>
      <c r="AA281" s="106" t="s">
        <v>1755</v>
      </c>
    </row>
    <row r="282" spans="1:27" ht="42">
      <c r="A282" s="218">
        <v>1793</v>
      </c>
      <c r="B282" s="16" t="str">
        <f t="shared" si="63"/>
        <v>G.22.8</v>
      </c>
      <c r="C282" s="92" t="s">
        <v>1756</v>
      </c>
      <c r="D282" s="117" t="s">
        <v>47</v>
      </c>
      <c r="E282" s="118"/>
      <c r="F282" s="17"/>
      <c r="G282" s="18" t="s">
        <v>1757</v>
      </c>
      <c r="H282" s="17" t="s">
        <v>1758</v>
      </c>
      <c r="I282" s="16">
        <v>2</v>
      </c>
      <c r="J282" s="16"/>
      <c r="K282" s="237">
        <f t="shared" si="64"/>
        <v>22</v>
      </c>
      <c r="L282" s="218">
        <f t="shared" si="65"/>
        <v>8</v>
      </c>
      <c r="M282" s="218">
        <f t="shared" si="66"/>
        <v>0</v>
      </c>
      <c r="N282" s="218">
        <f t="shared" si="67"/>
        <v>0</v>
      </c>
      <c r="O282" s="218">
        <f t="shared" si="68"/>
        <v>0</v>
      </c>
      <c r="P282" s="222">
        <f t="shared" si="60"/>
        <v>0</v>
      </c>
      <c r="Q282" s="218">
        <f t="shared" si="69"/>
        <v>1</v>
      </c>
      <c r="R282" s="218">
        <f t="shared" si="70"/>
        <v>1</v>
      </c>
      <c r="S282" s="218">
        <f t="shared" si="71"/>
        <v>1</v>
      </c>
      <c r="T282" s="218">
        <f t="shared" si="72"/>
        <v>0</v>
      </c>
      <c r="U282" s="218">
        <f t="shared" si="61"/>
        <v>1</v>
      </c>
      <c r="V282" s="218">
        <f t="shared" si="73"/>
        <v>1</v>
      </c>
      <c r="W282" s="218">
        <f t="shared" si="74"/>
        <v>1</v>
      </c>
      <c r="X282" s="120" t="str">
        <f t="shared" si="62"/>
        <v/>
      </c>
      <c r="Y282" s="18"/>
      <c r="Z282" s="17"/>
      <c r="AA282" s="106" t="s">
        <v>1759</v>
      </c>
    </row>
    <row r="283" spans="1:27" ht="42">
      <c r="A283" s="218">
        <v>1794</v>
      </c>
      <c r="B283" s="16" t="str">
        <f t="shared" si="63"/>
        <v>G.22.9</v>
      </c>
      <c r="C283" s="92" t="s">
        <v>1760</v>
      </c>
      <c r="D283" s="117" t="s">
        <v>47</v>
      </c>
      <c r="E283" s="118"/>
      <c r="F283" s="17"/>
      <c r="G283" s="18" t="s">
        <v>1757</v>
      </c>
      <c r="H283" s="17" t="s">
        <v>1758</v>
      </c>
      <c r="I283" s="16">
        <v>2</v>
      </c>
      <c r="J283" s="16"/>
      <c r="K283" s="237">
        <f t="shared" si="64"/>
        <v>22</v>
      </c>
      <c r="L283" s="218">
        <f t="shared" si="65"/>
        <v>9</v>
      </c>
      <c r="M283" s="218">
        <f t="shared" si="66"/>
        <v>0</v>
      </c>
      <c r="N283" s="218">
        <f t="shared" si="67"/>
        <v>0</v>
      </c>
      <c r="O283" s="218">
        <f t="shared" si="68"/>
        <v>0</v>
      </c>
      <c r="P283" s="222">
        <f t="shared" si="60"/>
        <v>0</v>
      </c>
      <c r="Q283" s="218">
        <f t="shared" si="69"/>
        <v>1</v>
      </c>
      <c r="R283" s="218">
        <f t="shared" si="70"/>
        <v>1</v>
      </c>
      <c r="S283" s="218">
        <f t="shared" si="71"/>
        <v>1</v>
      </c>
      <c r="T283" s="218">
        <f t="shared" si="72"/>
        <v>0</v>
      </c>
      <c r="U283" s="218">
        <f t="shared" si="61"/>
        <v>1</v>
      </c>
      <c r="V283" s="218">
        <f t="shared" si="73"/>
        <v>1</v>
      </c>
      <c r="W283" s="218">
        <f t="shared" si="74"/>
        <v>1</v>
      </c>
      <c r="X283" s="120" t="str">
        <f t="shared" si="62"/>
        <v/>
      </c>
      <c r="Y283" s="18"/>
      <c r="Z283" s="17"/>
      <c r="AA283" s="106" t="s">
        <v>1761</v>
      </c>
    </row>
    <row r="284" spans="1:27" ht="28">
      <c r="A284" s="218">
        <v>1797</v>
      </c>
      <c r="B284" s="16" t="str">
        <f t="shared" si="63"/>
        <v>G.22.10</v>
      </c>
      <c r="C284" s="92" t="s">
        <v>1762</v>
      </c>
      <c r="D284" s="117" t="s">
        <v>50</v>
      </c>
      <c r="E284" s="118"/>
      <c r="F284" s="17"/>
      <c r="G284" s="18" t="s">
        <v>3</v>
      </c>
      <c r="H284" s="17" t="s">
        <v>243</v>
      </c>
      <c r="I284" s="16">
        <v>2</v>
      </c>
      <c r="J284" s="16"/>
      <c r="K284" s="237">
        <f t="shared" si="64"/>
        <v>22</v>
      </c>
      <c r="L284" s="218">
        <f t="shared" si="65"/>
        <v>10</v>
      </c>
      <c r="M284" s="218">
        <f t="shared" si="66"/>
        <v>0</v>
      </c>
      <c r="N284" s="218">
        <f t="shared" si="67"/>
        <v>0</v>
      </c>
      <c r="O284" s="218">
        <f t="shared" si="68"/>
        <v>0</v>
      </c>
      <c r="P284" s="222">
        <f t="shared" si="60"/>
        <v>0</v>
      </c>
      <c r="Q284" s="218">
        <f t="shared" si="69"/>
        <v>2</v>
      </c>
      <c r="R284" s="218">
        <f t="shared" si="70"/>
        <v>2</v>
      </c>
      <c r="S284" s="218">
        <f t="shared" si="71"/>
        <v>1</v>
      </c>
      <c r="T284" s="218">
        <f t="shared" si="72"/>
        <v>2</v>
      </c>
      <c r="U284" s="218">
        <f t="shared" si="61"/>
        <v>2</v>
      </c>
      <c r="V284" s="218">
        <f t="shared" si="73"/>
        <v>1</v>
      </c>
      <c r="W284" s="218">
        <f t="shared" si="74"/>
        <v>1</v>
      </c>
      <c r="X284" s="120" t="str">
        <f t="shared" si="62"/>
        <v/>
      </c>
      <c r="Y284" s="18"/>
      <c r="Z284" s="17"/>
      <c r="AA284" s="106" t="s">
        <v>1763</v>
      </c>
    </row>
    <row r="285" spans="1:27" ht="28">
      <c r="A285" s="218">
        <v>1798</v>
      </c>
      <c r="B285" s="16" t="str">
        <f t="shared" si="63"/>
        <v>G.22.11</v>
      </c>
      <c r="C285" s="92" t="s">
        <v>1764</v>
      </c>
      <c r="D285" s="117" t="s">
        <v>47</v>
      </c>
      <c r="E285" s="118"/>
      <c r="F285" s="17"/>
      <c r="G285" s="18" t="s">
        <v>1730</v>
      </c>
      <c r="H285" s="17" t="s">
        <v>1731</v>
      </c>
      <c r="I285" s="16">
        <v>2</v>
      </c>
      <c r="J285" s="16"/>
      <c r="K285" s="237">
        <f t="shared" si="64"/>
        <v>22</v>
      </c>
      <c r="L285" s="218">
        <f t="shared" si="65"/>
        <v>11</v>
      </c>
      <c r="M285" s="218">
        <f t="shared" si="66"/>
        <v>0</v>
      </c>
      <c r="N285" s="218">
        <f t="shared" si="67"/>
        <v>0</v>
      </c>
      <c r="O285" s="218">
        <f t="shared" si="68"/>
        <v>0</v>
      </c>
      <c r="P285" s="222">
        <f t="shared" si="60"/>
        <v>0</v>
      </c>
      <c r="Q285" s="218">
        <f t="shared" si="69"/>
        <v>1</v>
      </c>
      <c r="R285" s="218">
        <f t="shared" si="70"/>
        <v>1</v>
      </c>
      <c r="S285" s="218">
        <f t="shared" si="71"/>
        <v>1</v>
      </c>
      <c r="T285" s="218">
        <f t="shared" si="72"/>
        <v>0</v>
      </c>
      <c r="U285" s="218">
        <f t="shared" si="61"/>
        <v>1</v>
      </c>
      <c r="V285" s="218">
        <f t="shared" si="73"/>
        <v>1</v>
      </c>
      <c r="W285" s="218">
        <f t="shared" si="74"/>
        <v>1</v>
      </c>
      <c r="X285" s="120" t="str">
        <f t="shared" si="62"/>
        <v/>
      </c>
      <c r="Y285" s="18"/>
      <c r="Z285" s="17"/>
      <c r="AA285" s="106" t="s">
        <v>1765</v>
      </c>
    </row>
    <row r="286" spans="1:27" ht="14">
      <c r="A286" s="218">
        <v>2653</v>
      </c>
      <c r="B286" s="16" t="str">
        <f t="shared" si="63"/>
        <v>G.22.12</v>
      </c>
      <c r="C286" s="92" t="s">
        <v>1766</v>
      </c>
      <c r="D286" s="117" t="s">
        <v>50</v>
      </c>
      <c r="E286" s="118"/>
      <c r="F286" s="17"/>
      <c r="G286" s="18" t="s">
        <v>1767</v>
      </c>
      <c r="H286" s="17" t="s">
        <v>1768</v>
      </c>
      <c r="I286" s="16">
        <v>2</v>
      </c>
      <c r="J286" s="16"/>
      <c r="K286" s="237">
        <f t="shared" si="64"/>
        <v>22</v>
      </c>
      <c r="L286" s="218">
        <f t="shared" si="65"/>
        <v>12</v>
      </c>
      <c r="M286" s="218">
        <f t="shared" si="66"/>
        <v>0</v>
      </c>
      <c r="N286" s="218">
        <f t="shared" si="67"/>
        <v>0</v>
      </c>
      <c r="O286" s="218">
        <f t="shared" si="68"/>
        <v>0</v>
      </c>
      <c r="P286" s="222">
        <f t="shared" si="60"/>
        <v>0</v>
      </c>
      <c r="Q286" s="218">
        <f t="shared" si="69"/>
        <v>2</v>
      </c>
      <c r="R286" s="218">
        <f t="shared" si="70"/>
        <v>2</v>
      </c>
      <c r="S286" s="218">
        <f t="shared" si="71"/>
        <v>1</v>
      </c>
      <c r="T286" s="218">
        <f t="shared" si="72"/>
        <v>2</v>
      </c>
      <c r="U286" s="218">
        <f t="shared" si="61"/>
        <v>2</v>
      </c>
      <c r="V286" s="218">
        <f t="shared" si="73"/>
        <v>1</v>
      </c>
      <c r="W286" s="218">
        <f t="shared" si="74"/>
        <v>1</v>
      </c>
      <c r="X286" s="120" t="str">
        <f t="shared" si="62"/>
        <v/>
      </c>
      <c r="Y286" s="18"/>
      <c r="Z286" s="17"/>
      <c r="AA286" s="106" t="s">
        <v>1769</v>
      </c>
    </row>
    <row r="287" spans="1:27" ht="28">
      <c r="A287" s="218">
        <v>1803</v>
      </c>
      <c r="B287" s="16" t="str">
        <f t="shared" si="63"/>
        <v>G.22.13</v>
      </c>
      <c r="C287" s="92" t="s">
        <v>1770</v>
      </c>
      <c r="D287" s="117" t="s">
        <v>47</v>
      </c>
      <c r="E287" s="118"/>
      <c r="F287" s="17"/>
      <c r="G287" s="18" t="s">
        <v>1437</v>
      </c>
      <c r="H287" s="17" t="s">
        <v>1438</v>
      </c>
      <c r="I287" s="16">
        <v>2</v>
      </c>
      <c r="J287" s="16"/>
      <c r="K287" s="237">
        <f t="shared" si="64"/>
        <v>22</v>
      </c>
      <c r="L287" s="218">
        <f t="shared" si="65"/>
        <v>13</v>
      </c>
      <c r="M287" s="218">
        <f t="shared" si="66"/>
        <v>0</v>
      </c>
      <c r="N287" s="218">
        <f t="shared" si="67"/>
        <v>0</v>
      </c>
      <c r="O287" s="218">
        <f t="shared" si="68"/>
        <v>0</v>
      </c>
      <c r="P287" s="222">
        <f t="shared" si="60"/>
        <v>0</v>
      </c>
      <c r="Q287" s="218">
        <f t="shared" si="69"/>
        <v>1</v>
      </c>
      <c r="R287" s="218">
        <f t="shared" si="70"/>
        <v>1</v>
      </c>
      <c r="S287" s="218">
        <f t="shared" si="71"/>
        <v>1</v>
      </c>
      <c r="T287" s="218">
        <f t="shared" si="72"/>
        <v>0</v>
      </c>
      <c r="U287" s="218">
        <f t="shared" si="61"/>
        <v>1</v>
      </c>
      <c r="V287" s="218">
        <f t="shared" si="73"/>
        <v>1</v>
      </c>
      <c r="W287" s="218">
        <f t="shared" si="74"/>
        <v>1</v>
      </c>
      <c r="X287" s="120" t="str">
        <f t="shared" si="62"/>
        <v/>
      </c>
      <c r="Y287" s="18"/>
      <c r="Z287" s="17"/>
      <c r="AA287" s="106" t="s">
        <v>1771</v>
      </c>
    </row>
    <row r="288" spans="1:27" ht="28">
      <c r="A288" s="218">
        <v>1805</v>
      </c>
      <c r="B288" s="16" t="str">
        <f t="shared" si="63"/>
        <v>G.22.14</v>
      </c>
      <c r="C288" s="92" t="s">
        <v>1772</v>
      </c>
      <c r="D288" s="117" t="s">
        <v>47</v>
      </c>
      <c r="E288" s="118"/>
      <c r="F288" s="17"/>
      <c r="G288" s="18" t="s">
        <v>1437</v>
      </c>
      <c r="H288" s="17" t="s">
        <v>1438</v>
      </c>
      <c r="I288" s="16">
        <v>2</v>
      </c>
      <c r="J288" s="16"/>
      <c r="K288" s="237">
        <f t="shared" si="64"/>
        <v>22</v>
      </c>
      <c r="L288" s="218">
        <f t="shared" si="65"/>
        <v>14</v>
      </c>
      <c r="M288" s="218">
        <f t="shared" si="66"/>
        <v>0</v>
      </c>
      <c r="N288" s="218">
        <f t="shared" si="67"/>
        <v>0</v>
      </c>
      <c r="O288" s="218">
        <f t="shared" si="68"/>
        <v>0</v>
      </c>
      <c r="P288" s="222">
        <f t="shared" si="60"/>
        <v>0</v>
      </c>
      <c r="Q288" s="218">
        <f t="shared" si="69"/>
        <v>1</v>
      </c>
      <c r="R288" s="218">
        <f t="shared" si="70"/>
        <v>1</v>
      </c>
      <c r="S288" s="218">
        <f t="shared" si="71"/>
        <v>1</v>
      </c>
      <c r="T288" s="218">
        <f t="shared" si="72"/>
        <v>0</v>
      </c>
      <c r="U288" s="218">
        <f t="shared" si="61"/>
        <v>1</v>
      </c>
      <c r="V288" s="218">
        <f t="shared" si="73"/>
        <v>1</v>
      </c>
      <c r="W288" s="218">
        <f t="shared" si="74"/>
        <v>1</v>
      </c>
      <c r="X288" s="120" t="str">
        <f t="shared" si="62"/>
        <v/>
      </c>
      <c r="Y288" s="18"/>
      <c r="Z288" s="17"/>
      <c r="AA288" s="106" t="s">
        <v>1773</v>
      </c>
    </row>
  </sheetData>
  <sheetProtection password="B009" sheet="1" objects="1" scenarios="1"/>
  <mergeCells count="1">
    <mergeCell ref="B3:H3"/>
  </mergeCells>
  <phoneticPr fontId="0" type="noConversion"/>
  <conditionalFormatting sqref="A5:A288 K5:X288">
    <cfRule type="expression" dxfId="130" priority="54" stopIfTrue="1">
      <formula>A5=""</formula>
    </cfRule>
  </conditionalFormatting>
  <conditionalFormatting sqref="B5:C288">
    <cfRule type="expression" dxfId="129" priority="66" stopIfTrue="1">
      <formula>$X5=1</formula>
    </cfRule>
  </conditionalFormatting>
  <conditionalFormatting sqref="B1:G2 Y1:Z2 H2">
    <cfRule type="expression" dxfId="128" priority="69" stopIfTrue="1">
      <formula>OR($D$2&lt;1,$D$2="0%")</formula>
    </cfRule>
    <cfRule type="expression" dxfId="127" priority="70" stopIfTrue="1">
      <formula>$D$2=1</formula>
    </cfRule>
  </conditionalFormatting>
  <conditionalFormatting sqref="D5:D288">
    <cfRule type="expression" dxfId="126" priority="3" stopIfTrue="1">
      <formula>U5=1</formula>
    </cfRule>
    <cfRule type="expression" dxfId="125" priority="4" stopIfTrue="1">
      <formula>U5&gt;1</formula>
    </cfRule>
    <cfRule type="expression" dxfId="124" priority="102" stopIfTrue="1">
      <formula>J5&gt;0</formula>
    </cfRule>
  </conditionalFormatting>
  <conditionalFormatting sqref="E5:E288">
    <cfRule type="expression" dxfId="123" priority="2" stopIfTrue="1">
      <formula>J5=1</formula>
    </cfRule>
  </conditionalFormatting>
  <conditionalFormatting sqref="H1">
    <cfRule type="expression" dxfId="122" priority="72" stopIfTrue="1">
      <formula>Master="Master"</formula>
    </cfRule>
    <cfRule type="expression" dxfId="121" priority="73" stopIfTrue="1">
      <formula>OR($D$2&lt;1,$D$2="0%")</formula>
    </cfRule>
    <cfRule type="expression" dxfId="120" priority="74" stopIfTrue="1">
      <formula>$D$2=1</formula>
    </cfRule>
  </conditionalFormatting>
  <conditionalFormatting sqref="I5:I288">
    <cfRule type="expression" dxfId="119" priority="1" stopIfTrue="1">
      <formula>I5*I6/I5-I5&gt;1</formula>
    </cfRule>
  </conditionalFormatting>
  <conditionalFormatting sqref="AA1">
    <cfRule type="expression" dxfId="118" priority="99" stopIfTrue="1">
      <formula>Master="Master"</formula>
    </cfRule>
  </conditionalFormatting>
  <conditionalFormatting sqref="AA2:AA3">
    <cfRule type="expression" dxfId="117" priority="100" stopIfTrue="1">
      <formula>Master="Master"</formula>
    </cfRule>
  </conditionalFormatting>
  <conditionalFormatting sqref="AA4">
    <cfRule type="expression" dxfId="116" priority="101" stopIfTrue="1">
      <formula>Master="Master"</formula>
    </cfRule>
  </conditionalFormatting>
  <conditionalFormatting sqref="AA5:AA288">
    <cfRule type="expression" dxfId="115" priority="98" stopIfTrue="1">
      <formula>Master="Master"</formula>
    </cfRule>
  </conditionalFormatting>
  <dataValidations xWindow="795" yWindow="198"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82:H82 E53:F53 E11:J11 E20:J20 E46:H46 E5:E10 E32:H32 E12:E19 E21:E31 E33:E45 E47:E52 E83:E288 D19 D47 E54:E81" xr:uid="{00000000-0002-0000-0A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8 D20:D46 D48:D288" xr:uid="{00000000-0002-0000-0A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AA64"/>
  <sheetViews>
    <sheetView showGridLines="0" showZeros="0" topLeftCell="B1" zoomScale="85" zoomScaleNormal="75" workbookViewId="0">
      <pane ySplit="4" topLeftCell="A56" activePane="bottomLeft" state="frozen"/>
      <selection activeCell="B6" sqref="B6"/>
      <selection pane="bottomLeft" activeCell="C35" sqref="C35"/>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24" width="2.81640625" hidden="1" customWidth="1"/>
    <col min="25" max="25" width="14.1796875" hidden="1" customWidth="1"/>
    <col min="26" max="26" width="28.1796875" hidden="1" customWidth="1"/>
  </cols>
  <sheetData>
    <row r="1" spans="1:27" ht="23.25" customHeight="1">
      <c r="A1" s="39"/>
      <c r="B1" s="84" t="s">
        <v>19</v>
      </c>
      <c r="C1" s="85"/>
      <c r="D1" s="86"/>
      <c r="E1" s="86"/>
      <c r="F1" s="86"/>
      <c r="G1" s="86"/>
      <c r="H1" s="63">
        <f>Master</f>
        <v>0</v>
      </c>
      <c r="I1" s="217"/>
      <c r="J1" s="217"/>
      <c r="K1" s="217"/>
      <c r="L1" s="217"/>
      <c r="M1" s="217"/>
      <c r="N1" s="217"/>
      <c r="O1" s="217"/>
      <c r="P1" s="217" t="str">
        <f>LEFT(B1,1)</f>
        <v>H</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COUNTA(I5:I64)</f>
        <v>60</v>
      </c>
      <c r="J2" s="219"/>
      <c r="K2" s="219"/>
      <c r="L2" s="219"/>
      <c r="M2" s="219"/>
      <c r="N2" s="219"/>
      <c r="O2" s="219"/>
      <c r="P2" s="219"/>
      <c r="Q2" s="219"/>
      <c r="R2" s="219"/>
      <c r="S2" s="219">
        <f>COUNTIF(S5:S64,1)</f>
        <v>57</v>
      </c>
      <c r="T2" s="219"/>
      <c r="U2" s="219"/>
      <c r="V2" s="219"/>
      <c r="W2" s="219">
        <f>COUNTIF(W5:W64,1)</f>
        <v>57</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MAX(A5:A64)</f>
        <v>3218</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28">
      <c r="A5" s="218">
        <v>1998</v>
      </c>
      <c r="B5" s="16" t="str">
        <f>IF(I5=0,"",IF(I5=1,P$1&amp;"."&amp;K5,IF(I5=2,P$1&amp;"."&amp;K5&amp;"."&amp;L5,IF(I5=3,P$1&amp;"."&amp;K5&amp;"."&amp;L5&amp;"."&amp;M5,IF(I5=4,P$1&amp;"."&amp;K5&amp;"."&amp;L5&amp;"."&amp;M5&amp;"."&amp;N5,IF(I5=5,P$1&amp;"."&amp;K5&amp;"."&amp;L5&amp;"."&amp;M5&amp;"."&amp;N5&amp;"."&amp;O5))))))</f>
        <v>H.1</v>
      </c>
      <c r="C5" s="17" t="s">
        <v>270</v>
      </c>
      <c r="D5" s="20" t="s">
        <v>47</v>
      </c>
      <c r="E5" s="212" t="s">
        <v>1774</v>
      </c>
      <c r="F5" s="17"/>
      <c r="G5" s="18" t="s">
        <v>3</v>
      </c>
      <c r="H5" s="17" t="s">
        <v>243</v>
      </c>
      <c r="I5" s="16">
        <v>1</v>
      </c>
      <c r="J5" s="16"/>
      <c r="K5" s="237">
        <f>IF(K4="",1,IF(I5=1,K4+1,K4))</f>
        <v>1</v>
      </c>
      <c r="L5" s="218">
        <f>IF(L4="",0,IF(K4&lt;&gt;K5,0,IF($I5=2,L4+1,L4)))</f>
        <v>0</v>
      </c>
      <c r="M5" s="218">
        <f>IF(M4="",0,IF(L4&lt;&gt;L5,0,IF($I5=3,M4+1,M4)))</f>
        <v>0</v>
      </c>
      <c r="N5" s="218">
        <f>IF(N4="",0,IF(M4&lt;&gt;M5,0,IF($I5=4,N4+1,N4)))</f>
        <v>0</v>
      </c>
      <c r="O5" s="218">
        <f>IF(O4="",0,IF(N4&lt;&gt;N5,0,IF($I5=5,O4+1,O4)))</f>
        <v>0</v>
      </c>
      <c r="P5" s="222">
        <f>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IF(Master="Master",Q5,IF(U4="",R5,IF(OR(AND(T5&gt;0,R5&lt;U4),AND(T5=1,R5&lt;=U4)),U4,R5)))</f>
        <v>1</v>
      </c>
      <c r="V5" s="218">
        <f>IF(I5="","",IF(OR(AND(S4=1,T5=1),R5&gt;0,AND(S6=0,V6=1)),1,0))</f>
        <v>1</v>
      </c>
      <c r="W5" s="218">
        <f>IF(I5="","",IF(OR(AND(T5&gt;0,S5=1),AND(S5=1,V5=1)),1,0))</f>
        <v>1</v>
      </c>
      <c r="X5" s="120">
        <f t="shared" ref="X5:X36" si="0">IF(ISNA(VLOOKUP(A5,L2_Array,1,FALSE)),"",1)</f>
        <v>1</v>
      </c>
      <c r="Y5" s="18"/>
      <c r="Z5" s="17"/>
      <c r="AA5" s="106" t="s">
        <v>1775</v>
      </c>
    </row>
    <row r="6" spans="1:27" ht="42">
      <c r="A6" s="218">
        <v>1903</v>
      </c>
      <c r="B6" s="16" t="str">
        <f t="shared" ref="B6:B64" si="1">IF(I6=0,"",IF(I6=1,P$1&amp;"."&amp;K6,IF(I6=2,P$1&amp;"."&amp;K6&amp;"."&amp;L6,IF(I6=3,P$1&amp;"."&amp;K6&amp;"."&amp;L6&amp;"."&amp;M6,IF(I6=4,P$1&amp;"."&amp;K6&amp;"."&amp;L6&amp;"."&amp;M6&amp;"."&amp;N6,IF(I6=5,P$1&amp;"."&amp;K6&amp;"."&amp;L6&amp;"."&amp;M6&amp;"."&amp;N6&amp;"."&amp;O6))))))</f>
        <v>H.1.1</v>
      </c>
      <c r="C6" s="92" t="s">
        <v>1776</v>
      </c>
      <c r="D6" s="20" t="s">
        <v>47</v>
      </c>
      <c r="E6" s="31"/>
      <c r="F6" s="17" t="s">
        <v>204</v>
      </c>
      <c r="G6" s="18" t="s">
        <v>1777</v>
      </c>
      <c r="H6" s="17" t="s">
        <v>1381</v>
      </c>
      <c r="I6" s="16">
        <v>2</v>
      </c>
      <c r="J6" s="17"/>
      <c r="K6" s="237">
        <f t="shared" ref="K6:K64" si="2">IF(K5="",1,IF(I6=1,K5+1,K5))</f>
        <v>1</v>
      </c>
      <c r="L6" s="218">
        <f t="shared" ref="L6:L64" si="3">IF(L5="",0,IF(K5&lt;&gt;K6,0,IF($I6=2,L5+1,L5)))</f>
        <v>1</v>
      </c>
      <c r="M6" s="218">
        <f t="shared" ref="M6:M64" si="4">IF(M5="",0,IF(L5&lt;&gt;L6,0,IF($I6=3,M5+1,M5)))</f>
        <v>0</v>
      </c>
      <c r="N6" s="218">
        <f t="shared" ref="N6:N64" si="5">IF(N5="",0,IF(M5&lt;&gt;M6,0,IF($I6=4,N5+1,N5)))</f>
        <v>0</v>
      </c>
      <c r="O6" s="218">
        <f t="shared" ref="O6:O64" si="6">IF(O5="",0,IF(N5&lt;&gt;N6,0,IF($I6=5,O5+1,O5)))</f>
        <v>0</v>
      </c>
      <c r="P6" s="222">
        <f t="shared" ref="P6:P64" si="7">IF(OR(Master="Master",I6=0),0,IF(J6=1,0,IF(ISNA(VLOOKUP(A6,L2_Array,21,FALSE)),0,VLOOKUP(A6,L2_Array,21,FALSE))))</f>
        <v>0</v>
      </c>
      <c r="Q6" s="218">
        <f t="shared" ref="Q6:Q64" si="8">IF(I6="","",IF(D6="Yes",1,IF(D6="No",2,IF(D6="N/A",3,0))))</f>
        <v>1</v>
      </c>
      <c r="R6" s="218">
        <f t="shared" ref="R6:R64" si="9">IF(I6="","",IF(P6&gt;0,P6,IF(Q6&gt;0,Q6,0)))</f>
        <v>1</v>
      </c>
      <c r="S6" s="218">
        <f t="shared" ref="S6:S64" si="10">IF(I6="","",IF(OR(I6=1,S5=""),1,IF(OR(AND(J5=1,(I6-I4&lt;&gt;0)),AND(S5=0,I5=I6),AND(J5=1,I6=I4)),0,1)))</f>
        <v>1</v>
      </c>
      <c r="T6" s="218">
        <f t="shared" ref="T6:T64" si="11">IF(I6="",T5,IF(AND(R6&gt;1,OR(T5="",T5=0,T5&gt;=I6)),I6,IF(I6&gt;T5,T5,0)))</f>
        <v>0</v>
      </c>
      <c r="U6" s="218">
        <f t="shared" ref="U6:U64" si="12">IF(Master="Master",Q6,IF(U5="",R6,IF(OR(AND(T6&gt;0,R6&lt;U5),AND(T6=1,R6&lt;=U5)),U5,R6)))</f>
        <v>1</v>
      </c>
      <c r="V6" s="218">
        <f t="shared" ref="V6:V64" si="13">IF(I6="","",IF(OR(AND(S5=1,T6=1),R6&gt;0,AND(S7=0,V7=1)),1,0))</f>
        <v>1</v>
      </c>
      <c r="W6" s="218">
        <f t="shared" ref="W6:W64" si="14">IF(I6="","",IF(OR(AND(T6&gt;0,S6=1),AND(S6=1,V6=1)),1,0))</f>
        <v>1</v>
      </c>
      <c r="X6" s="120" t="str">
        <f t="shared" si="0"/>
        <v/>
      </c>
      <c r="Y6" s="18"/>
      <c r="Z6" s="17"/>
      <c r="AA6" s="106" t="s">
        <v>1778</v>
      </c>
    </row>
    <row r="7" spans="1:27" ht="28">
      <c r="A7" s="218">
        <v>1908</v>
      </c>
      <c r="B7" s="16" t="str">
        <f t="shared" si="1"/>
        <v>H.1.2</v>
      </c>
      <c r="C7" s="92" t="s">
        <v>1779</v>
      </c>
      <c r="D7" s="20" t="s">
        <v>47</v>
      </c>
      <c r="E7" s="31" t="s">
        <v>1780</v>
      </c>
      <c r="F7" s="17"/>
      <c r="G7" s="18" t="s">
        <v>1781</v>
      </c>
      <c r="H7" s="17" t="s">
        <v>1381</v>
      </c>
      <c r="I7" s="16">
        <v>2</v>
      </c>
      <c r="J7" s="17"/>
      <c r="K7" s="237">
        <f t="shared" si="2"/>
        <v>1</v>
      </c>
      <c r="L7" s="218">
        <f t="shared" si="3"/>
        <v>2</v>
      </c>
      <c r="M7" s="218">
        <f t="shared" si="4"/>
        <v>0</v>
      </c>
      <c r="N7" s="218">
        <f t="shared" si="5"/>
        <v>0</v>
      </c>
      <c r="O7" s="218">
        <f t="shared" si="6"/>
        <v>0</v>
      </c>
      <c r="P7" s="222">
        <f t="shared" si="7"/>
        <v>0</v>
      </c>
      <c r="Q7" s="218">
        <f t="shared" si="8"/>
        <v>1</v>
      </c>
      <c r="R7" s="218">
        <f t="shared" si="9"/>
        <v>1</v>
      </c>
      <c r="S7" s="218">
        <f t="shared" si="10"/>
        <v>1</v>
      </c>
      <c r="T7" s="218">
        <f t="shared" si="11"/>
        <v>0</v>
      </c>
      <c r="U7" s="218">
        <f t="shared" si="12"/>
        <v>1</v>
      </c>
      <c r="V7" s="218">
        <f t="shared" si="13"/>
        <v>1</v>
      </c>
      <c r="W7" s="218">
        <f t="shared" si="14"/>
        <v>1</v>
      </c>
      <c r="X7" s="120" t="str">
        <f t="shared" si="0"/>
        <v/>
      </c>
      <c r="Y7" s="18"/>
      <c r="Z7" s="17"/>
      <c r="AA7" s="106" t="s">
        <v>1782</v>
      </c>
    </row>
    <row r="8" spans="1:27" ht="14">
      <c r="A8" s="218">
        <v>1911</v>
      </c>
      <c r="B8" s="16" t="str">
        <f t="shared" si="1"/>
        <v>H.2</v>
      </c>
      <c r="C8" s="17" t="s">
        <v>271</v>
      </c>
      <c r="D8" s="20" t="s">
        <v>47</v>
      </c>
      <c r="E8" s="31" t="s">
        <v>1783</v>
      </c>
      <c r="F8" s="17"/>
      <c r="G8" s="18" t="s">
        <v>272</v>
      </c>
      <c r="H8" s="17" t="s">
        <v>273</v>
      </c>
      <c r="I8" s="16">
        <v>1</v>
      </c>
      <c r="J8" s="17"/>
      <c r="K8" s="237">
        <f t="shared" si="2"/>
        <v>2</v>
      </c>
      <c r="L8" s="218">
        <f t="shared" si="3"/>
        <v>0</v>
      </c>
      <c r="M8" s="218">
        <f t="shared" si="4"/>
        <v>0</v>
      </c>
      <c r="N8" s="218">
        <f t="shared" si="5"/>
        <v>0</v>
      </c>
      <c r="O8" s="218">
        <f t="shared" si="6"/>
        <v>0</v>
      </c>
      <c r="P8" s="222">
        <f t="shared" si="7"/>
        <v>0</v>
      </c>
      <c r="Q8" s="218">
        <f t="shared" si="8"/>
        <v>1</v>
      </c>
      <c r="R8" s="218">
        <f t="shared" si="9"/>
        <v>1</v>
      </c>
      <c r="S8" s="218">
        <f t="shared" si="10"/>
        <v>1</v>
      </c>
      <c r="T8" s="218">
        <f t="shared" si="11"/>
        <v>0</v>
      </c>
      <c r="U8" s="218">
        <f t="shared" si="12"/>
        <v>1</v>
      </c>
      <c r="V8" s="218">
        <f t="shared" si="13"/>
        <v>1</v>
      </c>
      <c r="W8" s="218">
        <f t="shared" si="14"/>
        <v>1</v>
      </c>
      <c r="X8" s="120">
        <f t="shared" si="0"/>
        <v>1</v>
      </c>
      <c r="Y8" s="18"/>
      <c r="Z8" s="17"/>
      <c r="AA8" s="106" t="s">
        <v>1784</v>
      </c>
    </row>
    <row r="9" spans="1:27" ht="28">
      <c r="A9" s="218">
        <v>1913</v>
      </c>
      <c r="B9" s="16" t="str">
        <f t="shared" si="1"/>
        <v>H.2.1</v>
      </c>
      <c r="C9" s="92" t="s">
        <v>1785</v>
      </c>
      <c r="D9" s="20" t="s">
        <v>47</v>
      </c>
      <c r="E9" s="31"/>
      <c r="F9" s="17"/>
      <c r="G9" s="18" t="s">
        <v>3</v>
      </c>
      <c r="H9" s="17" t="s">
        <v>243</v>
      </c>
      <c r="I9" s="16">
        <v>2</v>
      </c>
      <c r="J9" s="17"/>
      <c r="K9" s="237">
        <f t="shared" si="2"/>
        <v>2</v>
      </c>
      <c r="L9" s="218">
        <f t="shared" si="3"/>
        <v>1</v>
      </c>
      <c r="M9" s="218">
        <f t="shared" si="4"/>
        <v>0</v>
      </c>
      <c r="N9" s="218">
        <f t="shared" si="5"/>
        <v>0</v>
      </c>
      <c r="O9" s="218">
        <f t="shared" si="6"/>
        <v>0</v>
      </c>
      <c r="P9" s="222">
        <f t="shared" si="7"/>
        <v>0</v>
      </c>
      <c r="Q9" s="218">
        <f t="shared" si="8"/>
        <v>1</v>
      </c>
      <c r="R9" s="218">
        <f t="shared" si="9"/>
        <v>1</v>
      </c>
      <c r="S9" s="218">
        <f t="shared" si="10"/>
        <v>1</v>
      </c>
      <c r="T9" s="218">
        <f t="shared" si="11"/>
        <v>0</v>
      </c>
      <c r="U9" s="218">
        <f t="shared" si="12"/>
        <v>1</v>
      </c>
      <c r="V9" s="218">
        <f t="shared" si="13"/>
        <v>1</v>
      </c>
      <c r="W9" s="218">
        <f t="shared" si="14"/>
        <v>1</v>
      </c>
      <c r="X9" s="120" t="str">
        <f t="shared" si="0"/>
        <v/>
      </c>
      <c r="Y9" s="18"/>
      <c r="Z9" s="17"/>
      <c r="AA9" s="106" t="s">
        <v>1786</v>
      </c>
    </row>
    <row r="10" spans="1:27" ht="14">
      <c r="A10" s="218">
        <v>3205</v>
      </c>
      <c r="B10" s="16" t="str">
        <f t="shared" si="1"/>
        <v>H.2.2</v>
      </c>
      <c r="C10" s="92" t="s">
        <v>1787</v>
      </c>
      <c r="D10" s="20" t="s">
        <v>47</v>
      </c>
      <c r="E10" s="31"/>
      <c r="F10" s="17" t="s">
        <v>1788</v>
      </c>
      <c r="G10" s="18" t="s">
        <v>3</v>
      </c>
      <c r="H10" s="17" t="s">
        <v>243</v>
      </c>
      <c r="I10" s="16">
        <v>2</v>
      </c>
      <c r="J10" s="17"/>
      <c r="K10" s="237">
        <f t="shared" si="2"/>
        <v>2</v>
      </c>
      <c r="L10" s="218">
        <f t="shared" si="3"/>
        <v>2</v>
      </c>
      <c r="M10" s="218">
        <f t="shared" si="4"/>
        <v>0</v>
      </c>
      <c r="N10" s="218">
        <f t="shared" si="5"/>
        <v>0</v>
      </c>
      <c r="O10" s="218">
        <f t="shared" si="6"/>
        <v>0</v>
      </c>
      <c r="P10" s="222">
        <f t="shared" si="7"/>
        <v>0</v>
      </c>
      <c r="Q10" s="218">
        <f t="shared" si="8"/>
        <v>1</v>
      </c>
      <c r="R10" s="218">
        <f t="shared" si="9"/>
        <v>1</v>
      </c>
      <c r="S10" s="218">
        <f t="shared" si="10"/>
        <v>1</v>
      </c>
      <c r="T10" s="218">
        <f t="shared" si="11"/>
        <v>0</v>
      </c>
      <c r="U10" s="218">
        <f t="shared" si="12"/>
        <v>1</v>
      </c>
      <c r="V10" s="218">
        <f t="shared" si="13"/>
        <v>1</v>
      </c>
      <c r="W10" s="218">
        <f t="shared" si="14"/>
        <v>1</v>
      </c>
      <c r="X10" s="120" t="str">
        <f t="shared" si="0"/>
        <v/>
      </c>
      <c r="Y10" s="18"/>
      <c r="Z10" s="17"/>
      <c r="AA10" s="106" t="s">
        <v>1789</v>
      </c>
    </row>
    <row r="11" spans="1:27" ht="14">
      <c r="A11" s="218">
        <v>1915</v>
      </c>
      <c r="B11" s="16" t="str">
        <f t="shared" si="1"/>
        <v>H.2.3</v>
      </c>
      <c r="C11" s="92" t="s">
        <v>1790</v>
      </c>
      <c r="D11" s="20" t="s">
        <v>50</v>
      </c>
      <c r="E11" s="31"/>
      <c r="F11" s="17"/>
      <c r="G11" s="18" t="s">
        <v>272</v>
      </c>
      <c r="H11" s="17" t="s">
        <v>273</v>
      </c>
      <c r="I11" s="16">
        <v>2</v>
      </c>
      <c r="J11" s="17"/>
      <c r="K11" s="237">
        <f t="shared" si="2"/>
        <v>2</v>
      </c>
      <c r="L11" s="218">
        <f t="shared" si="3"/>
        <v>3</v>
      </c>
      <c r="M11" s="218">
        <f t="shared" si="4"/>
        <v>0</v>
      </c>
      <c r="N11" s="218">
        <f t="shared" si="5"/>
        <v>0</v>
      </c>
      <c r="O11" s="218">
        <f t="shared" si="6"/>
        <v>0</v>
      </c>
      <c r="P11" s="222">
        <f t="shared" si="7"/>
        <v>0</v>
      </c>
      <c r="Q11" s="218">
        <f t="shared" si="8"/>
        <v>2</v>
      </c>
      <c r="R11" s="218">
        <f t="shared" si="9"/>
        <v>2</v>
      </c>
      <c r="S11" s="218">
        <f t="shared" si="10"/>
        <v>1</v>
      </c>
      <c r="T11" s="218">
        <f t="shared" si="11"/>
        <v>2</v>
      </c>
      <c r="U11" s="218">
        <f t="shared" si="12"/>
        <v>2</v>
      </c>
      <c r="V11" s="218">
        <f t="shared" si="13"/>
        <v>1</v>
      </c>
      <c r="W11" s="218">
        <f t="shared" si="14"/>
        <v>1</v>
      </c>
      <c r="X11" s="120" t="str">
        <f t="shared" si="0"/>
        <v/>
      </c>
      <c r="Y11" s="18"/>
      <c r="Z11" s="17"/>
      <c r="AA11" s="106" t="s">
        <v>1791</v>
      </c>
    </row>
    <row r="12" spans="1:27" ht="28">
      <c r="A12" s="218">
        <v>1916</v>
      </c>
      <c r="B12" s="16" t="str">
        <f t="shared" si="1"/>
        <v>H.2.4</v>
      </c>
      <c r="C12" s="92" t="s">
        <v>1792</v>
      </c>
      <c r="D12" s="20" t="s">
        <v>47</v>
      </c>
      <c r="E12" s="31"/>
      <c r="F12" s="17"/>
      <c r="G12" s="18" t="s">
        <v>1793</v>
      </c>
      <c r="H12" s="17" t="s">
        <v>273</v>
      </c>
      <c r="I12" s="16">
        <v>2</v>
      </c>
      <c r="J12" s="17"/>
      <c r="K12" s="237">
        <f t="shared" si="2"/>
        <v>2</v>
      </c>
      <c r="L12" s="218">
        <f t="shared" si="3"/>
        <v>4</v>
      </c>
      <c r="M12" s="218">
        <f t="shared" si="4"/>
        <v>0</v>
      </c>
      <c r="N12" s="218">
        <f t="shared" si="5"/>
        <v>0</v>
      </c>
      <c r="O12" s="218">
        <f t="shared" si="6"/>
        <v>0</v>
      </c>
      <c r="P12" s="222">
        <f t="shared" si="7"/>
        <v>0</v>
      </c>
      <c r="Q12" s="218">
        <f t="shared" si="8"/>
        <v>1</v>
      </c>
      <c r="R12" s="218">
        <f t="shared" si="9"/>
        <v>1</v>
      </c>
      <c r="S12" s="218">
        <f t="shared" si="10"/>
        <v>1</v>
      </c>
      <c r="T12" s="218">
        <f t="shared" si="11"/>
        <v>0</v>
      </c>
      <c r="U12" s="218">
        <f t="shared" si="12"/>
        <v>1</v>
      </c>
      <c r="V12" s="218">
        <f t="shared" si="13"/>
        <v>1</v>
      </c>
      <c r="W12" s="218">
        <f t="shared" si="14"/>
        <v>1</v>
      </c>
      <c r="X12" s="120" t="str">
        <f t="shared" si="0"/>
        <v/>
      </c>
      <c r="Y12" s="18"/>
      <c r="Z12" s="17"/>
      <c r="AA12" s="106" t="s">
        <v>1794</v>
      </c>
    </row>
    <row r="13" spans="1:27" ht="28">
      <c r="A13" s="218">
        <v>3206</v>
      </c>
      <c r="B13" s="16" t="str">
        <f t="shared" si="1"/>
        <v>H.2.4.1</v>
      </c>
      <c r="C13" s="93" t="s">
        <v>1795</v>
      </c>
      <c r="D13" s="20" t="s">
        <v>47</v>
      </c>
      <c r="E13" s="31"/>
      <c r="F13" s="17" t="s">
        <v>1796</v>
      </c>
      <c r="G13" s="18" t="s">
        <v>3</v>
      </c>
      <c r="H13" s="17" t="s">
        <v>243</v>
      </c>
      <c r="I13" s="16">
        <v>3</v>
      </c>
      <c r="J13" s="17"/>
      <c r="K13" s="237">
        <f t="shared" si="2"/>
        <v>2</v>
      </c>
      <c r="L13" s="218">
        <f t="shared" si="3"/>
        <v>4</v>
      </c>
      <c r="M13" s="218">
        <f t="shared" si="4"/>
        <v>1</v>
      </c>
      <c r="N13" s="218">
        <f t="shared" si="5"/>
        <v>0</v>
      </c>
      <c r="O13" s="218">
        <f t="shared" si="6"/>
        <v>0</v>
      </c>
      <c r="P13" s="222">
        <f t="shared" si="7"/>
        <v>0</v>
      </c>
      <c r="Q13" s="218">
        <f t="shared" si="8"/>
        <v>1</v>
      </c>
      <c r="R13" s="218">
        <f t="shared" si="9"/>
        <v>1</v>
      </c>
      <c r="S13" s="218">
        <f t="shared" si="10"/>
        <v>1</v>
      </c>
      <c r="T13" s="218">
        <f t="shared" si="11"/>
        <v>0</v>
      </c>
      <c r="U13" s="218">
        <f t="shared" si="12"/>
        <v>1</v>
      </c>
      <c r="V13" s="218">
        <f t="shared" si="13"/>
        <v>1</v>
      </c>
      <c r="W13" s="218">
        <f t="shared" si="14"/>
        <v>1</v>
      </c>
      <c r="X13" s="120" t="str">
        <f t="shared" si="0"/>
        <v/>
      </c>
      <c r="Y13" s="18"/>
      <c r="Z13" s="17"/>
      <c r="AA13" s="106" t="s">
        <v>1797</v>
      </c>
    </row>
    <row r="14" spans="1:27" ht="28">
      <c r="A14" s="218">
        <v>1922</v>
      </c>
      <c r="B14" s="16" t="str">
        <f t="shared" si="1"/>
        <v>H.2.4.2</v>
      </c>
      <c r="C14" s="93" t="s">
        <v>1798</v>
      </c>
      <c r="D14" s="20" t="s">
        <v>47</v>
      </c>
      <c r="E14" s="31"/>
      <c r="F14" s="17"/>
      <c r="G14" s="18" t="s">
        <v>1799</v>
      </c>
      <c r="H14" s="17" t="s">
        <v>273</v>
      </c>
      <c r="I14" s="16">
        <v>3</v>
      </c>
      <c r="J14" s="17"/>
      <c r="K14" s="237">
        <f t="shared" si="2"/>
        <v>2</v>
      </c>
      <c r="L14" s="218">
        <f t="shared" si="3"/>
        <v>4</v>
      </c>
      <c r="M14" s="218">
        <f t="shared" si="4"/>
        <v>2</v>
      </c>
      <c r="N14" s="218">
        <f t="shared" si="5"/>
        <v>0</v>
      </c>
      <c r="O14" s="218">
        <f t="shared" si="6"/>
        <v>0</v>
      </c>
      <c r="P14" s="222">
        <f t="shared" si="7"/>
        <v>0</v>
      </c>
      <c r="Q14" s="218">
        <f t="shared" si="8"/>
        <v>1</v>
      </c>
      <c r="R14" s="218">
        <f t="shared" si="9"/>
        <v>1</v>
      </c>
      <c r="S14" s="218">
        <f t="shared" si="10"/>
        <v>1</v>
      </c>
      <c r="T14" s="218">
        <f t="shared" si="11"/>
        <v>0</v>
      </c>
      <c r="U14" s="218">
        <f t="shared" si="12"/>
        <v>1</v>
      </c>
      <c r="V14" s="218">
        <f t="shared" si="13"/>
        <v>1</v>
      </c>
      <c r="W14" s="218">
        <f t="shared" si="14"/>
        <v>1</v>
      </c>
      <c r="X14" s="120" t="str">
        <f t="shared" si="0"/>
        <v/>
      </c>
      <c r="Y14" s="18"/>
      <c r="Z14" s="17"/>
      <c r="AA14" s="106" t="s">
        <v>1800</v>
      </c>
    </row>
    <row r="15" spans="1:27" ht="14">
      <c r="A15" s="218">
        <v>1939</v>
      </c>
      <c r="B15" s="16" t="str">
        <f t="shared" si="1"/>
        <v>H.2.5</v>
      </c>
      <c r="C15" s="92" t="s">
        <v>1801</v>
      </c>
      <c r="D15" s="4"/>
      <c r="E15" s="7"/>
      <c r="F15" s="17"/>
      <c r="G15" s="18" t="s">
        <v>1720</v>
      </c>
      <c r="H15" s="17" t="s">
        <v>273</v>
      </c>
      <c r="I15" s="16">
        <v>2</v>
      </c>
      <c r="J15" s="17">
        <v>1</v>
      </c>
      <c r="K15" s="237">
        <f t="shared" si="2"/>
        <v>2</v>
      </c>
      <c r="L15" s="218">
        <f t="shared" si="3"/>
        <v>5</v>
      </c>
      <c r="M15" s="218">
        <f t="shared" si="4"/>
        <v>0</v>
      </c>
      <c r="N15" s="218">
        <f t="shared" si="5"/>
        <v>0</v>
      </c>
      <c r="O15" s="218">
        <f t="shared" si="6"/>
        <v>0</v>
      </c>
      <c r="P15" s="222">
        <f t="shared" si="7"/>
        <v>0</v>
      </c>
      <c r="Q15" s="218">
        <f t="shared" si="8"/>
        <v>0</v>
      </c>
      <c r="R15" s="218">
        <f t="shared" si="9"/>
        <v>0</v>
      </c>
      <c r="S15" s="218">
        <f t="shared" si="10"/>
        <v>1</v>
      </c>
      <c r="T15" s="218">
        <f t="shared" si="11"/>
        <v>0</v>
      </c>
      <c r="U15" s="218">
        <f t="shared" si="12"/>
        <v>0</v>
      </c>
      <c r="V15" s="218">
        <f t="shared" si="13"/>
        <v>1</v>
      </c>
      <c r="W15" s="218">
        <f t="shared" si="14"/>
        <v>1</v>
      </c>
      <c r="X15" s="120" t="str">
        <f t="shared" si="0"/>
        <v/>
      </c>
      <c r="Y15" s="18"/>
      <c r="Z15" s="17"/>
      <c r="AA15" s="106" t="s">
        <v>1802</v>
      </c>
    </row>
    <row r="16" spans="1:27" ht="14">
      <c r="A16" s="218">
        <v>1940</v>
      </c>
      <c r="B16" s="16" t="str">
        <f t="shared" si="1"/>
        <v>H.2.5.1</v>
      </c>
      <c r="C16" s="93" t="s">
        <v>1803</v>
      </c>
      <c r="D16" s="20" t="s">
        <v>50</v>
      </c>
      <c r="E16" s="31"/>
      <c r="F16" s="17"/>
      <c r="G16" s="18" t="s">
        <v>1804</v>
      </c>
      <c r="H16" s="17" t="s">
        <v>1805</v>
      </c>
      <c r="I16" s="16">
        <v>3</v>
      </c>
      <c r="J16" s="17"/>
      <c r="K16" s="237">
        <f t="shared" si="2"/>
        <v>2</v>
      </c>
      <c r="L16" s="218">
        <f t="shared" si="3"/>
        <v>5</v>
      </c>
      <c r="M16" s="218">
        <f t="shared" si="4"/>
        <v>1</v>
      </c>
      <c r="N16" s="218">
        <f t="shared" si="5"/>
        <v>0</v>
      </c>
      <c r="O16" s="218">
        <f t="shared" si="6"/>
        <v>0</v>
      </c>
      <c r="P16" s="222">
        <f t="shared" si="7"/>
        <v>0</v>
      </c>
      <c r="Q16" s="218">
        <f t="shared" si="8"/>
        <v>2</v>
      </c>
      <c r="R16" s="218">
        <f t="shared" si="9"/>
        <v>2</v>
      </c>
      <c r="S16" s="218">
        <f t="shared" si="10"/>
        <v>0</v>
      </c>
      <c r="T16" s="218">
        <f t="shared" si="11"/>
        <v>3</v>
      </c>
      <c r="U16" s="218">
        <f t="shared" si="12"/>
        <v>2</v>
      </c>
      <c r="V16" s="218">
        <f t="shared" si="13"/>
        <v>1</v>
      </c>
      <c r="W16" s="218">
        <f t="shared" si="14"/>
        <v>0</v>
      </c>
      <c r="X16" s="120" t="str">
        <f t="shared" si="0"/>
        <v/>
      </c>
      <c r="Y16" s="18"/>
      <c r="Z16" s="17"/>
      <c r="AA16" s="106" t="s">
        <v>1806</v>
      </c>
    </row>
    <row r="17" spans="1:27" ht="14">
      <c r="A17" s="218">
        <v>1943</v>
      </c>
      <c r="B17" s="16" t="str">
        <f t="shared" si="1"/>
        <v>H.2.5.2</v>
      </c>
      <c r="C17" s="93" t="s">
        <v>752</v>
      </c>
      <c r="D17" s="20" t="s">
        <v>47</v>
      </c>
      <c r="E17" s="31"/>
      <c r="F17" s="17"/>
      <c r="G17" s="18" t="s">
        <v>3</v>
      </c>
      <c r="H17" s="17" t="s">
        <v>243</v>
      </c>
      <c r="I17" s="16">
        <v>3</v>
      </c>
      <c r="J17" s="17"/>
      <c r="K17" s="237">
        <f t="shared" si="2"/>
        <v>2</v>
      </c>
      <c r="L17" s="218">
        <f t="shared" si="3"/>
        <v>5</v>
      </c>
      <c r="M17" s="218">
        <f t="shared" si="4"/>
        <v>2</v>
      </c>
      <c r="N17" s="218">
        <f t="shared" si="5"/>
        <v>0</v>
      </c>
      <c r="O17" s="218">
        <f t="shared" si="6"/>
        <v>0</v>
      </c>
      <c r="P17" s="222">
        <f t="shared" si="7"/>
        <v>0</v>
      </c>
      <c r="Q17" s="218">
        <f t="shared" si="8"/>
        <v>1</v>
      </c>
      <c r="R17" s="218">
        <f t="shared" si="9"/>
        <v>1</v>
      </c>
      <c r="S17" s="218">
        <f t="shared" si="10"/>
        <v>0</v>
      </c>
      <c r="T17" s="218">
        <f t="shared" si="11"/>
        <v>0</v>
      </c>
      <c r="U17" s="218">
        <f t="shared" si="12"/>
        <v>1</v>
      </c>
      <c r="V17" s="218">
        <f t="shared" si="13"/>
        <v>1</v>
      </c>
      <c r="W17" s="218">
        <f t="shared" si="14"/>
        <v>0</v>
      </c>
      <c r="X17" s="120" t="str">
        <f t="shared" si="0"/>
        <v/>
      </c>
      <c r="Y17" s="18"/>
      <c r="Z17" s="17"/>
      <c r="AA17" s="106" t="s">
        <v>1807</v>
      </c>
    </row>
    <row r="18" spans="1:27" ht="14">
      <c r="A18" s="218">
        <v>1945</v>
      </c>
      <c r="B18" s="16" t="str">
        <f t="shared" si="1"/>
        <v>H.2.5.3</v>
      </c>
      <c r="C18" s="93" t="s">
        <v>1808</v>
      </c>
      <c r="D18" s="20" t="s">
        <v>47</v>
      </c>
      <c r="E18" s="31"/>
      <c r="F18" s="17"/>
      <c r="G18" s="18" t="s">
        <v>3</v>
      </c>
      <c r="H18" s="17" t="s">
        <v>243</v>
      </c>
      <c r="I18" s="16">
        <v>3</v>
      </c>
      <c r="J18" s="17"/>
      <c r="K18" s="237">
        <f t="shared" si="2"/>
        <v>2</v>
      </c>
      <c r="L18" s="218">
        <f t="shared" si="3"/>
        <v>5</v>
      </c>
      <c r="M18" s="218">
        <f t="shared" si="4"/>
        <v>3</v>
      </c>
      <c r="N18" s="218">
        <f t="shared" si="5"/>
        <v>0</v>
      </c>
      <c r="O18" s="218">
        <f t="shared" si="6"/>
        <v>0</v>
      </c>
      <c r="P18" s="222">
        <f t="shared" si="7"/>
        <v>0</v>
      </c>
      <c r="Q18" s="218">
        <f t="shared" si="8"/>
        <v>1</v>
      </c>
      <c r="R18" s="218">
        <f t="shared" si="9"/>
        <v>1</v>
      </c>
      <c r="S18" s="218">
        <f t="shared" si="10"/>
        <v>0</v>
      </c>
      <c r="T18" s="218">
        <f t="shared" si="11"/>
        <v>0</v>
      </c>
      <c r="U18" s="218">
        <f t="shared" si="12"/>
        <v>1</v>
      </c>
      <c r="V18" s="218">
        <f t="shared" si="13"/>
        <v>1</v>
      </c>
      <c r="W18" s="218">
        <f t="shared" si="14"/>
        <v>0</v>
      </c>
      <c r="X18" s="120" t="str">
        <f t="shared" si="0"/>
        <v/>
      </c>
      <c r="Y18" s="18"/>
      <c r="Z18" s="17"/>
      <c r="AA18" s="106" t="s">
        <v>1809</v>
      </c>
    </row>
    <row r="19" spans="1:27" ht="28">
      <c r="A19" s="218">
        <v>3207</v>
      </c>
      <c r="B19" s="16" t="str">
        <f t="shared" si="1"/>
        <v>H.2.6</v>
      </c>
      <c r="C19" s="92" t="s">
        <v>1810</v>
      </c>
      <c r="D19" s="20" t="s">
        <v>47</v>
      </c>
      <c r="E19" s="31"/>
      <c r="F19" s="17"/>
      <c r="G19" s="18" t="s">
        <v>1811</v>
      </c>
      <c r="H19" s="17" t="s">
        <v>1812</v>
      </c>
      <c r="I19" s="16">
        <v>2</v>
      </c>
      <c r="J19" s="17"/>
      <c r="K19" s="237">
        <f t="shared" si="2"/>
        <v>2</v>
      </c>
      <c r="L19" s="218">
        <f t="shared" si="3"/>
        <v>6</v>
      </c>
      <c r="M19" s="218">
        <f t="shared" si="4"/>
        <v>0</v>
      </c>
      <c r="N19" s="218">
        <f t="shared" si="5"/>
        <v>0</v>
      </c>
      <c r="O19" s="218">
        <f t="shared" si="6"/>
        <v>0</v>
      </c>
      <c r="P19" s="222">
        <f t="shared" si="7"/>
        <v>0</v>
      </c>
      <c r="Q19" s="218">
        <f t="shared" si="8"/>
        <v>1</v>
      </c>
      <c r="R19" s="218">
        <f t="shared" si="9"/>
        <v>1</v>
      </c>
      <c r="S19" s="218">
        <f t="shared" si="10"/>
        <v>1</v>
      </c>
      <c r="T19" s="218">
        <f t="shared" si="11"/>
        <v>0</v>
      </c>
      <c r="U19" s="218">
        <f t="shared" si="12"/>
        <v>1</v>
      </c>
      <c r="V19" s="218">
        <f t="shared" si="13"/>
        <v>1</v>
      </c>
      <c r="W19" s="218">
        <f t="shared" si="14"/>
        <v>1</v>
      </c>
      <c r="X19" s="120" t="str">
        <f t="shared" si="0"/>
        <v/>
      </c>
      <c r="Y19" s="18"/>
      <c r="Z19" s="17"/>
      <c r="AA19" s="106" t="s">
        <v>1813</v>
      </c>
    </row>
    <row r="20" spans="1:27" ht="28">
      <c r="A20" s="218">
        <v>2654</v>
      </c>
      <c r="B20" s="16" t="str">
        <f t="shared" si="1"/>
        <v>H.2.7</v>
      </c>
      <c r="C20" s="92" t="s">
        <v>1814</v>
      </c>
      <c r="D20" s="20" t="s">
        <v>47</v>
      </c>
      <c r="E20" s="31"/>
      <c r="F20" s="17"/>
      <c r="G20" s="18" t="s">
        <v>1815</v>
      </c>
      <c r="H20" s="17" t="s">
        <v>1812</v>
      </c>
      <c r="I20" s="16">
        <v>2</v>
      </c>
      <c r="J20" s="17"/>
      <c r="K20" s="237">
        <f t="shared" si="2"/>
        <v>2</v>
      </c>
      <c r="L20" s="218">
        <f t="shared" si="3"/>
        <v>7</v>
      </c>
      <c r="M20" s="218">
        <f t="shared" si="4"/>
        <v>0</v>
      </c>
      <c r="N20" s="218">
        <f t="shared" si="5"/>
        <v>0</v>
      </c>
      <c r="O20" s="218">
        <f t="shared" si="6"/>
        <v>0</v>
      </c>
      <c r="P20" s="222">
        <f t="shared" si="7"/>
        <v>0</v>
      </c>
      <c r="Q20" s="218">
        <f t="shared" si="8"/>
        <v>1</v>
      </c>
      <c r="R20" s="218">
        <f t="shared" si="9"/>
        <v>1</v>
      </c>
      <c r="S20" s="218">
        <f t="shared" si="10"/>
        <v>1</v>
      </c>
      <c r="T20" s="218">
        <f t="shared" si="11"/>
        <v>0</v>
      </c>
      <c r="U20" s="218">
        <f t="shared" si="12"/>
        <v>1</v>
      </c>
      <c r="V20" s="218">
        <f t="shared" si="13"/>
        <v>1</v>
      </c>
      <c r="W20" s="218">
        <f t="shared" si="14"/>
        <v>1</v>
      </c>
      <c r="X20" s="120" t="str">
        <f t="shared" si="0"/>
        <v/>
      </c>
      <c r="Y20" s="18"/>
      <c r="Z20" s="17"/>
      <c r="AA20" s="106" t="s">
        <v>1816</v>
      </c>
    </row>
    <row r="21" spans="1:27" ht="28">
      <c r="A21" s="218">
        <v>2655</v>
      </c>
      <c r="B21" s="16" t="str">
        <f t="shared" si="1"/>
        <v>H.2.8</v>
      </c>
      <c r="C21" s="92" t="s">
        <v>1817</v>
      </c>
      <c r="D21" s="20" t="s">
        <v>47</v>
      </c>
      <c r="E21" s="31"/>
      <c r="F21" s="17"/>
      <c r="G21" s="18" t="s">
        <v>1818</v>
      </c>
      <c r="H21" s="17" t="s">
        <v>1812</v>
      </c>
      <c r="I21" s="16">
        <v>2</v>
      </c>
      <c r="J21" s="17"/>
      <c r="K21" s="237">
        <f t="shared" si="2"/>
        <v>2</v>
      </c>
      <c r="L21" s="218">
        <f t="shared" si="3"/>
        <v>8</v>
      </c>
      <c r="M21" s="218">
        <f t="shared" si="4"/>
        <v>0</v>
      </c>
      <c r="N21" s="218">
        <f t="shared" si="5"/>
        <v>0</v>
      </c>
      <c r="O21" s="218">
        <f t="shared" si="6"/>
        <v>0</v>
      </c>
      <c r="P21" s="222">
        <f t="shared" si="7"/>
        <v>0</v>
      </c>
      <c r="Q21" s="218">
        <f t="shared" si="8"/>
        <v>1</v>
      </c>
      <c r="R21" s="218">
        <f t="shared" si="9"/>
        <v>1</v>
      </c>
      <c r="S21" s="218">
        <f t="shared" si="10"/>
        <v>1</v>
      </c>
      <c r="T21" s="218">
        <f t="shared" si="11"/>
        <v>0</v>
      </c>
      <c r="U21" s="218">
        <f t="shared" si="12"/>
        <v>1</v>
      </c>
      <c r="V21" s="218">
        <f t="shared" si="13"/>
        <v>1</v>
      </c>
      <c r="W21" s="218">
        <f t="shared" si="14"/>
        <v>1</v>
      </c>
      <c r="X21" s="120" t="str">
        <f t="shared" si="0"/>
        <v/>
      </c>
      <c r="Y21" s="18"/>
      <c r="Z21" s="17"/>
      <c r="AA21" s="106" t="s">
        <v>1819</v>
      </c>
    </row>
    <row r="22" spans="1:27" ht="28">
      <c r="A22" s="218">
        <v>3208</v>
      </c>
      <c r="B22" s="16" t="str">
        <f t="shared" si="1"/>
        <v>H.2.9</v>
      </c>
      <c r="C22" s="92" t="s">
        <v>1820</v>
      </c>
      <c r="D22" s="20" t="s">
        <v>47</v>
      </c>
      <c r="E22" s="31"/>
      <c r="F22" s="17"/>
      <c r="G22" s="18" t="s">
        <v>1821</v>
      </c>
      <c r="H22" s="17" t="s">
        <v>1812</v>
      </c>
      <c r="I22" s="16">
        <v>2</v>
      </c>
      <c r="J22" s="17"/>
      <c r="K22" s="237">
        <f t="shared" si="2"/>
        <v>2</v>
      </c>
      <c r="L22" s="218">
        <f t="shared" si="3"/>
        <v>9</v>
      </c>
      <c r="M22" s="218">
        <f t="shared" si="4"/>
        <v>0</v>
      </c>
      <c r="N22" s="218">
        <f t="shared" si="5"/>
        <v>0</v>
      </c>
      <c r="O22" s="218">
        <f t="shared" si="6"/>
        <v>0</v>
      </c>
      <c r="P22" s="222">
        <f t="shared" si="7"/>
        <v>0</v>
      </c>
      <c r="Q22" s="218">
        <f t="shared" si="8"/>
        <v>1</v>
      </c>
      <c r="R22" s="218">
        <f t="shared" si="9"/>
        <v>1</v>
      </c>
      <c r="S22" s="218">
        <f t="shared" si="10"/>
        <v>1</v>
      </c>
      <c r="T22" s="218">
        <f t="shared" si="11"/>
        <v>0</v>
      </c>
      <c r="U22" s="218">
        <f t="shared" si="12"/>
        <v>1</v>
      </c>
      <c r="V22" s="218">
        <f t="shared" si="13"/>
        <v>1</v>
      </c>
      <c r="W22" s="218">
        <f t="shared" si="14"/>
        <v>1</v>
      </c>
      <c r="X22" s="120" t="str">
        <f t="shared" si="0"/>
        <v/>
      </c>
      <c r="Y22" s="18"/>
      <c r="Z22" s="17"/>
      <c r="AA22" s="106" t="s">
        <v>1822</v>
      </c>
    </row>
    <row r="23" spans="1:27" ht="28">
      <c r="A23" s="218">
        <v>2656</v>
      </c>
      <c r="B23" s="16" t="str">
        <f t="shared" si="1"/>
        <v>H.2.10</v>
      </c>
      <c r="C23" s="92" t="s">
        <v>1823</v>
      </c>
      <c r="D23" s="20" t="s">
        <v>47</v>
      </c>
      <c r="E23" s="31"/>
      <c r="F23" s="17"/>
      <c r="G23" s="18" t="s">
        <v>1824</v>
      </c>
      <c r="H23" s="17" t="s">
        <v>1812</v>
      </c>
      <c r="I23" s="16">
        <v>2</v>
      </c>
      <c r="J23" s="17"/>
      <c r="K23" s="237">
        <f t="shared" si="2"/>
        <v>2</v>
      </c>
      <c r="L23" s="218">
        <f t="shared" si="3"/>
        <v>10</v>
      </c>
      <c r="M23" s="218">
        <f t="shared" si="4"/>
        <v>0</v>
      </c>
      <c r="N23" s="218">
        <f t="shared" si="5"/>
        <v>0</v>
      </c>
      <c r="O23" s="218">
        <f t="shared" si="6"/>
        <v>0</v>
      </c>
      <c r="P23" s="222">
        <f t="shared" si="7"/>
        <v>0</v>
      </c>
      <c r="Q23" s="218">
        <f t="shared" si="8"/>
        <v>1</v>
      </c>
      <c r="R23" s="218">
        <f t="shared" si="9"/>
        <v>1</v>
      </c>
      <c r="S23" s="218">
        <f t="shared" si="10"/>
        <v>1</v>
      </c>
      <c r="T23" s="218">
        <f t="shared" si="11"/>
        <v>0</v>
      </c>
      <c r="U23" s="218">
        <f t="shared" si="12"/>
        <v>1</v>
      </c>
      <c r="V23" s="218">
        <f t="shared" si="13"/>
        <v>1</v>
      </c>
      <c r="W23" s="218">
        <f t="shared" si="14"/>
        <v>1</v>
      </c>
      <c r="X23" s="120" t="str">
        <f t="shared" si="0"/>
        <v/>
      </c>
      <c r="Y23" s="18"/>
      <c r="Z23" s="17"/>
      <c r="AA23" s="106" t="s">
        <v>1825</v>
      </c>
    </row>
    <row r="24" spans="1:27" ht="28">
      <c r="A24" s="218">
        <v>3209</v>
      </c>
      <c r="B24" s="16" t="str">
        <f t="shared" si="1"/>
        <v>H.2.11</v>
      </c>
      <c r="C24" s="92" t="s">
        <v>1826</v>
      </c>
      <c r="D24" s="20" t="s">
        <v>47</v>
      </c>
      <c r="E24" s="31"/>
      <c r="F24" s="17" t="s">
        <v>1827</v>
      </c>
      <c r="G24" s="18" t="s">
        <v>1828</v>
      </c>
      <c r="H24" s="17" t="s">
        <v>1596</v>
      </c>
      <c r="I24" s="16">
        <v>2</v>
      </c>
      <c r="J24" s="17"/>
      <c r="K24" s="237">
        <f t="shared" si="2"/>
        <v>2</v>
      </c>
      <c r="L24" s="218">
        <f t="shared" si="3"/>
        <v>11</v>
      </c>
      <c r="M24" s="218">
        <f t="shared" si="4"/>
        <v>0</v>
      </c>
      <c r="N24" s="218">
        <f t="shared" si="5"/>
        <v>0</v>
      </c>
      <c r="O24" s="218">
        <f t="shared" si="6"/>
        <v>0</v>
      </c>
      <c r="P24" s="222">
        <f t="shared" si="7"/>
        <v>0</v>
      </c>
      <c r="Q24" s="218">
        <f t="shared" si="8"/>
        <v>1</v>
      </c>
      <c r="R24" s="218">
        <f t="shared" si="9"/>
        <v>1</v>
      </c>
      <c r="S24" s="218">
        <f t="shared" si="10"/>
        <v>1</v>
      </c>
      <c r="T24" s="218">
        <f t="shared" si="11"/>
        <v>0</v>
      </c>
      <c r="U24" s="218">
        <f t="shared" si="12"/>
        <v>1</v>
      </c>
      <c r="V24" s="218">
        <f t="shared" si="13"/>
        <v>1</v>
      </c>
      <c r="W24" s="218">
        <f t="shared" si="14"/>
        <v>1</v>
      </c>
      <c r="X24" s="120" t="str">
        <f t="shared" si="0"/>
        <v/>
      </c>
      <c r="Y24" s="18"/>
      <c r="Z24" s="17"/>
      <c r="AA24" s="106" t="s">
        <v>1829</v>
      </c>
    </row>
    <row r="25" spans="1:27" ht="28">
      <c r="A25" s="218">
        <v>2006</v>
      </c>
      <c r="B25" s="16" t="str">
        <f t="shared" si="1"/>
        <v>H.2.12</v>
      </c>
      <c r="C25" s="92" t="s">
        <v>1830</v>
      </c>
      <c r="D25" s="20" t="s">
        <v>47</v>
      </c>
      <c r="E25" s="31"/>
      <c r="F25" s="17"/>
      <c r="G25" s="18" t="s">
        <v>1831</v>
      </c>
      <c r="H25" s="17" t="s">
        <v>1596</v>
      </c>
      <c r="I25" s="16">
        <v>2</v>
      </c>
      <c r="J25" s="17"/>
      <c r="K25" s="237">
        <f t="shared" si="2"/>
        <v>2</v>
      </c>
      <c r="L25" s="218">
        <f t="shared" si="3"/>
        <v>12</v>
      </c>
      <c r="M25" s="218">
        <f t="shared" si="4"/>
        <v>0</v>
      </c>
      <c r="N25" s="218">
        <f t="shared" si="5"/>
        <v>0</v>
      </c>
      <c r="O25" s="218">
        <f t="shared" si="6"/>
        <v>0</v>
      </c>
      <c r="P25" s="222">
        <f t="shared" si="7"/>
        <v>0</v>
      </c>
      <c r="Q25" s="218">
        <f t="shared" si="8"/>
        <v>1</v>
      </c>
      <c r="R25" s="218">
        <f t="shared" si="9"/>
        <v>1</v>
      </c>
      <c r="S25" s="218">
        <f t="shared" si="10"/>
        <v>1</v>
      </c>
      <c r="T25" s="218">
        <f t="shared" si="11"/>
        <v>0</v>
      </c>
      <c r="U25" s="218">
        <f t="shared" si="12"/>
        <v>1</v>
      </c>
      <c r="V25" s="218">
        <f t="shared" si="13"/>
        <v>1</v>
      </c>
      <c r="W25" s="218">
        <f t="shared" si="14"/>
        <v>1</v>
      </c>
      <c r="X25" s="120" t="str">
        <f t="shared" si="0"/>
        <v/>
      </c>
      <c r="Y25" s="18"/>
      <c r="Z25" s="17"/>
      <c r="AA25" s="106" t="s">
        <v>1832</v>
      </c>
    </row>
    <row r="26" spans="1:27" ht="28">
      <c r="A26" s="218">
        <v>2007</v>
      </c>
      <c r="B26" s="16" t="str">
        <f t="shared" si="1"/>
        <v>H.2.13</v>
      </c>
      <c r="C26" s="92" t="s">
        <v>1833</v>
      </c>
      <c r="D26" s="20" t="s">
        <v>50</v>
      </c>
      <c r="E26" s="31"/>
      <c r="F26" s="17"/>
      <c r="G26" s="18" t="s">
        <v>1602</v>
      </c>
      <c r="H26" s="17" t="s">
        <v>1596</v>
      </c>
      <c r="I26" s="16">
        <v>2</v>
      </c>
      <c r="J26" s="17"/>
      <c r="K26" s="237">
        <f t="shared" si="2"/>
        <v>2</v>
      </c>
      <c r="L26" s="218">
        <f t="shared" si="3"/>
        <v>13</v>
      </c>
      <c r="M26" s="218">
        <f t="shared" si="4"/>
        <v>0</v>
      </c>
      <c r="N26" s="218">
        <f t="shared" si="5"/>
        <v>0</v>
      </c>
      <c r="O26" s="218">
        <f t="shared" si="6"/>
        <v>0</v>
      </c>
      <c r="P26" s="222">
        <f t="shared" si="7"/>
        <v>0</v>
      </c>
      <c r="Q26" s="218">
        <f t="shared" si="8"/>
        <v>2</v>
      </c>
      <c r="R26" s="218">
        <f t="shared" si="9"/>
        <v>2</v>
      </c>
      <c r="S26" s="218">
        <f t="shared" si="10"/>
        <v>1</v>
      </c>
      <c r="T26" s="218">
        <f t="shared" si="11"/>
        <v>2</v>
      </c>
      <c r="U26" s="218">
        <f t="shared" si="12"/>
        <v>2</v>
      </c>
      <c r="V26" s="218">
        <f t="shared" si="13"/>
        <v>1</v>
      </c>
      <c r="W26" s="218">
        <f t="shared" si="14"/>
        <v>1</v>
      </c>
      <c r="X26" s="120" t="str">
        <f t="shared" si="0"/>
        <v/>
      </c>
      <c r="Y26" s="18"/>
      <c r="Z26" s="17"/>
      <c r="AA26" s="106" t="s">
        <v>1834</v>
      </c>
    </row>
    <row r="27" spans="1:27" ht="28">
      <c r="A27" s="218">
        <v>1910</v>
      </c>
      <c r="B27" s="16" t="str">
        <f t="shared" si="1"/>
        <v>H.2.14</v>
      </c>
      <c r="C27" s="92" t="s">
        <v>1835</v>
      </c>
      <c r="D27" s="20" t="s">
        <v>47</v>
      </c>
      <c r="E27" s="31"/>
      <c r="F27" s="17"/>
      <c r="G27" s="18" t="s">
        <v>352</v>
      </c>
      <c r="H27" s="17" t="s">
        <v>353</v>
      </c>
      <c r="I27" s="16">
        <v>2</v>
      </c>
      <c r="J27" s="17"/>
      <c r="K27" s="237">
        <f t="shared" si="2"/>
        <v>2</v>
      </c>
      <c r="L27" s="218">
        <f t="shared" si="3"/>
        <v>14</v>
      </c>
      <c r="M27" s="218">
        <f t="shared" si="4"/>
        <v>0</v>
      </c>
      <c r="N27" s="218">
        <f t="shared" si="5"/>
        <v>0</v>
      </c>
      <c r="O27" s="218">
        <f t="shared" si="6"/>
        <v>0</v>
      </c>
      <c r="P27" s="222">
        <f t="shared" si="7"/>
        <v>0</v>
      </c>
      <c r="Q27" s="218">
        <f t="shared" si="8"/>
        <v>1</v>
      </c>
      <c r="R27" s="218">
        <f t="shared" si="9"/>
        <v>1</v>
      </c>
      <c r="S27" s="218">
        <f t="shared" si="10"/>
        <v>1</v>
      </c>
      <c r="T27" s="218">
        <f t="shared" si="11"/>
        <v>0</v>
      </c>
      <c r="U27" s="218">
        <f t="shared" si="12"/>
        <v>1</v>
      </c>
      <c r="V27" s="218">
        <f t="shared" si="13"/>
        <v>1</v>
      </c>
      <c r="W27" s="218">
        <f t="shared" si="14"/>
        <v>1</v>
      </c>
      <c r="X27" s="120" t="str">
        <f t="shared" si="0"/>
        <v/>
      </c>
      <c r="Y27" s="18"/>
      <c r="Z27" s="17"/>
      <c r="AA27" s="106" t="s">
        <v>1836</v>
      </c>
    </row>
    <row r="28" spans="1:27" ht="28">
      <c r="A28" s="218">
        <v>1912</v>
      </c>
      <c r="B28" s="16" t="str">
        <f t="shared" si="1"/>
        <v>H.2.15</v>
      </c>
      <c r="C28" s="92" t="s">
        <v>1837</v>
      </c>
      <c r="D28" s="20" t="s">
        <v>47</v>
      </c>
      <c r="E28" s="31"/>
      <c r="F28" s="17"/>
      <c r="G28" s="18" t="s">
        <v>352</v>
      </c>
      <c r="H28" s="17" t="s">
        <v>353</v>
      </c>
      <c r="I28" s="16">
        <v>2</v>
      </c>
      <c r="J28" s="17"/>
      <c r="K28" s="237">
        <f t="shared" si="2"/>
        <v>2</v>
      </c>
      <c r="L28" s="218">
        <f t="shared" si="3"/>
        <v>15</v>
      </c>
      <c r="M28" s="218">
        <f t="shared" si="4"/>
        <v>0</v>
      </c>
      <c r="N28" s="218">
        <f t="shared" si="5"/>
        <v>0</v>
      </c>
      <c r="O28" s="218">
        <f t="shared" si="6"/>
        <v>0</v>
      </c>
      <c r="P28" s="222">
        <f t="shared" si="7"/>
        <v>0</v>
      </c>
      <c r="Q28" s="218">
        <f t="shared" si="8"/>
        <v>1</v>
      </c>
      <c r="R28" s="218">
        <f t="shared" si="9"/>
        <v>1</v>
      </c>
      <c r="S28" s="218">
        <f t="shared" si="10"/>
        <v>1</v>
      </c>
      <c r="T28" s="218">
        <f t="shared" si="11"/>
        <v>0</v>
      </c>
      <c r="U28" s="218">
        <f t="shared" si="12"/>
        <v>1</v>
      </c>
      <c r="V28" s="218">
        <f t="shared" si="13"/>
        <v>1</v>
      </c>
      <c r="W28" s="218">
        <f t="shared" si="14"/>
        <v>1</v>
      </c>
      <c r="X28" s="120" t="str">
        <f t="shared" si="0"/>
        <v/>
      </c>
      <c r="Y28" s="18"/>
      <c r="Z28" s="17"/>
      <c r="AA28" s="106" t="s">
        <v>1838</v>
      </c>
    </row>
    <row r="29" spans="1:27" ht="14">
      <c r="A29" s="218">
        <v>2657</v>
      </c>
      <c r="B29" s="16" t="str">
        <f t="shared" si="1"/>
        <v>H.2.16</v>
      </c>
      <c r="C29" s="92" t="s">
        <v>1839</v>
      </c>
      <c r="D29" s="20" t="s">
        <v>47</v>
      </c>
      <c r="E29" s="31"/>
      <c r="F29" s="17"/>
      <c r="G29" s="18" t="s">
        <v>1552</v>
      </c>
      <c r="H29" s="17" t="s">
        <v>1553</v>
      </c>
      <c r="I29" s="16">
        <v>2</v>
      </c>
      <c r="J29" s="17"/>
      <c r="K29" s="237">
        <f t="shared" si="2"/>
        <v>2</v>
      </c>
      <c r="L29" s="218">
        <f t="shared" si="3"/>
        <v>16</v>
      </c>
      <c r="M29" s="218">
        <f t="shared" si="4"/>
        <v>0</v>
      </c>
      <c r="N29" s="218">
        <f t="shared" si="5"/>
        <v>0</v>
      </c>
      <c r="O29" s="218">
        <f t="shared" si="6"/>
        <v>0</v>
      </c>
      <c r="P29" s="222">
        <f t="shared" si="7"/>
        <v>0</v>
      </c>
      <c r="Q29" s="218">
        <f t="shared" si="8"/>
        <v>1</v>
      </c>
      <c r="R29" s="218">
        <f t="shared" si="9"/>
        <v>1</v>
      </c>
      <c r="S29" s="218">
        <f t="shared" si="10"/>
        <v>1</v>
      </c>
      <c r="T29" s="218">
        <f t="shared" si="11"/>
        <v>0</v>
      </c>
      <c r="U29" s="218">
        <f t="shared" si="12"/>
        <v>1</v>
      </c>
      <c r="V29" s="218">
        <f t="shared" si="13"/>
        <v>1</v>
      </c>
      <c r="W29" s="218">
        <f t="shared" si="14"/>
        <v>1</v>
      </c>
      <c r="X29" s="120" t="str">
        <f t="shared" si="0"/>
        <v/>
      </c>
      <c r="Y29" s="18"/>
      <c r="Z29" s="17"/>
      <c r="AA29" s="106" t="s">
        <v>1840</v>
      </c>
    </row>
    <row r="30" spans="1:27" ht="28">
      <c r="A30" s="218">
        <v>3210</v>
      </c>
      <c r="B30" s="16" t="str">
        <f t="shared" si="1"/>
        <v>H.2.17</v>
      </c>
      <c r="C30" s="92" t="s">
        <v>1841</v>
      </c>
      <c r="D30" s="20" t="s">
        <v>47</v>
      </c>
      <c r="E30" s="31"/>
      <c r="F30" s="17" t="s">
        <v>1842</v>
      </c>
      <c r="G30" s="18" t="s">
        <v>1843</v>
      </c>
      <c r="H30" s="17" t="s">
        <v>1844</v>
      </c>
      <c r="I30" s="16">
        <v>2</v>
      </c>
      <c r="J30" s="17"/>
      <c r="K30" s="237">
        <f t="shared" si="2"/>
        <v>2</v>
      </c>
      <c r="L30" s="218">
        <f t="shared" si="3"/>
        <v>17</v>
      </c>
      <c r="M30" s="218">
        <f t="shared" si="4"/>
        <v>0</v>
      </c>
      <c r="N30" s="218">
        <f t="shared" si="5"/>
        <v>0</v>
      </c>
      <c r="O30" s="218">
        <f t="shared" si="6"/>
        <v>0</v>
      </c>
      <c r="P30" s="222">
        <f t="shared" si="7"/>
        <v>0</v>
      </c>
      <c r="Q30" s="218">
        <f t="shared" si="8"/>
        <v>1</v>
      </c>
      <c r="R30" s="218">
        <f t="shared" si="9"/>
        <v>1</v>
      </c>
      <c r="S30" s="218">
        <f t="shared" si="10"/>
        <v>1</v>
      </c>
      <c r="T30" s="218">
        <f t="shared" si="11"/>
        <v>0</v>
      </c>
      <c r="U30" s="218">
        <f t="shared" si="12"/>
        <v>1</v>
      </c>
      <c r="V30" s="218">
        <f t="shared" si="13"/>
        <v>1</v>
      </c>
      <c r="W30" s="218">
        <f t="shared" si="14"/>
        <v>1</v>
      </c>
      <c r="X30" s="120" t="str">
        <f t="shared" si="0"/>
        <v/>
      </c>
      <c r="Y30" s="18"/>
      <c r="Z30" s="17"/>
      <c r="AA30" s="106" t="s">
        <v>1845</v>
      </c>
    </row>
    <row r="31" spans="1:27" ht="28">
      <c r="A31" s="218">
        <v>3211</v>
      </c>
      <c r="B31" s="16" t="str">
        <f t="shared" si="1"/>
        <v>H.2.18</v>
      </c>
      <c r="C31" s="92" t="s">
        <v>1846</v>
      </c>
      <c r="D31" s="20" t="s">
        <v>47</v>
      </c>
      <c r="E31" s="31"/>
      <c r="F31" s="17" t="s">
        <v>1842</v>
      </c>
      <c r="G31" s="18" t="s">
        <v>1843</v>
      </c>
      <c r="H31" s="17" t="s">
        <v>1844</v>
      </c>
      <c r="I31" s="16">
        <v>2</v>
      </c>
      <c r="J31" s="17"/>
      <c r="K31" s="237">
        <f t="shared" si="2"/>
        <v>2</v>
      </c>
      <c r="L31" s="218">
        <f t="shared" si="3"/>
        <v>18</v>
      </c>
      <c r="M31" s="218">
        <f t="shared" si="4"/>
        <v>0</v>
      </c>
      <c r="N31" s="218">
        <f t="shared" si="5"/>
        <v>0</v>
      </c>
      <c r="O31" s="218">
        <f t="shared" si="6"/>
        <v>0</v>
      </c>
      <c r="P31" s="222">
        <f t="shared" si="7"/>
        <v>0</v>
      </c>
      <c r="Q31" s="218">
        <f t="shared" si="8"/>
        <v>1</v>
      </c>
      <c r="R31" s="218">
        <f t="shared" si="9"/>
        <v>1</v>
      </c>
      <c r="S31" s="218">
        <f t="shared" si="10"/>
        <v>1</v>
      </c>
      <c r="T31" s="218">
        <f t="shared" si="11"/>
        <v>0</v>
      </c>
      <c r="U31" s="218">
        <f t="shared" si="12"/>
        <v>1</v>
      </c>
      <c r="V31" s="218">
        <f t="shared" si="13"/>
        <v>1</v>
      </c>
      <c r="W31" s="218">
        <f t="shared" si="14"/>
        <v>1</v>
      </c>
      <c r="X31" s="120" t="str">
        <f t="shared" si="0"/>
        <v/>
      </c>
      <c r="Y31" s="18"/>
      <c r="Z31" s="17"/>
      <c r="AA31" s="106" t="s">
        <v>1847</v>
      </c>
    </row>
    <row r="32" spans="1:27" ht="28">
      <c r="A32" s="218">
        <v>2019</v>
      </c>
      <c r="B32" s="16" t="str">
        <f t="shared" si="1"/>
        <v>H.3</v>
      </c>
      <c r="C32" s="17" t="s">
        <v>1848</v>
      </c>
      <c r="D32" s="20" t="s">
        <v>50</v>
      </c>
      <c r="E32" s="31"/>
      <c r="F32" s="17"/>
      <c r="G32" s="18">
        <v>11.6</v>
      </c>
      <c r="H32" s="17" t="s">
        <v>274</v>
      </c>
      <c r="I32" s="16">
        <v>1</v>
      </c>
      <c r="J32" s="17"/>
      <c r="K32" s="237">
        <f t="shared" si="2"/>
        <v>3</v>
      </c>
      <c r="L32" s="218">
        <f t="shared" si="3"/>
        <v>0</v>
      </c>
      <c r="M32" s="218">
        <f t="shared" si="4"/>
        <v>0</v>
      </c>
      <c r="N32" s="218">
        <f t="shared" si="5"/>
        <v>0</v>
      </c>
      <c r="O32" s="218">
        <f t="shared" si="6"/>
        <v>0</v>
      </c>
      <c r="P32" s="222">
        <f t="shared" si="7"/>
        <v>0</v>
      </c>
      <c r="Q32" s="218">
        <f t="shared" si="8"/>
        <v>2</v>
      </c>
      <c r="R32" s="218">
        <f t="shared" si="9"/>
        <v>2</v>
      </c>
      <c r="S32" s="218">
        <f t="shared" si="10"/>
        <v>1</v>
      </c>
      <c r="T32" s="218">
        <f t="shared" si="11"/>
        <v>1</v>
      </c>
      <c r="U32" s="218">
        <f t="shared" si="12"/>
        <v>2</v>
      </c>
      <c r="V32" s="218">
        <f t="shared" si="13"/>
        <v>1</v>
      </c>
      <c r="W32" s="218">
        <f t="shared" si="14"/>
        <v>1</v>
      </c>
      <c r="X32" s="120">
        <f t="shared" si="0"/>
        <v>1</v>
      </c>
      <c r="Y32" s="18"/>
      <c r="Z32" s="17"/>
      <c r="AA32" s="106" t="s">
        <v>1849</v>
      </c>
    </row>
    <row r="33" spans="1:27" ht="28">
      <c r="A33" s="218">
        <v>2020</v>
      </c>
      <c r="B33" s="16" t="str">
        <f t="shared" si="1"/>
        <v>H.3.1</v>
      </c>
      <c r="C33" s="92" t="s">
        <v>1850</v>
      </c>
      <c r="D33" s="20"/>
      <c r="E33" s="31"/>
      <c r="F33" s="17"/>
      <c r="G33" s="18" t="s">
        <v>1851</v>
      </c>
      <c r="H33" s="17" t="s">
        <v>1852</v>
      </c>
      <c r="I33" s="16">
        <v>2</v>
      </c>
      <c r="J33" s="17"/>
      <c r="K33" s="237">
        <f t="shared" si="2"/>
        <v>3</v>
      </c>
      <c r="L33" s="218">
        <f t="shared" si="3"/>
        <v>1</v>
      </c>
      <c r="M33" s="218">
        <f t="shared" si="4"/>
        <v>0</v>
      </c>
      <c r="N33" s="218">
        <f t="shared" si="5"/>
        <v>0</v>
      </c>
      <c r="O33" s="218">
        <f t="shared" si="6"/>
        <v>0</v>
      </c>
      <c r="P33" s="222">
        <f t="shared" si="7"/>
        <v>0</v>
      </c>
      <c r="Q33" s="218">
        <f t="shared" si="8"/>
        <v>0</v>
      </c>
      <c r="R33" s="218">
        <f t="shared" si="9"/>
        <v>0</v>
      </c>
      <c r="S33" s="218">
        <f t="shared" si="10"/>
        <v>1</v>
      </c>
      <c r="T33" s="218">
        <f t="shared" si="11"/>
        <v>1</v>
      </c>
      <c r="U33" s="218">
        <f t="shared" si="12"/>
        <v>2</v>
      </c>
      <c r="V33" s="218">
        <f t="shared" si="13"/>
        <v>1</v>
      </c>
      <c r="W33" s="218">
        <f t="shared" si="14"/>
        <v>1</v>
      </c>
      <c r="X33" s="120" t="str">
        <f t="shared" si="0"/>
        <v/>
      </c>
      <c r="Y33" s="18"/>
      <c r="Z33" s="17"/>
      <c r="AA33" s="106" t="s">
        <v>1853</v>
      </c>
    </row>
    <row r="34" spans="1:27" ht="28">
      <c r="A34" s="218">
        <v>1909</v>
      </c>
      <c r="B34" s="16" t="str">
        <f t="shared" si="1"/>
        <v>H.3.2</v>
      </c>
      <c r="C34" s="92" t="s">
        <v>1854</v>
      </c>
      <c r="D34" s="20"/>
      <c r="E34" s="31"/>
      <c r="F34" s="17"/>
      <c r="G34" s="18" t="s">
        <v>1777</v>
      </c>
      <c r="H34" s="17" t="s">
        <v>1381</v>
      </c>
      <c r="I34" s="16">
        <v>2</v>
      </c>
      <c r="J34" s="17"/>
      <c r="K34" s="237">
        <f t="shared" si="2"/>
        <v>3</v>
      </c>
      <c r="L34" s="218">
        <f t="shared" si="3"/>
        <v>2</v>
      </c>
      <c r="M34" s="218">
        <f t="shared" si="4"/>
        <v>0</v>
      </c>
      <c r="N34" s="218">
        <f t="shared" si="5"/>
        <v>0</v>
      </c>
      <c r="O34" s="218">
        <f t="shared" si="6"/>
        <v>0</v>
      </c>
      <c r="P34" s="222">
        <f t="shared" si="7"/>
        <v>0</v>
      </c>
      <c r="Q34" s="218">
        <f t="shared" si="8"/>
        <v>0</v>
      </c>
      <c r="R34" s="218">
        <f t="shared" si="9"/>
        <v>0</v>
      </c>
      <c r="S34" s="218">
        <f t="shared" si="10"/>
        <v>1</v>
      </c>
      <c r="T34" s="218">
        <f t="shared" si="11"/>
        <v>1</v>
      </c>
      <c r="U34" s="218">
        <f t="shared" si="12"/>
        <v>2</v>
      </c>
      <c r="V34" s="218">
        <f t="shared" si="13"/>
        <v>1</v>
      </c>
      <c r="W34" s="218">
        <f t="shared" si="14"/>
        <v>1</v>
      </c>
      <c r="X34" s="120" t="str">
        <f t="shared" si="0"/>
        <v/>
      </c>
      <c r="Y34" s="18"/>
      <c r="Z34" s="17"/>
      <c r="AA34" s="106" t="s">
        <v>1855</v>
      </c>
    </row>
    <row r="35" spans="1:27" ht="28">
      <c r="A35" s="218">
        <v>2027</v>
      </c>
      <c r="B35" s="16" t="str">
        <f t="shared" si="1"/>
        <v>H.3.3</v>
      </c>
      <c r="C35" s="92" t="s">
        <v>1856</v>
      </c>
      <c r="D35" s="20"/>
      <c r="E35" s="31"/>
      <c r="F35" s="17"/>
      <c r="G35" s="18" t="s">
        <v>1683</v>
      </c>
      <c r="H35" s="17" t="s">
        <v>357</v>
      </c>
      <c r="I35" s="16">
        <v>2</v>
      </c>
      <c r="J35" s="17"/>
      <c r="K35" s="237">
        <f t="shared" si="2"/>
        <v>3</v>
      </c>
      <c r="L35" s="218">
        <f t="shared" si="3"/>
        <v>3</v>
      </c>
      <c r="M35" s="218">
        <f t="shared" si="4"/>
        <v>0</v>
      </c>
      <c r="N35" s="218">
        <f t="shared" si="5"/>
        <v>0</v>
      </c>
      <c r="O35" s="218">
        <f t="shared" si="6"/>
        <v>0</v>
      </c>
      <c r="P35" s="222">
        <f t="shared" si="7"/>
        <v>0</v>
      </c>
      <c r="Q35" s="218">
        <f t="shared" si="8"/>
        <v>0</v>
      </c>
      <c r="R35" s="218">
        <f t="shared" si="9"/>
        <v>0</v>
      </c>
      <c r="S35" s="218">
        <f t="shared" si="10"/>
        <v>1</v>
      </c>
      <c r="T35" s="218">
        <f t="shared" si="11"/>
        <v>1</v>
      </c>
      <c r="U35" s="218">
        <f t="shared" si="12"/>
        <v>2</v>
      </c>
      <c r="V35" s="218">
        <f t="shared" si="13"/>
        <v>1</v>
      </c>
      <c r="W35" s="218">
        <f t="shared" si="14"/>
        <v>1</v>
      </c>
      <c r="X35" s="120" t="str">
        <f t="shared" si="0"/>
        <v/>
      </c>
      <c r="Y35" s="18"/>
      <c r="Z35" s="17"/>
      <c r="AA35" s="106" t="s">
        <v>1857</v>
      </c>
    </row>
    <row r="36" spans="1:27" ht="28">
      <c r="A36" s="218">
        <v>2970</v>
      </c>
      <c r="B36" s="16" t="str">
        <f t="shared" si="1"/>
        <v>H.3.4</v>
      </c>
      <c r="C36" s="92" t="s">
        <v>1858</v>
      </c>
      <c r="D36" s="20"/>
      <c r="E36" s="31"/>
      <c r="F36" s="17"/>
      <c r="G36" s="18" t="s">
        <v>3</v>
      </c>
      <c r="H36" s="17"/>
      <c r="I36" s="16">
        <v>2</v>
      </c>
      <c r="J36" s="17"/>
      <c r="K36" s="237">
        <f t="shared" si="2"/>
        <v>3</v>
      </c>
      <c r="L36" s="218">
        <f t="shared" si="3"/>
        <v>4</v>
      </c>
      <c r="M36" s="218">
        <f t="shared" si="4"/>
        <v>0</v>
      </c>
      <c r="N36" s="218">
        <f t="shared" si="5"/>
        <v>0</v>
      </c>
      <c r="O36" s="218">
        <f t="shared" si="6"/>
        <v>0</v>
      </c>
      <c r="P36" s="222">
        <f t="shared" si="7"/>
        <v>0</v>
      </c>
      <c r="Q36" s="218">
        <f t="shared" si="8"/>
        <v>0</v>
      </c>
      <c r="R36" s="218">
        <f t="shared" si="9"/>
        <v>0</v>
      </c>
      <c r="S36" s="218">
        <f t="shared" si="10"/>
        <v>1</v>
      </c>
      <c r="T36" s="218">
        <f t="shared" si="11"/>
        <v>1</v>
      </c>
      <c r="U36" s="218">
        <f t="shared" si="12"/>
        <v>2</v>
      </c>
      <c r="V36" s="218">
        <f t="shared" si="13"/>
        <v>1</v>
      </c>
      <c r="W36" s="218">
        <f t="shared" si="14"/>
        <v>1</v>
      </c>
      <c r="X36" s="120" t="str">
        <f t="shared" si="0"/>
        <v/>
      </c>
      <c r="Y36" s="18"/>
      <c r="Z36" s="17"/>
      <c r="AA36" s="106" t="s">
        <v>1859</v>
      </c>
    </row>
    <row r="37" spans="1:27" ht="28">
      <c r="A37" s="218">
        <v>1948</v>
      </c>
      <c r="B37" s="16" t="str">
        <f t="shared" si="1"/>
        <v>H.4</v>
      </c>
      <c r="C37" s="17" t="s">
        <v>275</v>
      </c>
      <c r="D37" s="20" t="s">
        <v>47</v>
      </c>
      <c r="E37" s="31"/>
      <c r="F37" s="17"/>
      <c r="G37" s="18" t="s">
        <v>276</v>
      </c>
      <c r="H37" s="17" t="s">
        <v>277</v>
      </c>
      <c r="I37" s="16">
        <v>1</v>
      </c>
      <c r="J37" s="17"/>
      <c r="K37" s="237">
        <f t="shared" si="2"/>
        <v>4</v>
      </c>
      <c r="L37" s="218">
        <f t="shared" si="3"/>
        <v>0</v>
      </c>
      <c r="M37" s="218">
        <f t="shared" si="4"/>
        <v>0</v>
      </c>
      <c r="N37" s="218">
        <f t="shared" si="5"/>
        <v>0</v>
      </c>
      <c r="O37" s="218">
        <f t="shared" si="6"/>
        <v>0</v>
      </c>
      <c r="P37" s="222">
        <f t="shared" si="7"/>
        <v>0</v>
      </c>
      <c r="Q37" s="218">
        <f t="shared" si="8"/>
        <v>1</v>
      </c>
      <c r="R37" s="218">
        <f t="shared" si="9"/>
        <v>1</v>
      </c>
      <c r="S37" s="218">
        <f t="shared" si="10"/>
        <v>1</v>
      </c>
      <c r="T37" s="218">
        <f t="shared" si="11"/>
        <v>0</v>
      </c>
      <c r="U37" s="218">
        <f t="shared" si="12"/>
        <v>1</v>
      </c>
      <c r="V37" s="218">
        <f t="shared" si="13"/>
        <v>1</v>
      </c>
      <c r="W37" s="218">
        <f t="shared" si="14"/>
        <v>1</v>
      </c>
      <c r="X37" s="120">
        <f t="shared" ref="X37:X64" si="15">IF(ISNA(VLOOKUP(A37,L2_Array,1,FALSE)),"",1)</f>
        <v>1</v>
      </c>
      <c r="Y37" s="18"/>
      <c r="Z37" s="17"/>
      <c r="AA37" s="106" t="s">
        <v>1860</v>
      </c>
    </row>
    <row r="38" spans="1:27" ht="42">
      <c r="A38" s="218">
        <v>1949</v>
      </c>
      <c r="B38" s="16" t="str">
        <f t="shared" si="1"/>
        <v>H.4.1</v>
      </c>
      <c r="C38" s="92" t="s">
        <v>1861</v>
      </c>
      <c r="D38" s="20" t="s">
        <v>47</v>
      </c>
      <c r="E38" s="31"/>
      <c r="F38" s="17"/>
      <c r="G38" s="18" t="s">
        <v>276</v>
      </c>
      <c r="H38" s="17" t="s">
        <v>277</v>
      </c>
      <c r="I38" s="16">
        <v>2</v>
      </c>
      <c r="J38" s="17"/>
      <c r="K38" s="237">
        <f t="shared" si="2"/>
        <v>4</v>
      </c>
      <c r="L38" s="218">
        <f t="shared" si="3"/>
        <v>1</v>
      </c>
      <c r="M38" s="218">
        <f t="shared" si="4"/>
        <v>0</v>
      </c>
      <c r="N38" s="218">
        <f t="shared" si="5"/>
        <v>0</v>
      </c>
      <c r="O38" s="218">
        <f t="shared" si="6"/>
        <v>0</v>
      </c>
      <c r="P38" s="222">
        <f t="shared" si="7"/>
        <v>0</v>
      </c>
      <c r="Q38" s="218">
        <f t="shared" si="8"/>
        <v>1</v>
      </c>
      <c r="R38" s="218">
        <f t="shared" si="9"/>
        <v>1</v>
      </c>
      <c r="S38" s="218">
        <f t="shared" si="10"/>
        <v>1</v>
      </c>
      <c r="T38" s="218">
        <f t="shared" si="11"/>
        <v>0</v>
      </c>
      <c r="U38" s="218">
        <f t="shared" si="12"/>
        <v>1</v>
      </c>
      <c r="V38" s="218">
        <f t="shared" si="13"/>
        <v>1</v>
      </c>
      <c r="W38" s="218">
        <f t="shared" si="14"/>
        <v>1</v>
      </c>
      <c r="X38" s="120" t="str">
        <f t="shared" si="15"/>
        <v/>
      </c>
      <c r="Y38" s="18"/>
      <c r="Z38" s="17"/>
      <c r="AA38" s="106" t="s">
        <v>1862</v>
      </c>
    </row>
    <row r="39" spans="1:27" ht="14">
      <c r="A39" s="218">
        <v>2661</v>
      </c>
      <c r="B39" s="16" t="str">
        <f t="shared" si="1"/>
        <v>H.4.1.1</v>
      </c>
      <c r="C39" s="93" t="s">
        <v>1863</v>
      </c>
      <c r="D39" s="20" t="s">
        <v>47</v>
      </c>
      <c r="E39" s="31"/>
      <c r="F39" s="17"/>
      <c r="G39" s="18" t="s">
        <v>1864</v>
      </c>
      <c r="H39" s="17" t="s">
        <v>1579</v>
      </c>
      <c r="I39" s="16">
        <v>3</v>
      </c>
      <c r="J39" s="17"/>
      <c r="K39" s="237">
        <f t="shared" si="2"/>
        <v>4</v>
      </c>
      <c r="L39" s="218">
        <f t="shared" si="3"/>
        <v>1</v>
      </c>
      <c r="M39" s="218">
        <f t="shared" si="4"/>
        <v>1</v>
      </c>
      <c r="N39" s="218">
        <f t="shared" si="5"/>
        <v>0</v>
      </c>
      <c r="O39" s="218">
        <f t="shared" si="6"/>
        <v>0</v>
      </c>
      <c r="P39" s="222">
        <f t="shared" si="7"/>
        <v>0</v>
      </c>
      <c r="Q39" s="218">
        <f t="shared" si="8"/>
        <v>1</v>
      </c>
      <c r="R39" s="218">
        <f t="shared" si="9"/>
        <v>1</v>
      </c>
      <c r="S39" s="218">
        <f t="shared" si="10"/>
        <v>1</v>
      </c>
      <c r="T39" s="218">
        <f t="shared" si="11"/>
        <v>0</v>
      </c>
      <c r="U39" s="218">
        <f t="shared" si="12"/>
        <v>1</v>
      </c>
      <c r="V39" s="218">
        <f t="shared" si="13"/>
        <v>1</v>
      </c>
      <c r="W39" s="218">
        <f t="shared" si="14"/>
        <v>1</v>
      </c>
      <c r="X39" s="120" t="str">
        <f t="shared" si="15"/>
        <v/>
      </c>
      <c r="Y39" s="18"/>
      <c r="Z39" s="17"/>
      <c r="AA39" s="106" t="s">
        <v>1865</v>
      </c>
    </row>
    <row r="40" spans="1:27" ht="28">
      <c r="A40" s="218">
        <v>2662</v>
      </c>
      <c r="B40" s="16" t="str">
        <f t="shared" si="1"/>
        <v>H.4.1.2</v>
      </c>
      <c r="C40" s="93" t="s">
        <v>1866</v>
      </c>
      <c r="D40" s="20" t="s">
        <v>47</v>
      </c>
      <c r="E40" s="31"/>
      <c r="F40" s="17"/>
      <c r="G40" s="18" t="s">
        <v>1867</v>
      </c>
      <c r="H40" s="17" t="s">
        <v>1579</v>
      </c>
      <c r="I40" s="16">
        <v>3</v>
      </c>
      <c r="J40" s="17"/>
      <c r="K40" s="237">
        <f t="shared" si="2"/>
        <v>4</v>
      </c>
      <c r="L40" s="218">
        <f t="shared" si="3"/>
        <v>1</v>
      </c>
      <c r="M40" s="218">
        <f t="shared" si="4"/>
        <v>2</v>
      </c>
      <c r="N40" s="218">
        <f t="shared" si="5"/>
        <v>0</v>
      </c>
      <c r="O40" s="218">
        <f t="shared" si="6"/>
        <v>0</v>
      </c>
      <c r="P40" s="222">
        <f t="shared" si="7"/>
        <v>0</v>
      </c>
      <c r="Q40" s="218">
        <f t="shared" si="8"/>
        <v>1</v>
      </c>
      <c r="R40" s="218">
        <f t="shared" si="9"/>
        <v>1</v>
      </c>
      <c r="S40" s="218">
        <f t="shared" si="10"/>
        <v>1</v>
      </c>
      <c r="T40" s="218">
        <f t="shared" si="11"/>
        <v>0</v>
      </c>
      <c r="U40" s="218">
        <f t="shared" si="12"/>
        <v>1</v>
      </c>
      <c r="V40" s="218">
        <f t="shared" si="13"/>
        <v>1</v>
      </c>
      <c r="W40" s="218">
        <f t="shared" si="14"/>
        <v>1</v>
      </c>
      <c r="X40" s="120" t="str">
        <f t="shared" si="15"/>
        <v/>
      </c>
      <c r="Y40" s="18"/>
      <c r="Z40" s="17"/>
      <c r="AA40" s="106" t="s">
        <v>1868</v>
      </c>
    </row>
    <row r="41" spans="1:27" ht="28">
      <c r="A41" s="218">
        <v>1977</v>
      </c>
      <c r="B41" s="16" t="str">
        <f t="shared" si="1"/>
        <v>H.4.1.3</v>
      </c>
      <c r="C41" s="93" t="s">
        <v>1869</v>
      </c>
      <c r="D41" s="20" t="s">
        <v>47</v>
      </c>
      <c r="E41" s="31"/>
      <c r="F41" s="17"/>
      <c r="G41" s="18" t="s">
        <v>1584</v>
      </c>
      <c r="H41" s="17" t="s">
        <v>1579</v>
      </c>
      <c r="I41" s="16">
        <v>3</v>
      </c>
      <c r="J41" s="17"/>
      <c r="K41" s="237">
        <f t="shared" si="2"/>
        <v>4</v>
      </c>
      <c r="L41" s="218">
        <f t="shared" si="3"/>
        <v>1</v>
      </c>
      <c r="M41" s="218">
        <f t="shared" si="4"/>
        <v>3</v>
      </c>
      <c r="N41" s="218">
        <f t="shared" si="5"/>
        <v>0</v>
      </c>
      <c r="O41" s="218">
        <f t="shared" si="6"/>
        <v>0</v>
      </c>
      <c r="P41" s="222">
        <f t="shared" si="7"/>
        <v>0</v>
      </c>
      <c r="Q41" s="218">
        <f t="shared" si="8"/>
        <v>1</v>
      </c>
      <c r="R41" s="218">
        <f t="shared" si="9"/>
        <v>1</v>
      </c>
      <c r="S41" s="218">
        <f t="shared" si="10"/>
        <v>1</v>
      </c>
      <c r="T41" s="218">
        <f t="shared" si="11"/>
        <v>0</v>
      </c>
      <c r="U41" s="218">
        <f t="shared" si="12"/>
        <v>1</v>
      </c>
      <c r="V41" s="218">
        <f t="shared" si="13"/>
        <v>1</v>
      </c>
      <c r="W41" s="218">
        <f t="shared" si="14"/>
        <v>1</v>
      </c>
      <c r="X41" s="120" t="str">
        <f t="shared" si="15"/>
        <v/>
      </c>
      <c r="Y41" s="18"/>
      <c r="Z41" s="17"/>
      <c r="AA41" s="106" t="s">
        <v>1870</v>
      </c>
    </row>
    <row r="42" spans="1:27" ht="14">
      <c r="A42" s="218">
        <v>1978</v>
      </c>
      <c r="B42" s="16" t="str">
        <f t="shared" si="1"/>
        <v>H.4.1.4</v>
      </c>
      <c r="C42" s="93" t="s">
        <v>1871</v>
      </c>
      <c r="D42" s="20" t="s">
        <v>47</v>
      </c>
      <c r="E42" s="31"/>
      <c r="F42" s="17"/>
      <c r="G42" s="18" t="s">
        <v>1872</v>
      </c>
      <c r="H42" s="17" t="s">
        <v>1579</v>
      </c>
      <c r="I42" s="16">
        <v>3</v>
      </c>
      <c r="J42" s="17"/>
      <c r="K42" s="237">
        <f t="shared" si="2"/>
        <v>4</v>
      </c>
      <c r="L42" s="218">
        <f t="shared" si="3"/>
        <v>1</v>
      </c>
      <c r="M42" s="218">
        <f t="shared" si="4"/>
        <v>4</v>
      </c>
      <c r="N42" s="218">
        <f t="shared" si="5"/>
        <v>0</v>
      </c>
      <c r="O42" s="218">
        <f t="shared" si="6"/>
        <v>0</v>
      </c>
      <c r="P42" s="222">
        <f t="shared" si="7"/>
        <v>0</v>
      </c>
      <c r="Q42" s="218">
        <f t="shared" si="8"/>
        <v>1</v>
      </c>
      <c r="R42" s="218">
        <f t="shared" si="9"/>
        <v>1</v>
      </c>
      <c r="S42" s="218">
        <f t="shared" si="10"/>
        <v>1</v>
      </c>
      <c r="T42" s="218">
        <f t="shared" si="11"/>
        <v>0</v>
      </c>
      <c r="U42" s="218">
        <f t="shared" si="12"/>
        <v>1</v>
      </c>
      <c r="V42" s="218">
        <f t="shared" si="13"/>
        <v>1</v>
      </c>
      <c r="W42" s="218">
        <f t="shared" si="14"/>
        <v>1</v>
      </c>
      <c r="X42" s="120" t="str">
        <f t="shared" si="15"/>
        <v/>
      </c>
      <c r="Y42" s="18"/>
      <c r="Z42" s="17"/>
      <c r="AA42" s="106" t="s">
        <v>1873</v>
      </c>
    </row>
    <row r="43" spans="1:27" ht="14">
      <c r="A43" s="218">
        <v>2663</v>
      </c>
      <c r="B43" s="16" t="str">
        <f t="shared" si="1"/>
        <v>H.4.1.5</v>
      </c>
      <c r="C43" s="93" t="s">
        <v>1874</v>
      </c>
      <c r="D43" s="20" t="s">
        <v>47</v>
      </c>
      <c r="E43" s="31"/>
      <c r="F43" s="17"/>
      <c r="G43" s="18" t="s">
        <v>1591</v>
      </c>
      <c r="H43" s="17" t="s">
        <v>1579</v>
      </c>
      <c r="I43" s="16">
        <v>3</v>
      </c>
      <c r="J43" s="17"/>
      <c r="K43" s="237">
        <f t="shared" si="2"/>
        <v>4</v>
      </c>
      <c r="L43" s="218">
        <f t="shared" si="3"/>
        <v>1</v>
      </c>
      <c r="M43" s="218">
        <f t="shared" si="4"/>
        <v>5</v>
      </c>
      <c r="N43" s="218">
        <f t="shared" si="5"/>
        <v>0</v>
      </c>
      <c r="O43" s="218">
        <f t="shared" si="6"/>
        <v>0</v>
      </c>
      <c r="P43" s="222">
        <f t="shared" si="7"/>
        <v>0</v>
      </c>
      <c r="Q43" s="218">
        <f t="shared" si="8"/>
        <v>1</v>
      </c>
      <c r="R43" s="218">
        <f t="shared" si="9"/>
        <v>1</v>
      </c>
      <c r="S43" s="218">
        <f t="shared" si="10"/>
        <v>1</v>
      </c>
      <c r="T43" s="218">
        <f t="shared" si="11"/>
        <v>0</v>
      </c>
      <c r="U43" s="218">
        <f t="shared" si="12"/>
        <v>1</v>
      </c>
      <c r="V43" s="218">
        <f t="shared" si="13"/>
        <v>1</v>
      </c>
      <c r="W43" s="218">
        <f t="shared" si="14"/>
        <v>1</v>
      </c>
      <c r="X43" s="120" t="str">
        <f t="shared" si="15"/>
        <v/>
      </c>
      <c r="Y43" s="18"/>
      <c r="Z43" s="17"/>
      <c r="AA43" s="106" t="s">
        <v>1875</v>
      </c>
    </row>
    <row r="44" spans="1:27" ht="28">
      <c r="A44" s="218">
        <v>1979</v>
      </c>
      <c r="B44" s="16" t="str">
        <f t="shared" si="1"/>
        <v>H.4.1.6</v>
      </c>
      <c r="C44" s="93" t="s">
        <v>1876</v>
      </c>
      <c r="D44" s="20" t="s">
        <v>47</v>
      </c>
      <c r="E44" s="31"/>
      <c r="F44" s="17"/>
      <c r="G44" s="18" t="s">
        <v>1877</v>
      </c>
      <c r="H44" s="17" t="s">
        <v>1579</v>
      </c>
      <c r="I44" s="16">
        <v>3</v>
      </c>
      <c r="J44" s="17"/>
      <c r="K44" s="237">
        <f t="shared" si="2"/>
        <v>4</v>
      </c>
      <c r="L44" s="218">
        <f t="shared" si="3"/>
        <v>1</v>
      </c>
      <c r="M44" s="218">
        <f t="shared" si="4"/>
        <v>6</v>
      </c>
      <c r="N44" s="218">
        <f t="shared" si="5"/>
        <v>0</v>
      </c>
      <c r="O44" s="218">
        <f t="shared" si="6"/>
        <v>0</v>
      </c>
      <c r="P44" s="222">
        <f t="shared" si="7"/>
        <v>0</v>
      </c>
      <c r="Q44" s="218">
        <f t="shared" si="8"/>
        <v>1</v>
      </c>
      <c r="R44" s="218">
        <f t="shared" si="9"/>
        <v>1</v>
      </c>
      <c r="S44" s="218">
        <f t="shared" si="10"/>
        <v>1</v>
      </c>
      <c r="T44" s="218">
        <f t="shared" si="11"/>
        <v>0</v>
      </c>
      <c r="U44" s="218">
        <f t="shared" si="12"/>
        <v>1</v>
      </c>
      <c r="V44" s="218">
        <f t="shared" si="13"/>
        <v>1</v>
      </c>
      <c r="W44" s="218">
        <f t="shared" si="14"/>
        <v>1</v>
      </c>
      <c r="X44" s="120" t="str">
        <f t="shared" si="15"/>
        <v/>
      </c>
      <c r="Y44" s="18"/>
      <c r="Z44" s="17"/>
      <c r="AA44" s="106" t="s">
        <v>1878</v>
      </c>
    </row>
    <row r="45" spans="1:27" ht="14">
      <c r="A45" s="218">
        <v>1981</v>
      </c>
      <c r="B45" s="16" t="str">
        <f t="shared" si="1"/>
        <v>H.4.1.7</v>
      </c>
      <c r="C45" s="93" t="s">
        <v>1879</v>
      </c>
      <c r="D45" s="20" t="s">
        <v>47</v>
      </c>
      <c r="E45" s="31"/>
      <c r="F45" s="17"/>
      <c r="G45" s="18" t="s">
        <v>1880</v>
      </c>
      <c r="H45" s="17" t="s">
        <v>1679</v>
      </c>
      <c r="I45" s="16">
        <v>3</v>
      </c>
      <c r="J45" s="17"/>
      <c r="K45" s="237">
        <f t="shared" si="2"/>
        <v>4</v>
      </c>
      <c r="L45" s="218">
        <f t="shared" si="3"/>
        <v>1</v>
      </c>
      <c r="M45" s="218">
        <f t="shared" si="4"/>
        <v>7</v>
      </c>
      <c r="N45" s="218">
        <f t="shared" si="5"/>
        <v>0</v>
      </c>
      <c r="O45" s="218">
        <f t="shared" si="6"/>
        <v>0</v>
      </c>
      <c r="P45" s="222">
        <f t="shared" si="7"/>
        <v>0</v>
      </c>
      <c r="Q45" s="218">
        <f t="shared" si="8"/>
        <v>1</v>
      </c>
      <c r="R45" s="218">
        <f t="shared" si="9"/>
        <v>1</v>
      </c>
      <c r="S45" s="218">
        <f t="shared" si="10"/>
        <v>1</v>
      </c>
      <c r="T45" s="218">
        <f t="shared" si="11"/>
        <v>0</v>
      </c>
      <c r="U45" s="218">
        <f t="shared" si="12"/>
        <v>1</v>
      </c>
      <c r="V45" s="218">
        <f t="shared" si="13"/>
        <v>1</v>
      </c>
      <c r="W45" s="218">
        <f t="shared" si="14"/>
        <v>1</v>
      </c>
      <c r="X45" s="120" t="str">
        <f t="shared" si="15"/>
        <v/>
      </c>
      <c r="Y45" s="18"/>
      <c r="Z45" s="17"/>
      <c r="AA45" s="106" t="s">
        <v>1881</v>
      </c>
    </row>
    <row r="46" spans="1:27" ht="14">
      <c r="A46" s="218">
        <v>2664</v>
      </c>
      <c r="B46" s="16" t="str">
        <f t="shared" si="1"/>
        <v>H.4.1.8</v>
      </c>
      <c r="C46" s="93" t="s">
        <v>1882</v>
      </c>
      <c r="D46" s="20" t="s">
        <v>47</v>
      </c>
      <c r="E46" s="31"/>
      <c r="F46" s="17"/>
      <c r="G46" s="18" t="s">
        <v>1678</v>
      </c>
      <c r="H46" s="17" t="s">
        <v>1679</v>
      </c>
      <c r="I46" s="16">
        <v>3</v>
      </c>
      <c r="J46" s="17"/>
      <c r="K46" s="237">
        <f t="shared" si="2"/>
        <v>4</v>
      </c>
      <c r="L46" s="218">
        <f t="shared" si="3"/>
        <v>1</v>
      </c>
      <c r="M46" s="218">
        <f t="shared" si="4"/>
        <v>8</v>
      </c>
      <c r="N46" s="218">
        <f t="shared" si="5"/>
        <v>0</v>
      </c>
      <c r="O46" s="218">
        <f t="shared" si="6"/>
        <v>0</v>
      </c>
      <c r="P46" s="222">
        <f t="shared" si="7"/>
        <v>0</v>
      </c>
      <c r="Q46" s="218">
        <f t="shared" si="8"/>
        <v>1</v>
      </c>
      <c r="R46" s="218">
        <f t="shared" si="9"/>
        <v>1</v>
      </c>
      <c r="S46" s="218">
        <f t="shared" si="10"/>
        <v>1</v>
      </c>
      <c r="T46" s="218">
        <f t="shared" si="11"/>
        <v>0</v>
      </c>
      <c r="U46" s="218">
        <f t="shared" si="12"/>
        <v>1</v>
      </c>
      <c r="V46" s="218">
        <f t="shared" si="13"/>
        <v>1</v>
      </c>
      <c r="W46" s="218">
        <f t="shared" si="14"/>
        <v>1</v>
      </c>
      <c r="X46" s="120" t="str">
        <f t="shared" si="15"/>
        <v/>
      </c>
      <c r="Y46" s="18"/>
      <c r="Z46" s="17"/>
      <c r="AA46" s="106" t="s">
        <v>1883</v>
      </c>
    </row>
    <row r="47" spans="1:27" ht="28">
      <c r="A47" s="218">
        <v>1980</v>
      </c>
      <c r="B47" s="16" t="str">
        <f t="shared" si="1"/>
        <v>H.4.1.9</v>
      </c>
      <c r="C47" s="93" t="s">
        <v>1884</v>
      </c>
      <c r="D47" s="20" t="s">
        <v>47</v>
      </c>
      <c r="E47" s="31"/>
      <c r="F47" s="17"/>
      <c r="G47" s="18" t="s">
        <v>1885</v>
      </c>
      <c r="H47" s="17" t="s">
        <v>1679</v>
      </c>
      <c r="I47" s="16">
        <v>3</v>
      </c>
      <c r="J47" s="17"/>
      <c r="K47" s="237">
        <f t="shared" si="2"/>
        <v>4</v>
      </c>
      <c r="L47" s="218">
        <f t="shared" si="3"/>
        <v>1</v>
      </c>
      <c r="M47" s="218">
        <f t="shared" si="4"/>
        <v>9</v>
      </c>
      <c r="N47" s="218">
        <f t="shared" si="5"/>
        <v>0</v>
      </c>
      <c r="O47" s="218">
        <f t="shared" si="6"/>
        <v>0</v>
      </c>
      <c r="P47" s="222">
        <f t="shared" si="7"/>
        <v>0</v>
      </c>
      <c r="Q47" s="218">
        <f t="shared" si="8"/>
        <v>1</v>
      </c>
      <c r="R47" s="218">
        <f t="shared" si="9"/>
        <v>1</v>
      </c>
      <c r="S47" s="218">
        <f t="shared" si="10"/>
        <v>1</v>
      </c>
      <c r="T47" s="218">
        <f t="shared" si="11"/>
        <v>0</v>
      </c>
      <c r="U47" s="218">
        <f t="shared" si="12"/>
        <v>1</v>
      </c>
      <c r="V47" s="218">
        <f t="shared" si="13"/>
        <v>1</v>
      </c>
      <c r="W47" s="218">
        <f t="shared" si="14"/>
        <v>1</v>
      </c>
      <c r="X47" s="120" t="str">
        <f t="shared" si="15"/>
        <v/>
      </c>
      <c r="Y47" s="18"/>
      <c r="Z47" s="17"/>
      <c r="AA47" s="106" t="s">
        <v>1886</v>
      </c>
    </row>
    <row r="48" spans="1:27" ht="14">
      <c r="A48" s="218">
        <v>1974</v>
      </c>
      <c r="B48" s="16" t="str">
        <f t="shared" si="1"/>
        <v>H.4.1.10</v>
      </c>
      <c r="C48" s="93" t="s">
        <v>1887</v>
      </c>
      <c r="D48" s="20" t="s">
        <v>47</v>
      </c>
      <c r="E48" s="31"/>
      <c r="F48" s="17"/>
      <c r="G48" s="18" t="s">
        <v>1888</v>
      </c>
      <c r="H48" s="17" t="s">
        <v>277</v>
      </c>
      <c r="I48" s="16">
        <v>3</v>
      </c>
      <c r="J48" s="17"/>
      <c r="K48" s="237">
        <f t="shared" si="2"/>
        <v>4</v>
      </c>
      <c r="L48" s="218">
        <f t="shared" si="3"/>
        <v>1</v>
      </c>
      <c r="M48" s="218">
        <f t="shared" si="4"/>
        <v>10</v>
      </c>
      <c r="N48" s="218">
        <f t="shared" si="5"/>
        <v>0</v>
      </c>
      <c r="O48" s="218">
        <f t="shared" si="6"/>
        <v>0</v>
      </c>
      <c r="P48" s="222">
        <f t="shared" si="7"/>
        <v>0</v>
      </c>
      <c r="Q48" s="218">
        <f t="shared" si="8"/>
        <v>1</v>
      </c>
      <c r="R48" s="218">
        <f t="shared" si="9"/>
        <v>1</v>
      </c>
      <c r="S48" s="218">
        <f t="shared" si="10"/>
        <v>1</v>
      </c>
      <c r="T48" s="218">
        <f t="shared" si="11"/>
        <v>0</v>
      </c>
      <c r="U48" s="218">
        <f t="shared" si="12"/>
        <v>1</v>
      </c>
      <c r="V48" s="218">
        <f t="shared" si="13"/>
        <v>1</v>
      </c>
      <c r="W48" s="218">
        <f t="shared" si="14"/>
        <v>1</v>
      </c>
      <c r="X48" s="120" t="str">
        <f t="shared" si="15"/>
        <v/>
      </c>
      <c r="Y48" s="18"/>
      <c r="Z48" s="17"/>
      <c r="AA48" s="106" t="s">
        <v>1889</v>
      </c>
    </row>
    <row r="49" spans="1:27" ht="28">
      <c r="A49" s="218">
        <v>1975</v>
      </c>
      <c r="B49" s="16" t="str">
        <f t="shared" si="1"/>
        <v>H.4.2</v>
      </c>
      <c r="C49" s="92" t="s">
        <v>1890</v>
      </c>
      <c r="D49" s="20" t="s">
        <v>47</v>
      </c>
      <c r="E49" s="31"/>
      <c r="F49" s="17"/>
      <c r="G49" s="18" t="s">
        <v>352</v>
      </c>
      <c r="H49" s="17" t="s">
        <v>353</v>
      </c>
      <c r="I49" s="16">
        <v>2</v>
      </c>
      <c r="J49" s="17"/>
      <c r="K49" s="237">
        <f t="shared" si="2"/>
        <v>4</v>
      </c>
      <c r="L49" s="218">
        <f t="shared" si="3"/>
        <v>2</v>
      </c>
      <c r="M49" s="218">
        <f t="shared" si="4"/>
        <v>0</v>
      </c>
      <c r="N49" s="218">
        <f t="shared" si="5"/>
        <v>0</v>
      </c>
      <c r="O49" s="218">
        <f t="shared" si="6"/>
        <v>0</v>
      </c>
      <c r="P49" s="222">
        <f t="shared" si="7"/>
        <v>0</v>
      </c>
      <c r="Q49" s="218">
        <f t="shared" si="8"/>
        <v>1</v>
      </c>
      <c r="R49" s="218">
        <f t="shared" si="9"/>
        <v>1</v>
      </c>
      <c r="S49" s="218">
        <f t="shared" si="10"/>
        <v>1</v>
      </c>
      <c r="T49" s="218">
        <f t="shared" si="11"/>
        <v>0</v>
      </c>
      <c r="U49" s="218">
        <f t="shared" si="12"/>
        <v>1</v>
      </c>
      <c r="V49" s="218">
        <f t="shared" si="13"/>
        <v>1</v>
      </c>
      <c r="W49" s="218">
        <f t="shared" si="14"/>
        <v>1</v>
      </c>
      <c r="X49" s="120" t="str">
        <f t="shared" si="15"/>
        <v/>
      </c>
      <c r="Y49" s="18"/>
      <c r="Z49" s="17"/>
      <c r="AA49" s="106" t="s">
        <v>1891</v>
      </c>
    </row>
    <row r="50" spans="1:27" ht="28">
      <c r="A50" s="218">
        <v>2008</v>
      </c>
      <c r="B50" s="16" t="str">
        <f t="shared" si="1"/>
        <v>H.4.3</v>
      </c>
      <c r="C50" s="92" t="s">
        <v>1892</v>
      </c>
      <c r="D50" s="20" t="s">
        <v>47</v>
      </c>
      <c r="E50" s="31"/>
      <c r="F50" s="17"/>
      <c r="G50" s="18" t="s">
        <v>1893</v>
      </c>
      <c r="H50" s="17" t="s">
        <v>1588</v>
      </c>
      <c r="I50" s="16">
        <v>2</v>
      </c>
      <c r="J50" s="17"/>
      <c r="K50" s="237">
        <f t="shared" si="2"/>
        <v>4</v>
      </c>
      <c r="L50" s="218">
        <f t="shared" si="3"/>
        <v>3</v>
      </c>
      <c r="M50" s="218">
        <f t="shared" si="4"/>
        <v>0</v>
      </c>
      <c r="N50" s="218">
        <f t="shared" si="5"/>
        <v>0</v>
      </c>
      <c r="O50" s="218">
        <f t="shared" si="6"/>
        <v>0</v>
      </c>
      <c r="P50" s="222">
        <f t="shared" si="7"/>
        <v>0</v>
      </c>
      <c r="Q50" s="218">
        <f t="shared" si="8"/>
        <v>1</v>
      </c>
      <c r="R50" s="218">
        <f t="shared" si="9"/>
        <v>1</v>
      </c>
      <c r="S50" s="218">
        <f t="shared" si="10"/>
        <v>1</v>
      </c>
      <c r="T50" s="218">
        <f t="shared" si="11"/>
        <v>0</v>
      </c>
      <c r="U50" s="218">
        <f t="shared" si="12"/>
        <v>1</v>
      </c>
      <c r="V50" s="218">
        <f t="shared" si="13"/>
        <v>1</v>
      </c>
      <c r="W50" s="218">
        <f t="shared" si="14"/>
        <v>1</v>
      </c>
      <c r="X50" s="120" t="str">
        <f t="shared" si="15"/>
        <v/>
      </c>
      <c r="Y50" s="18"/>
      <c r="Z50" s="17"/>
      <c r="AA50" s="106" t="s">
        <v>1894</v>
      </c>
    </row>
    <row r="51" spans="1:27" ht="28">
      <c r="A51" s="218">
        <v>3212</v>
      </c>
      <c r="B51" s="16" t="str">
        <f t="shared" si="1"/>
        <v>H.4.4</v>
      </c>
      <c r="C51" s="92" t="s">
        <v>1895</v>
      </c>
      <c r="D51" s="20" t="s">
        <v>47</v>
      </c>
      <c r="E51" s="31"/>
      <c r="F51" s="17"/>
      <c r="G51" s="18" t="s">
        <v>3</v>
      </c>
      <c r="H51" s="17" t="s">
        <v>243</v>
      </c>
      <c r="I51" s="16">
        <v>2</v>
      </c>
      <c r="J51" s="17"/>
      <c r="K51" s="237">
        <f t="shared" si="2"/>
        <v>4</v>
      </c>
      <c r="L51" s="218">
        <f t="shared" si="3"/>
        <v>4</v>
      </c>
      <c r="M51" s="218">
        <f t="shared" si="4"/>
        <v>0</v>
      </c>
      <c r="N51" s="218">
        <f t="shared" si="5"/>
        <v>0</v>
      </c>
      <c r="O51" s="218">
        <f t="shared" si="6"/>
        <v>0</v>
      </c>
      <c r="P51" s="222">
        <f t="shared" si="7"/>
        <v>0</v>
      </c>
      <c r="Q51" s="218">
        <f t="shared" si="8"/>
        <v>1</v>
      </c>
      <c r="R51" s="218">
        <f t="shared" si="9"/>
        <v>1</v>
      </c>
      <c r="S51" s="218">
        <f t="shared" si="10"/>
        <v>1</v>
      </c>
      <c r="T51" s="218">
        <f t="shared" si="11"/>
        <v>0</v>
      </c>
      <c r="U51" s="218">
        <f t="shared" si="12"/>
        <v>1</v>
      </c>
      <c r="V51" s="218">
        <f t="shared" si="13"/>
        <v>1</v>
      </c>
      <c r="W51" s="218">
        <f t="shared" si="14"/>
        <v>1</v>
      </c>
      <c r="X51" s="120" t="str">
        <f t="shared" si="15"/>
        <v/>
      </c>
      <c r="Y51" s="18"/>
      <c r="Z51" s="17"/>
      <c r="AA51" s="106" t="s">
        <v>1896</v>
      </c>
    </row>
    <row r="52" spans="1:27" ht="14">
      <c r="A52" s="218">
        <v>1964</v>
      </c>
      <c r="B52" s="16" t="str">
        <f t="shared" si="1"/>
        <v>H.4.5</v>
      </c>
      <c r="C52" s="92" t="s">
        <v>1897</v>
      </c>
      <c r="D52" s="20" t="s">
        <v>47</v>
      </c>
      <c r="E52" s="31"/>
      <c r="F52" s="17"/>
      <c r="G52" s="18" t="s">
        <v>1898</v>
      </c>
      <c r="H52" s="17" t="s">
        <v>277</v>
      </c>
      <c r="I52" s="16">
        <v>2</v>
      </c>
      <c r="J52" s="17"/>
      <c r="K52" s="237">
        <f t="shared" si="2"/>
        <v>4</v>
      </c>
      <c r="L52" s="218">
        <f t="shared" si="3"/>
        <v>5</v>
      </c>
      <c r="M52" s="218">
        <f t="shared" si="4"/>
        <v>0</v>
      </c>
      <c r="N52" s="218">
        <f t="shared" si="5"/>
        <v>0</v>
      </c>
      <c r="O52" s="218">
        <f t="shared" si="6"/>
        <v>0</v>
      </c>
      <c r="P52" s="222">
        <f t="shared" si="7"/>
        <v>0</v>
      </c>
      <c r="Q52" s="218">
        <f t="shared" si="8"/>
        <v>1</v>
      </c>
      <c r="R52" s="218">
        <f t="shared" si="9"/>
        <v>1</v>
      </c>
      <c r="S52" s="218">
        <f t="shared" si="10"/>
        <v>1</v>
      </c>
      <c r="T52" s="218">
        <f t="shared" si="11"/>
        <v>0</v>
      </c>
      <c r="U52" s="218">
        <f t="shared" si="12"/>
        <v>1</v>
      </c>
      <c r="V52" s="218">
        <f t="shared" si="13"/>
        <v>1</v>
      </c>
      <c r="W52" s="218">
        <f t="shared" si="14"/>
        <v>1</v>
      </c>
      <c r="X52" s="120" t="str">
        <f t="shared" si="15"/>
        <v/>
      </c>
      <c r="Y52" s="18"/>
      <c r="Z52" s="17"/>
      <c r="AA52" s="106" t="s">
        <v>1899</v>
      </c>
    </row>
    <row r="53" spans="1:27" ht="14">
      <c r="A53" s="218">
        <v>3213</v>
      </c>
      <c r="B53" s="16" t="str">
        <f t="shared" si="1"/>
        <v>H.4.6</v>
      </c>
      <c r="C53" s="92" t="s">
        <v>1900</v>
      </c>
      <c r="D53" s="20" t="s">
        <v>50</v>
      </c>
      <c r="E53" s="31"/>
      <c r="F53" s="17"/>
      <c r="G53" s="18" t="s">
        <v>3</v>
      </c>
      <c r="H53" s="17"/>
      <c r="I53" s="16">
        <v>2</v>
      </c>
      <c r="J53" s="17"/>
      <c r="K53" s="237">
        <f t="shared" si="2"/>
        <v>4</v>
      </c>
      <c r="L53" s="218">
        <f t="shared" si="3"/>
        <v>6</v>
      </c>
      <c r="M53" s="218">
        <f t="shared" si="4"/>
        <v>0</v>
      </c>
      <c r="N53" s="218">
        <f t="shared" si="5"/>
        <v>0</v>
      </c>
      <c r="O53" s="218">
        <f t="shared" si="6"/>
        <v>0</v>
      </c>
      <c r="P53" s="222">
        <f t="shared" si="7"/>
        <v>0</v>
      </c>
      <c r="Q53" s="218">
        <f t="shared" si="8"/>
        <v>2</v>
      </c>
      <c r="R53" s="218">
        <f t="shared" si="9"/>
        <v>2</v>
      </c>
      <c r="S53" s="218">
        <f t="shared" si="10"/>
        <v>1</v>
      </c>
      <c r="T53" s="218">
        <f t="shared" si="11"/>
        <v>2</v>
      </c>
      <c r="U53" s="218">
        <f t="shared" si="12"/>
        <v>2</v>
      </c>
      <c r="V53" s="218">
        <f t="shared" si="13"/>
        <v>1</v>
      </c>
      <c r="W53" s="218">
        <f t="shared" si="14"/>
        <v>1</v>
      </c>
      <c r="X53" s="120" t="str">
        <f t="shared" si="15"/>
        <v/>
      </c>
      <c r="Y53" s="18"/>
      <c r="Z53" s="17"/>
      <c r="AA53" s="106" t="s">
        <v>1901</v>
      </c>
    </row>
    <row r="54" spans="1:27" ht="14">
      <c r="A54" s="218">
        <v>3214</v>
      </c>
      <c r="B54" s="16" t="str">
        <f t="shared" si="1"/>
        <v>H.4.7</v>
      </c>
      <c r="C54" s="92" t="s">
        <v>1902</v>
      </c>
      <c r="D54" s="20" t="s">
        <v>47</v>
      </c>
      <c r="E54" s="31"/>
      <c r="F54" s="17"/>
      <c r="G54" s="18" t="s">
        <v>3</v>
      </c>
      <c r="H54" s="17" t="s">
        <v>243</v>
      </c>
      <c r="I54" s="16">
        <v>2</v>
      </c>
      <c r="J54" s="17"/>
      <c r="K54" s="237">
        <f t="shared" si="2"/>
        <v>4</v>
      </c>
      <c r="L54" s="218">
        <f t="shared" si="3"/>
        <v>7</v>
      </c>
      <c r="M54" s="218">
        <f t="shared" si="4"/>
        <v>0</v>
      </c>
      <c r="N54" s="218">
        <f t="shared" si="5"/>
        <v>0</v>
      </c>
      <c r="O54" s="218">
        <f t="shared" si="6"/>
        <v>0</v>
      </c>
      <c r="P54" s="222">
        <f t="shared" si="7"/>
        <v>0</v>
      </c>
      <c r="Q54" s="218">
        <f t="shared" si="8"/>
        <v>1</v>
      </c>
      <c r="R54" s="218">
        <f t="shared" si="9"/>
        <v>1</v>
      </c>
      <c r="S54" s="218">
        <f t="shared" si="10"/>
        <v>1</v>
      </c>
      <c r="T54" s="218">
        <f t="shared" si="11"/>
        <v>0</v>
      </c>
      <c r="U54" s="218">
        <f t="shared" si="12"/>
        <v>1</v>
      </c>
      <c r="V54" s="218">
        <f t="shared" si="13"/>
        <v>1</v>
      </c>
      <c r="W54" s="218">
        <f t="shared" si="14"/>
        <v>1</v>
      </c>
      <c r="X54" s="120" t="str">
        <f t="shared" si="15"/>
        <v/>
      </c>
      <c r="Y54" s="18"/>
      <c r="Z54" s="17"/>
      <c r="AA54" s="106" t="s">
        <v>1903</v>
      </c>
    </row>
    <row r="55" spans="1:27" ht="28">
      <c r="A55" s="218">
        <v>2659</v>
      </c>
      <c r="B55" s="16" t="str">
        <f t="shared" si="1"/>
        <v>H.4.8</v>
      </c>
      <c r="C55" s="92" t="s">
        <v>1904</v>
      </c>
      <c r="D55" s="20" t="s">
        <v>47</v>
      </c>
      <c r="E55" s="31"/>
      <c r="F55" s="17"/>
      <c r="G55" s="18" t="s">
        <v>1905</v>
      </c>
      <c r="H55" s="17" t="s">
        <v>277</v>
      </c>
      <c r="I55" s="16">
        <v>2</v>
      </c>
      <c r="J55" s="17"/>
      <c r="K55" s="237">
        <f t="shared" si="2"/>
        <v>4</v>
      </c>
      <c r="L55" s="218">
        <f t="shared" si="3"/>
        <v>8</v>
      </c>
      <c r="M55" s="218">
        <f t="shared" si="4"/>
        <v>0</v>
      </c>
      <c r="N55" s="218">
        <f t="shared" si="5"/>
        <v>0</v>
      </c>
      <c r="O55" s="218">
        <f t="shared" si="6"/>
        <v>0</v>
      </c>
      <c r="P55" s="222">
        <f t="shared" si="7"/>
        <v>0</v>
      </c>
      <c r="Q55" s="218">
        <f t="shared" si="8"/>
        <v>1</v>
      </c>
      <c r="R55" s="218">
        <f t="shared" si="9"/>
        <v>1</v>
      </c>
      <c r="S55" s="218">
        <f t="shared" si="10"/>
        <v>1</v>
      </c>
      <c r="T55" s="218">
        <f t="shared" si="11"/>
        <v>0</v>
      </c>
      <c r="U55" s="218">
        <f t="shared" si="12"/>
        <v>1</v>
      </c>
      <c r="V55" s="218">
        <f t="shared" si="13"/>
        <v>1</v>
      </c>
      <c r="W55" s="218">
        <f t="shared" si="14"/>
        <v>1</v>
      </c>
      <c r="X55" s="120" t="str">
        <f t="shared" si="15"/>
        <v/>
      </c>
      <c r="Y55" s="18"/>
      <c r="Z55" s="17"/>
      <c r="AA55" s="106" t="s">
        <v>1906</v>
      </c>
    </row>
    <row r="56" spans="1:27" ht="28">
      <c r="A56" s="218">
        <v>2971</v>
      </c>
      <c r="B56" s="16" t="str">
        <f t="shared" si="1"/>
        <v>H.4.9</v>
      </c>
      <c r="C56" s="92" t="s">
        <v>1907</v>
      </c>
      <c r="D56" s="20" t="s">
        <v>47</v>
      </c>
      <c r="E56" s="31"/>
      <c r="F56" s="17"/>
      <c r="G56" s="18" t="s">
        <v>1908</v>
      </c>
      <c r="H56" s="17" t="s">
        <v>1909</v>
      </c>
      <c r="I56" s="16">
        <v>2</v>
      </c>
      <c r="J56" s="17"/>
      <c r="K56" s="237">
        <f t="shared" si="2"/>
        <v>4</v>
      </c>
      <c r="L56" s="218">
        <f t="shared" si="3"/>
        <v>9</v>
      </c>
      <c r="M56" s="218">
        <f t="shared" si="4"/>
        <v>0</v>
      </c>
      <c r="N56" s="218">
        <f t="shared" si="5"/>
        <v>0</v>
      </c>
      <c r="O56" s="218">
        <f t="shared" si="6"/>
        <v>0</v>
      </c>
      <c r="P56" s="222">
        <f t="shared" si="7"/>
        <v>0</v>
      </c>
      <c r="Q56" s="218">
        <f t="shared" si="8"/>
        <v>1</v>
      </c>
      <c r="R56" s="218">
        <f t="shared" si="9"/>
        <v>1</v>
      </c>
      <c r="S56" s="218">
        <f t="shared" si="10"/>
        <v>1</v>
      </c>
      <c r="T56" s="218">
        <f t="shared" si="11"/>
        <v>0</v>
      </c>
      <c r="U56" s="218">
        <f t="shared" si="12"/>
        <v>1</v>
      </c>
      <c r="V56" s="218">
        <f t="shared" si="13"/>
        <v>1</v>
      </c>
      <c r="W56" s="218">
        <f t="shared" si="14"/>
        <v>1</v>
      </c>
      <c r="X56" s="120" t="str">
        <f t="shared" si="15"/>
        <v/>
      </c>
      <c r="Y56" s="18"/>
      <c r="Z56" s="17"/>
      <c r="AA56" s="106" t="s">
        <v>1910</v>
      </c>
    </row>
    <row r="57" spans="1:27" ht="28">
      <c r="A57" s="218">
        <v>2028</v>
      </c>
      <c r="B57" s="16" t="str">
        <f t="shared" si="1"/>
        <v>H.5</v>
      </c>
      <c r="C57" s="17" t="s">
        <v>278</v>
      </c>
      <c r="D57" s="20" t="s">
        <v>47</v>
      </c>
      <c r="E57" s="31"/>
      <c r="F57" s="17"/>
      <c r="G57" s="18">
        <v>11.7</v>
      </c>
      <c r="H57" s="17" t="s">
        <v>279</v>
      </c>
      <c r="I57" s="16">
        <v>1</v>
      </c>
      <c r="J57" s="17"/>
      <c r="K57" s="237">
        <f t="shared" si="2"/>
        <v>5</v>
      </c>
      <c r="L57" s="218">
        <f t="shared" si="3"/>
        <v>0</v>
      </c>
      <c r="M57" s="218">
        <f t="shared" si="4"/>
        <v>0</v>
      </c>
      <c r="N57" s="218">
        <f t="shared" si="5"/>
        <v>0</v>
      </c>
      <c r="O57" s="218">
        <f t="shared" si="6"/>
        <v>0</v>
      </c>
      <c r="P57" s="222">
        <f t="shared" si="7"/>
        <v>0</v>
      </c>
      <c r="Q57" s="218">
        <f t="shared" si="8"/>
        <v>1</v>
      </c>
      <c r="R57" s="218">
        <f t="shared" si="9"/>
        <v>1</v>
      </c>
      <c r="S57" s="218">
        <f t="shared" si="10"/>
        <v>1</v>
      </c>
      <c r="T57" s="218">
        <f t="shared" si="11"/>
        <v>0</v>
      </c>
      <c r="U57" s="218">
        <f t="shared" si="12"/>
        <v>1</v>
      </c>
      <c r="V57" s="218">
        <f t="shared" si="13"/>
        <v>1</v>
      </c>
      <c r="W57" s="218">
        <f t="shared" si="14"/>
        <v>1</v>
      </c>
      <c r="X57" s="120">
        <f t="shared" si="15"/>
        <v>1</v>
      </c>
      <c r="Y57" s="18"/>
      <c r="Z57" s="17"/>
      <c r="AA57" s="106" t="s">
        <v>1911</v>
      </c>
    </row>
    <row r="58" spans="1:27" ht="42">
      <c r="A58" s="218">
        <v>3215</v>
      </c>
      <c r="B58" s="16" t="str">
        <f t="shared" si="1"/>
        <v>H.5.1</v>
      </c>
      <c r="C58" s="92" t="s">
        <v>1912</v>
      </c>
      <c r="D58" s="20" t="s">
        <v>47</v>
      </c>
      <c r="E58" s="31"/>
      <c r="F58" s="17"/>
      <c r="G58" s="18" t="s">
        <v>1437</v>
      </c>
      <c r="H58" s="17" t="s">
        <v>1438</v>
      </c>
      <c r="I58" s="16">
        <v>2</v>
      </c>
      <c r="J58" s="17"/>
      <c r="K58" s="237">
        <f t="shared" si="2"/>
        <v>5</v>
      </c>
      <c r="L58" s="218">
        <f t="shared" si="3"/>
        <v>1</v>
      </c>
      <c r="M58" s="218">
        <f t="shared" si="4"/>
        <v>0</v>
      </c>
      <c r="N58" s="218">
        <f t="shared" si="5"/>
        <v>0</v>
      </c>
      <c r="O58" s="218">
        <f t="shared" si="6"/>
        <v>0</v>
      </c>
      <c r="P58" s="222">
        <f t="shared" si="7"/>
        <v>0</v>
      </c>
      <c r="Q58" s="218">
        <f t="shared" si="8"/>
        <v>1</v>
      </c>
      <c r="R58" s="218">
        <f t="shared" si="9"/>
        <v>1</v>
      </c>
      <c r="S58" s="218">
        <f t="shared" si="10"/>
        <v>1</v>
      </c>
      <c r="T58" s="218">
        <f t="shared" si="11"/>
        <v>0</v>
      </c>
      <c r="U58" s="218">
        <f t="shared" si="12"/>
        <v>1</v>
      </c>
      <c r="V58" s="218">
        <f t="shared" si="13"/>
        <v>1</v>
      </c>
      <c r="W58" s="218">
        <f t="shared" si="14"/>
        <v>1</v>
      </c>
      <c r="X58" s="120" t="str">
        <f t="shared" si="15"/>
        <v/>
      </c>
      <c r="Y58" s="18"/>
      <c r="Z58" s="17"/>
      <c r="AA58" s="106" t="s">
        <v>1913</v>
      </c>
    </row>
    <row r="59" spans="1:27" ht="28">
      <c r="A59" s="218">
        <v>2972</v>
      </c>
      <c r="B59" s="16" t="str">
        <f t="shared" si="1"/>
        <v>H.5.2</v>
      </c>
      <c r="C59" s="92" t="s">
        <v>1914</v>
      </c>
      <c r="D59" s="20" t="s">
        <v>50</v>
      </c>
      <c r="E59" s="31"/>
      <c r="F59" s="17"/>
      <c r="G59" s="18" t="s">
        <v>3</v>
      </c>
      <c r="H59" s="17" t="s">
        <v>243</v>
      </c>
      <c r="I59" s="16">
        <v>2</v>
      </c>
      <c r="J59" s="16"/>
      <c r="K59" s="237">
        <f t="shared" si="2"/>
        <v>5</v>
      </c>
      <c r="L59" s="218">
        <f t="shared" si="3"/>
        <v>2</v>
      </c>
      <c r="M59" s="218">
        <f t="shared" si="4"/>
        <v>0</v>
      </c>
      <c r="N59" s="218">
        <f t="shared" si="5"/>
        <v>0</v>
      </c>
      <c r="O59" s="218">
        <f t="shared" si="6"/>
        <v>0</v>
      </c>
      <c r="P59" s="222">
        <f t="shared" si="7"/>
        <v>0</v>
      </c>
      <c r="Q59" s="218">
        <f t="shared" si="8"/>
        <v>2</v>
      </c>
      <c r="R59" s="218">
        <f t="shared" si="9"/>
        <v>2</v>
      </c>
      <c r="S59" s="218">
        <f t="shared" si="10"/>
        <v>1</v>
      </c>
      <c r="T59" s="218">
        <f t="shared" si="11"/>
        <v>2</v>
      </c>
      <c r="U59" s="218">
        <f t="shared" si="12"/>
        <v>2</v>
      </c>
      <c r="V59" s="218">
        <f t="shared" si="13"/>
        <v>1</v>
      </c>
      <c r="W59" s="218">
        <f t="shared" si="14"/>
        <v>1</v>
      </c>
      <c r="X59" s="120" t="str">
        <f t="shared" si="15"/>
        <v/>
      </c>
      <c r="Y59" s="18"/>
      <c r="Z59" s="17"/>
      <c r="AA59" s="106" t="s">
        <v>1915</v>
      </c>
    </row>
    <row r="60" spans="1:27" ht="14">
      <c r="A60" s="218">
        <v>3216</v>
      </c>
      <c r="B60" s="16" t="str">
        <f t="shared" si="1"/>
        <v>H.5.3</v>
      </c>
      <c r="C60" s="92" t="s">
        <v>1916</v>
      </c>
      <c r="D60" s="20" t="s">
        <v>47</v>
      </c>
      <c r="E60" s="31"/>
      <c r="F60" s="17"/>
      <c r="G60" s="18" t="s">
        <v>3</v>
      </c>
      <c r="H60" s="17" t="s">
        <v>243</v>
      </c>
      <c r="I60" s="16">
        <v>2</v>
      </c>
      <c r="J60" s="17"/>
      <c r="K60" s="237">
        <f t="shared" si="2"/>
        <v>5</v>
      </c>
      <c r="L60" s="218">
        <f t="shared" si="3"/>
        <v>3</v>
      </c>
      <c r="M60" s="218">
        <f t="shared" si="4"/>
        <v>0</v>
      </c>
      <c r="N60" s="218">
        <f t="shared" si="5"/>
        <v>0</v>
      </c>
      <c r="O60" s="218">
        <f t="shared" si="6"/>
        <v>0</v>
      </c>
      <c r="P60" s="222">
        <f t="shared" si="7"/>
        <v>0</v>
      </c>
      <c r="Q60" s="218">
        <f t="shared" si="8"/>
        <v>1</v>
      </c>
      <c r="R60" s="218">
        <f t="shared" si="9"/>
        <v>1</v>
      </c>
      <c r="S60" s="218">
        <f t="shared" si="10"/>
        <v>1</v>
      </c>
      <c r="T60" s="218">
        <f t="shared" si="11"/>
        <v>0</v>
      </c>
      <c r="U60" s="218">
        <f t="shared" si="12"/>
        <v>1</v>
      </c>
      <c r="V60" s="218">
        <f t="shared" si="13"/>
        <v>1</v>
      </c>
      <c r="W60" s="218">
        <f t="shared" si="14"/>
        <v>1</v>
      </c>
      <c r="X60" s="120" t="str">
        <f t="shared" si="15"/>
        <v/>
      </c>
      <c r="Y60" s="18"/>
      <c r="Z60" s="17"/>
      <c r="AA60" s="106" t="s">
        <v>1917</v>
      </c>
    </row>
    <row r="61" spans="1:27" ht="28">
      <c r="A61" s="218">
        <v>3217</v>
      </c>
      <c r="B61" s="16" t="str">
        <f t="shared" si="1"/>
        <v>H.5.4</v>
      </c>
      <c r="C61" s="92" t="s">
        <v>1918</v>
      </c>
      <c r="D61" s="20" t="s">
        <v>50</v>
      </c>
      <c r="E61" s="31"/>
      <c r="F61" s="17"/>
      <c r="G61" s="18" t="s">
        <v>1437</v>
      </c>
      <c r="H61" s="17" t="s">
        <v>1438</v>
      </c>
      <c r="I61" s="16">
        <v>2</v>
      </c>
      <c r="J61" s="17"/>
      <c r="K61" s="237">
        <f t="shared" si="2"/>
        <v>5</v>
      </c>
      <c r="L61" s="218">
        <f t="shared" si="3"/>
        <v>4</v>
      </c>
      <c r="M61" s="218">
        <f t="shared" si="4"/>
        <v>0</v>
      </c>
      <c r="N61" s="218">
        <f t="shared" si="5"/>
        <v>0</v>
      </c>
      <c r="O61" s="218">
        <f t="shared" si="6"/>
        <v>0</v>
      </c>
      <c r="P61" s="222">
        <f t="shared" si="7"/>
        <v>0</v>
      </c>
      <c r="Q61" s="218">
        <f t="shared" si="8"/>
        <v>2</v>
      </c>
      <c r="R61" s="218">
        <f t="shared" si="9"/>
        <v>2</v>
      </c>
      <c r="S61" s="218">
        <f t="shared" si="10"/>
        <v>1</v>
      </c>
      <c r="T61" s="218">
        <f t="shared" si="11"/>
        <v>2</v>
      </c>
      <c r="U61" s="218">
        <f t="shared" si="12"/>
        <v>2</v>
      </c>
      <c r="V61" s="218">
        <f t="shared" si="13"/>
        <v>1</v>
      </c>
      <c r="W61" s="218">
        <f t="shared" si="14"/>
        <v>1</v>
      </c>
      <c r="X61" s="120" t="str">
        <f t="shared" si="15"/>
        <v/>
      </c>
      <c r="Y61" s="18"/>
      <c r="Z61" s="17"/>
      <c r="AA61" s="106" t="s">
        <v>1919</v>
      </c>
    </row>
    <row r="62" spans="1:27" ht="14">
      <c r="A62" s="218">
        <v>3218</v>
      </c>
      <c r="B62" s="16" t="str">
        <f t="shared" si="1"/>
        <v>H.5.5</v>
      </c>
      <c r="C62" s="92" t="s">
        <v>1920</v>
      </c>
      <c r="D62" s="20" t="s">
        <v>47</v>
      </c>
      <c r="E62" s="31"/>
      <c r="F62" s="17"/>
      <c r="G62" s="18" t="s">
        <v>3</v>
      </c>
      <c r="H62" s="17" t="s">
        <v>243</v>
      </c>
      <c r="I62" s="16">
        <v>2</v>
      </c>
      <c r="J62" s="17"/>
      <c r="K62" s="237">
        <f t="shared" si="2"/>
        <v>5</v>
      </c>
      <c r="L62" s="218">
        <f t="shared" si="3"/>
        <v>5</v>
      </c>
      <c r="M62" s="218">
        <f t="shared" si="4"/>
        <v>0</v>
      </c>
      <c r="N62" s="218">
        <f t="shared" si="5"/>
        <v>0</v>
      </c>
      <c r="O62" s="218">
        <f t="shared" si="6"/>
        <v>0</v>
      </c>
      <c r="P62" s="222">
        <f t="shared" si="7"/>
        <v>0</v>
      </c>
      <c r="Q62" s="218">
        <f t="shared" si="8"/>
        <v>1</v>
      </c>
      <c r="R62" s="218">
        <f t="shared" si="9"/>
        <v>1</v>
      </c>
      <c r="S62" s="218">
        <f t="shared" si="10"/>
        <v>1</v>
      </c>
      <c r="T62" s="218">
        <f t="shared" si="11"/>
        <v>0</v>
      </c>
      <c r="U62" s="218">
        <f t="shared" si="12"/>
        <v>1</v>
      </c>
      <c r="V62" s="218">
        <f t="shared" si="13"/>
        <v>1</v>
      </c>
      <c r="W62" s="218">
        <f t="shared" si="14"/>
        <v>1</v>
      </c>
      <c r="X62" s="120" t="str">
        <f t="shared" si="15"/>
        <v/>
      </c>
      <c r="Y62" s="18"/>
      <c r="Z62" s="17"/>
      <c r="AA62" s="106" t="s">
        <v>1921</v>
      </c>
    </row>
    <row r="63" spans="1:27" ht="28">
      <c r="A63" s="218">
        <v>2964</v>
      </c>
      <c r="B63" s="16" t="str">
        <f t="shared" si="1"/>
        <v>H.5.6</v>
      </c>
      <c r="C63" s="92" t="s">
        <v>1922</v>
      </c>
      <c r="D63" s="20" t="s">
        <v>47</v>
      </c>
      <c r="E63" s="31"/>
      <c r="F63" s="17"/>
      <c r="G63" s="18" t="s">
        <v>1492</v>
      </c>
      <c r="H63" s="17" t="s">
        <v>1923</v>
      </c>
      <c r="I63" s="16">
        <v>2</v>
      </c>
      <c r="J63" s="17"/>
      <c r="K63" s="237">
        <f t="shared" si="2"/>
        <v>5</v>
      </c>
      <c r="L63" s="218">
        <f t="shared" si="3"/>
        <v>6</v>
      </c>
      <c r="M63" s="218">
        <f t="shared" si="4"/>
        <v>0</v>
      </c>
      <c r="N63" s="218">
        <f t="shared" si="5"/>
        <v>0</v>
      </c>
      <c r="O63" s="218">
        <f t="shared" si="6"/>
        <v>0</v>
      </c>
      <c r="P63" s="222">
        <f t="shared" si="7"/>
        <v>0</v>
      </c>
      <c r="Q63" s="218">
        <f t="shared" si="8"/>
        <v>1</v>
      </c>
      <c r="R63" s="218">
        <f t="shared" si="9"/>
        <v>1</v>
      </c>
      <c r="S63" s="218">
        <f t="shared" si="10"/>
        <v>1</v>
      </c>
      <c r="T63" s="218">
        <f t="shared" si="11"/>
        <v>0</v>
      </c>
      <c r="U63" s="218">
        <f t="shared" si="12"/>
        <v>1</v>
      </c>
      <c r="V63" s="218">
        <f t="shared" si="13"/>
        <v>1</v>
      </c>
      <c r="W63" s="218">
        <f t="shared" si="14"/>
        <v>1</v>
      </c>
      <c r="X63" s="120" t="str">
        <f t="shared" si="15"/>
        <v/>
      </c>
      <c r="Y63" s="18"/>
      <c r="Z63" s="17"/>
      <c r="AA63" s="106" t="s">
        <v>1924</v>
      </c>
    </row>
    <row r="64" spans="1:27" ht="42">
      <c r="A64" s="218">
        <v>2048</v>
      </c>
      <c r="B64" s="16" t="str">
        <f t="shared" si="1"/>
        <v>H.5.7</v>
      </c>
      <c r="C64" s="92" t="s">
        <v>1925</v>
      </c>
      <c r="D64" s="20" t="s">
        <v>47</v>
      </c>
      <c r="E64" s="31"/>
      <c r="F64" s="17" t="s">
        <v>1926</v>
      </c>
      <c r="G64" s="18" t="s">
        <v>1437</v>
      </c>
      <c r="H64" s="17" t="s">
        <v>1438</v>
      </c>
      <c r="I64" s="16">
        <v>2</v>
      </c>
      <c r="J64" s="17"/>
      <c r="K64" s="237">
        <f t="shared" si="2"/>
        <v>5</v>
      </c>
      <c r="L64" s="218">
        <f t="shared" si="3"/>
        <v>7</v>
      </c>
      <c r="M64" s="218">
        <f t="shared" si="4"/>
        <v>0</v>
      </c>
      <c r="N64" s="218">
        <f t="shared" si="5"/>
        <v>0</v>
      </c>
      <c r="O64" s="218">
        <f t="shared" si="6"/>
        <v>0</v>
      </c>
      <c r="P64" s="222">
        <f t="shared" si="7"/>
        <v>0</v>
      </c>
      <c r="Q64" s="218">
        <f t="shared" si="8"/>
        <v>1</v>
      </c>
      <c r="R64" s="218">
        <f t="shared" si="9"/>
        <v>1</v>
      </c>
      <c r="S64" s="218">
        <f t="shared" si="10"/>
        <v>1</v>
      </c>
      <c r="T64" s="218">
        <f t="shared" si="11"/>
        <v>0</v>
      </c>
      <c r="U64" s="218">
        <f t="shared" si="12"/>
        <v>1</v>
      </c>
      <c r="V64" s="218">
        <f t="shared" si="13"/>
        <v>1</v>
      </c>
      <c r="W64" s="218">
        <f t="shared" si="14"/>
        <v>1</v>
      </c>
      <c r="X64" s="120" t="str">
        <f t="shared" si="15"/>
        <v/>
      </c>
      <c r="Y64" s="18"/>
      <c r="Z64" s="17"/>
      <c r="AA64" s="106" t="s">
        <v>1927</v>
      </c>
    </row>
  </sheetData>
  <sheetProtection password="B009" sheet="1" objects="1" scenarios="1"/>
  <customSheetViews>
    <customSheetView guid="{E1B3B869-9B15-4AFC-BA36-DA09F5711648}" showRuler="0">
      <selection sqref="A1:D1"/>
      <pageMargins left="0" right="0" top="0" bottom="0" header="0" footer="0"/>
      <headerFooter alignWithMargins="0"/>
    </customSheetView>
    <customSheetView guid="{D7B51006-83AC-4A14-BAFD-CE844DFB8668}" showRuler="0">
      <selection sqref="A1:D1"/>
      <pageMargins left="0" right="0" top="0" bottom="0" header="0" footer="0"/>
      <headerFooter alignWithMargins="0"/>
    </customSheetView>
  </customSheetViews>
  <mergeCells count="1">
    <mergeCell ref="B3:H3"/>
  </mergeCells>
  <phoneticPr fontId="0" type="noConversion"/>
  <conditionalFormatting sqref="A5:A64 K5:X64">
    <cfRule type="expression" dxfId="114" priority="28" stopIfTrue="1">
      <formula>A5=""</formula>
    </cfRule>
  </conditionalFormatting>
  <conditionalFormatting sqref="B5:C64">
    <cfRule type="expression" dxfId="113" priority="62" stopIfTrue="1">
      <formula>$X5=1</formula>
    </cfRule>
  </conditionalFormatting>
  <conditionalFormatting sqref="B1:G2 Y1:Z2 H2">
    <cfRule type="expression" dxfId="112" priority="65" stopIfTrue="1">
      <formula>OR($D$2&lt;1,$D$2="0%")</formula>
    </cfRule>
    <cfRule type="expression" dxfId="111" priority="66" stopIfTrue="1">
      <formula>$D$2=1</formula>
    </cfRule>
  </conditionalFormatting>
  <conditionalFormatting sqref="D5:D64">
    <cfRule type="expression" dxfId="110" priority="7" stopIfTrue="1">
      <formula>J5&gt;0</formula>
    </cfRule>
    <cfRule type="expression" dxfId="109" priority="8" stopIfTrue="1">
      <formula>U5=1</formula>
    </cfRule>
    <cfRule type="expression" dxfId="108" priority="9" stopIfTrue="1">
      <formula>U5&gt;1</formula>
    </cfRule>
  </conditionalFormatting>
  <conditionalFormatting sqref="E6:E64">
    <cfRule type="expression" dxfId="107" priority="6" stopIfTrue="1">
      <formula>J6=1</formula>
    </cfRule>
  </conditionalFormatting>
  <conditionalFormatting sqref="H1">
    <cfRule type="expression" dxfId="106" priority="67" stopIfTrue="1">
      <formula>Master="Master"</formula>
    </cfRule>
    <cfRule type="expression" dxfId="105" priority="68" stopIfTrue="1">
      <formula>OR($D$2&lt;1,$D$2="0%")</formula>
    </cfRule>
    <cfRule type="expression" dxfId="104" priority="69" stopIfTrue="1">
      <formula>$D$2=1</formula>
    </cfRule>
  </conditionalFormatting>
  <conditionalFormatting sqref="I5:I64">
    <cfRule type="expression" dxfId="103" priority="1" stopIfTrue="1">
      <formula>I5*I6/I5-I5&gt;1</formula>
    </cfRule>
  </conditionalFormatting>
  <conditionalFormatting sqref="AA1">
    <cfRule type="expression" dxfId="102" priority="99" stopIfTrue="1">
      <formula>Master="Master"</formula>
    </cfRule>
  </conditionalFormatting>
  <conditionalFormatting sqref="AA2:AA3">
    <cfRule type="expression" dxfId="101" priority="100" stopIfTrue="1">
      <formula>Master="Master"</formula>
    </cfRule>
  </conditionalFormatting>
  <conditionalFormatting sqref="AA4">
    <cfRule type="expression" dxfId="100" priority="101" stopIfTrue="1">
      <formula>Master="Master"</formula>
    </cfRule>
  </conditionalFormatting>
  <conditionalFormatting sqref="AA5:AA64">
    <cfRule type="expression" dxfId="99" priority="98" stopIfTrue="1">
      <formula>Master="Master"</formula>
    </cfRule>
  </conditionalFormatting>
  <dataValidations xWindow="496" yWindow="394"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63:J63 E64 E16 E13:E14 E20:J20 E18:E19 E5:E11 E12:J12 E17:J17 E21:E62" xr:uid="{00000000-0002-0000-0B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4 D16:D64" xr:uid="{00000000-0002-0000-0B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AA80"/>
  <sheetViews>
    <sheetView showGridLines="0" showZeros="0" zoomScale="90" zoomScaleNormal="90" workbookViewId="0">
      <pane ySplit="4" topLeftCell="A5" activePane="bottomLeft" state="frozen"/>
      <selection activeCell="B6" sqref="B6"/>
      <selection pane="bottomLeft" activeCell="C15" sqref="C15:E15"/>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customWidth="1"/>
    <col min="9" max="23" width="2.81640625" hidden="1" customWidth="1"/>
    <col min="24" max="24" width="3.81640625" hidden="1" customWidth="1"/>
    <col min="25" max="25" width="14.1796875" hidden="1" customWidth="1"/>
    <col min="26" max="26" width="28.1796875" hidden="1" customWidth="1"/>
  </cols>
  <sheetData>
    <row r="1" spans="1:27" ht="23.25" customHeight="1">
      <c r="A1" s="39"/>
      <c r="B1" s="84" t="s">
        <v>1928</v>
      </c>
      <c r="C1" s="85"/>
      <c r="D1" s="86"/>
      <c r="E1" s="86"/>
      <c r="F1" s="86"/>
      <c r="G1" s="86"/>
      <c r="H1" s="63">
        <f>Master</f>
        <v>0</v>
      </c>
      <c r="I1" s="238"/>
      <c r="J1" s="238"/>
      <c r="K1" s="238"/>
      <c r="L1" s="238"/>
      <c r="M1" s="238"/>
      <c r="N1" s="238"/>
      <c r="O1" s="238"/>
      <c r="P1" s="238" t="str">
        <f>LEFT(B1,1)</f>
        <v>I</v>
      </c>
      <c r="Q1" s="238"/>
      <c r="R1" s="238"/>
      <c r="S1" s="238"/>
      <c r="T1" s="238"/>
      <c r="U1" s="238"/>
      <c r="V1" s="238"/>
      <c r="W1" s="238"/>
      <c r="X1" s="217"/>
      <c r="Y1" s="86"/>
      <c r="Z1" s="87"/>
      <c r="AA1" s="155"/>
    </row>
    <row r="2" spans="1:27" ht="12.75" customHeight="1">
      <c r="A2" s="218"/>
      <c r="B2" s="13" t="str">
        <f>IF(S2-W2=0,"0",S2-W2)</f>
        <v>0</v>
      </c>
      <c r="C2" s="36" t="s">
        <v>141</v>
      </c>
      <c r="D2" s="10">
        <f>IF(W2=0,"0%",W2/S2)</f>
        <v>1</v>
      </c>
      <c r="E2" s="36" t="s">
        <v>62</v>
      </c>
      <c r="F2" s="36"/>
      <c r="G2" s="10"/>
      <c r="H2" s="36"/>
      <c r="I2" s="239">
        <f>COUNTA(I5:I80)</f>
        <v>76</v>
      </c>
      <c r="J2" s="239"/>
      <c r="K2" s="239"/>
      <c r="L2" s="239"/>
      <c r="M2" s="239"/>
      <c r="N2" s="239"/>
      <c r="O2" s="239"/>
      <c r="P2" s="239"/>
      <c r="Q2" s="239"/>
      <c r="R2" s="239"/>
      <c r="S2" s="239">
        <f>COUNTIF(S5:S80,1)</f>
        <v>76</v>
      </c>
      <c r="T2" s="239"/>
      <c r="U2" s="239"/>
      <c r="V2" s="239"/>
      <c r="W2" s="239">
        <f>COUNTIF(W5:W80,1)</f>
        <v>76</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MAX(A5:A80)</f>
        <v>3219</v>
      </c>
      <c r="B4" s="22" t="s">
        <v>161</v>
      </c>
      <c r="C4" s="22" t="s">
        <v>63</v>
      </c>
      <c r="D4" s="22" t="s">
        <v>64</v>
      </c>
      <c r="E4" s="22" t="s">
        <v>163</v>
      </c>
      <c r="F4" s="22" t="s">
        <v>164</v>
      </c>
      <c r="G4" s="22" t="s">
        <v>165</v>
      </c>
      <c r="H4" s="22" t="s">
        <v>166</v>
      </c>
      <c r="I4" s="16"/>
      <c r="J4" s="16"/>
      <c r="K4" s="97"/>
      <c r="L4" s="6"/>
      <c r="M4" s="6"/>
      <c r="N4" s="6"/>
      <c r="O4" s="6"/>
      <c r="P4" s="6"/>
      <c r="Q4" s="6"/>
      <c r="R4" s="6"/>
      <c r="S4" s="6"/>
      <c r="T4" s="6"/>
      <c r="U4" s="6"/>
      <c r="V4" s="6"/>
      <c r="W4" s="6"/>
      <c r="X4" s="37"/>
      <c r="Y4" s="22"/>
      <c r="Z4" s="22"/>
    </row>
    <row r="5" spans="1:27" ht="28">
      <c r="A5" s="218">
        <v>2665</v>
      </c>
      <c r="B5" s="16" t="str">
        <f>IF(I5=0,"",IF(I5=1,P$1&amp;"."&amp;K5,IF(I5=2,P$1&amp;"."&amp;K5&amp;"."&amp;L5,IF(I5=3,P$1&amp;"."&amp;K5&amp;"."&amp;L5&amp;"."&amp;M5,IF(I5=4,P$1&amp;"."&amp;K5&amp;"."&amp;L5&amp;"."&amp;M5&amp;"."&amp;N5,IF(I5=5,P$1&amp;"."&amp;K5&amp;"."&amp;L5&amp;"."&amp;M5&amp;"."&amp;N5&amp;"."&amp;O5))))))</f>
        <v>I.1</v>
      </c>
      <c r="C5" s="17" t="s">
        <v>1929</v>
      </c>
      <c r="D5" s="20" t="s">
        <v>47</v>
      </c>
      <c r="E5" s="212" t="s">
        <v>1930</v>
      </c>
      <c r="F5" s="17"/>
      <c r="G5" s="18" t="s">
        <v>281</v>
      </c>
      <c r="H5" s="17" t="s">
        <v>282</v>
      </c>
      <c r="I5" s="16">
        <v>1</v>
      </c>
      <c r="J5" s="16"/>
      <c r="K5" s="237">
        <f>IF(K4="",1,IF(I5=1,K4+1,K4))</f>
        <v>1</v>
      </c>
      <c r="L5" s="218">
        <f>IF(L4="",0,IF(K4&lt;&gt;K5,0,IF($I5=2,L4+1,L4)))</f>
        <v>0</v>
      </c>
      <c r="M5" s="218">
        <f>IF(M4="",0,IF(L4&lt;&gt;L5,0,IF($I5=3,M4+1,M4)))</f>
        <v>0</v>
      </c>
      <c r="N5" s="218">
        <f>IF(N4="",0,IF(M4&lt;&gt;M5,0,IF($I5=4,N4+1,N4)))</f>
        <v>0</v>
      </c>
      <c r="O5" s="218">
        <f>IF(O4="",0,IF(N4&lt;&gt;N5,0,IF($I5=5,O4+1,O4)))</f>
        <v>0</v>
      </c>
      <c r="P5" s="222">
        <f>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 t="shared" ref="U5:U36" si="0">IF(Master="Master",Q5,IF(U4="",R5,IF(OR(AND(T5&gt;0,R5&lt;U4),AND(T5=1,R5&lt;=U4)),U4,R5)))</f>
        <v>1</v>
      </c>
      <c r="V5" s="218">
        <f>IF(I5="","",IF(OR(AND(S4=1,T5=1),R5&gt;0,AND(S6=0,V6=1)),1,0))</f>
        <v>1</v>
      </c>
      <c r="W5" s="218">
        <f>IF(I5="","",IF(OR(AND(T5&gt;0,S5=1),AND(S5=1,V5=1)),1,0))</f>
        <v>1</v>
      </c>
      <c r="X5" s="120">
        <f t="shared" ref="X5:X36" si="1">IF(ISNA(VLOOKUP(A5,L2_Array,1,FALSE)),"",1)</f>
        <v>1</v>
      </c>
      <c r="Y5" s="18"/>
      <c r="Z5" s="17"/>
      <c r="AA5" s="210" t="s">
        <v>1931</v>
      </c>
    </row>
    <row r="6" spans="1:27" ht="28">
      <c r="A6" s="218">
        <v>2666</v>
      </c>
      <c r="B6" s="16" t="str">
        <f t="shared" ref="B6:B69" si="2">IF(I6=0,"",IF(I6=1,P$1&amp;"."&amp;K6,IF(I6=2,P$1&amp;"."&amp;K6&amp;"."&amp;L6,IF(I6=3,P$1&amp;"."&amp;K6&amp;"."&amp;L6&amp;"."&amp;M6,IF(I6=4,P$1&amp;"."&amp;K6&amp;"."&amp;L6&amp;"."&amp;M6&amp;"."&amp;N6,IF(I6=5,P$1&amp;"."&amp;K6&amp;"."&amp;L6&amp;"."&amp;M6&amp;"."&amp;N6&amp;"."&amp;O6))))))</f>
        <v>I.1.1</v>
      </c>
      <c r="C6" s="92" t="s">
        <v>1932</v>
      </c>
      <c r="D6" s="20" t="s">
        <v>47</v>
      </c>
      <c r="E6" s="31"/>
      <c r="F6" s="17"/>
      <c r="G6" s="18" t="s">
        <v>281</v>
      </c>
      <c r="H6" s="17" t="s">
        <v>282</v>
      </c>
      <c r="I6" s="17">
        <v>2</v>
      </c>
      <c r="J6" s="17"/>
      <c r="K6" s="237">
        <f t="shared" ref="K6:K69" si="3">IF(K5="",1,IF(I6=1,K5+1,K5))</f>
        <v>1</v>
      </c>
      <c r="L6" s="218">
        <f t="shared" ref="L6:L69" si="4">IF(L5="",0,IF(K5&lt;&gt;K6,0,IF($I6=2,L5+1,L5)))</f>
        <v>1</v>
      </c>
      <c r="M6" s="218">
        <f t="shared" ref="M6:M69" si="5">IF(M5="",0,IF(L5&lt;&gt;L6,0,IF($I6=3,M5+1,M5)))</f>
        <v>0</v>
      </c>
      <c r="N6" s="218">
        <f t="shared" ref="N6:N69" si="6">IF(N5="",0,IF(M5&lt;&gt;M6,0,IF($I6=4,N5+1,N5)))</f>
        <v>0</v>
      </c>
      <c r="O6" s="218">
        <f t="shared" ref="O6:O69" si="7">IF(O5="",0,IF(N5&lt;&gt;N6,0,IF($I6=5,O5+1,O5)))</f>
        <v>0</v>
      </c>
      <c r="P6" s="222">
        <f t="shared" ref="P6:P69" si="8">IF(OR(Master="Master",I6=0),0,IF(J6=1,0,IF(ISNA(VLOOKUP(A6,L2_Array,21,FALSE)),0,VLOOKUP(A6,L2_Array,21,FALSE))))</f>
        <v>0</v>
      </c>
      <c r="Q6" s="218">
        <f t="shared" ref="Q6:Q69" si="9">IF(I6="","",IF(D6="Yes",1,IF(D6="No",2,IF(D6="N/A",3,0))))</f>
        <v>1</v>
      </c>
      <c r="R6" s="218">
        <f t="shared" ref="R6:R69" si="10">IF(I6="","",IF(P6&gt;0,P6,IF(Q6&gt;0,Q6,0)))</f>
        <v>1</v>
      </c>
      <c r="S6" s="218">
        <f t="shared" ref="S6:S69" si="11">IF(I6="","",IF(OR(I6=1,S5=""),1,IF(OR(AND(J5=1,(I6-I4&lt;&gt;0)),AND(S5=0,I5=I6),AND(J5=1,I6=I4)),0,1)))</f>
        <v>1</v>
      </c>
      <c r="T6" s="218">
        <f t="shared" ref="T6:T69" si="12">IF(I6="",T5,IF(AND(R6&gt;1,OR(T5="",T5=0,T5&gt;=I6)),I6,IF(I6&gt;T5,T5,0)))</f>
        <v>0</v>
      </c>
      <c r="U6" s="218">
        <f t="shared" si="0"/>
        <v>1</v>
      </c>
      <c r="V6" s="218">
        <f t="shared" ref="V6:V69" si="13">IF(I6="","",IF(OR(AND(S5=1,T6=1),R6&gt;0,AND(S7=0,V7=1)),1,0))</f>
        <v>1</v>
      </c>
      <c r="W6" s="218">
        <f t="shared" ref="W6:W69" si="14">IF(I6="","",IF(OR(AND(T6&gt;0,S6=1),AND(S6=1,V6=1)),1,0))</f>
        <v>1</v>
      </c>
      <c r="X6" s="120" t="str">
        <f t="shared" si="1"/>
        <v/>
      </c>
      <c r="Y6" s="18"/>
      <c r="Z6" s="17"/>
      <c r="AA6" s="106" t="s">
        <v>1933</v>
      </c>
    </row>
    <row r="7" spans="1:27" ht="28">
      <c r="A7" s="218">
        <v>1795</v>
      </c>
      <c r="B7" s="16" t="str">
        <f t="shared" si="2"/>
        <v>I.1.2</v>
      </c>
      <c r="C7" s="92" t="s">
        <v>1934</v>
      </c>
      <c r="D7" s="20" t="s">
        <v>47</v>
      </c>
      <c r="E7" s="31"/>
      <c r="F7" s="17"/>
      <c r="G7" s="18" t="s">
        <v>281</v>
      </c>
      <c r="H7" s="17" t="s">
        <v>282</v>
      </c>
      <c r="I7" s="17">
        <v>2</v>
      </c>
      <c r="J7" s="17"/>
      <c r="K7" s="237">
        <f t="shared" si="3"/>
        <v>1</v>
      </c>
      <c r="L7" s="218">
        <f t="shared" si="4"/>
        <v>2</v>
      </c>
      <c r="M7" s="218">
        <f t="shared" si="5"/>
        <v>0</v>
      </c>
      <c r="N7" s="218">
        <f t="shared" si="6"/>
        <v>0</v>
      </c>
      <c r="O7" s="218">
        <f t="shared" si="7"/>
        <v>0</v>
      </c>
      <c r="P7" s="222">
        <f t="shared" si="8"/>
        <v>0</v>
      </c>
      <c r="Q7" s="218">
        <f t="shared" si="9"/>
        <v>1</v>
      </c>
      <c r="R7" s="218">
        <f t="shared" si="10"/>
        <v>1</v>
      </c>
      <c r="S7" s="218">
        <f t="shared" si="11"/>
        <v>1</v>
      </c>
      <c r="T7" s="218">
        <f t="shared" si="12"/>
        <v>0</v>
      </c>
      <c r="U7" s="218">
        <f t="shared" si="0"/>
        <v>1</v>
      </c>
      <c r="V7" s="218">
        <f t="shared" si="13"/>
        <v>1</v>
      </c>
      <c r="W7" s="218">
        <f t="shared" si="14"/>
        <v>1</v>
      </c>
      <c r="X7" s="120" t="str">
        <f t="shared" si="1"/>
        <v/>
      </c>
      <c r="Y7" s="18"/>
      <c r="Z7" s="17"/>
      <c r="AA7" s="106" t="s">
        <v>1935</v>
      </c>
    </row>
    <row r="8" spans="1:27" ht="28">
      <c r="A8" s="218">
        <v>2058</v>
      </c>
      <c r="B8" s="16" t="str">
        <f t="shared" si="2"/>
        <v>I.2</v>
      </c>
      <c r="C8" s="17" t="s">
        <v>1936</v>
      </c>
      <c r="D8" s="20" t="s">
        <v>50</v>
      </c>
      <c r="E8" s="31"/>
      <c r="F8" s="17"/>
      <c r="G8" s="18">
        <v>12.5</v>
      </c>
      <c r="H8" s="17" t="s">
        <v>241</v>
      </c>
      <c r="I8" s="17">
        <v>1</v>
      </c>
      <c r="J8" s="17"/>
      <c r="K8" s="237">
        <f t="shared" si="3"/>
        <v>2</v>
      </c>
      <c r="L8" s="218">
        <f t="shared" si="4"/>
        <v>0</v>
      </c>
      <c r="M8" s="218">
        <f t="shared" si="5"/>
        <v>0</v>
      </c>
      <c r="N8" s="218">
        <f t="shared" si="6"/>
        <v>0</v>
      </c>
      <c r="O8" s="218">
        <f t="shared" si="7"/>
        <v>0</v>
      </c>
      <c r="P8" s="222">
        <f t="shared" si="8"/>
        <v>0</v>
      </c>
      <c r="Q8" s="218">
        <f t="shared" si="9"/>
        <v>2</v>
      </c>
      <c r="R8" s="218">
        <f t="shared" si="10"/>
        <v>2</v>
      </c>
      <c r="S8" s="218">
        <f t="shared" si="11"/>
        <v>1</v>
      </c>
      <c r="T8" s="218">
        <f t="shared" si="12"/>
        <v>1</v>
      </c>
      <c r="U8" s="218">
        <f t="shared" si="0"/>
        <v>2</v>
      </c>
      <c r="V8" s="218">
        <f t="shared" si="13"/>
        <v>1</v>
      </c>
      <c r="W8" s="218">
        <f t="shared" si="14"/>
        <v>1</v>
      </c>
      <c r="X8" s="120">
        <f t="shared" si="1"/>
        <v>1</v>
      </c>
      <c r="Y8" s="18"/>
      <c r="Z8" s="17"/>
      <c r="AA8" s="106" t="s">
        <v>1937</v>
      </c>
    </row>
    <row r="9" spans="1:27" ht="14">
      <c r="A9" s="218">
        <v>2198</v>
      </c>
      <c r="B9" s="16" t="str">
        <f t="shared" si="2"/>
        <v>I.2.1</v>
      </c>
      <c r="C9" s="92" t="s">
        <v>1938</v>
      </c>
      <c r="D9" s="20"/>
      <c r="E9" s="31"/>
      <c r="F9" s="17"/>
      <c r="G9" s="18" t="s">
        <v>3</v>
      </c>
      <c r="H9" s="17" t="s">
        <v>243</v>
      </c>
      <c r="I9" s="17">
        <v>2</v>
      </c>
      <c r="J9" s="17"/>
      <c r="K9" s="237">
        <f t="shared" si="3"/>
        <v>2</v>
      </c>
      <c r="L9" s="218">
        <f t="shared" si="4"/>
        <v>1</v>
      </c>
      <c r="M9" s="218">
        <f t="shared" si="5"/>
        <v>0</v>
      </c>
      <c r="N9" s="218">
        <f t="shared" si="6"/>
        <v>0</v>
      </c>
      <c r="O9" s="218">
        <f t="shared" si="7"/>
        <v>0</v>
      </c>
      <c r="P9" s="222">
        <f t="shared" si="8"/>
        <v>0</v>
      </c>
      <c r="Q9" s="218">
        <f t="shared" si="9"/>
        <v>0</v>
      </c>
      <c r="R9" s="218">
        <f t="shared" si="10"/>
        <v>0</v>
      </c>
      <c r="S9" s="218">
        <f t="shared" si="11"/>
        <v>1</v>
      </c>
      <c r="T9" s="218">
        <f t="shared" si="12"/>
        <v>1</v>
      </c>
      <c r="U9" s="218">
        <f t="shared" si="0"/>
        <v>2</v>
      </c>
      <c r="V9" s="218">
        <f t="shared" si="13"/>
        <v>1</v>
      </c>
      <c r="W9" s="218">
        <f t="shared" si="14"/>
        <v>1</v>
      </c>
      <c r="X9" s="120" t="str">
        <f t="shared" si="1"/>
        <v/>
      </c>
      <c r="Y9" s="18"/>
      <c r="Z9" s="17"/>
      <c r="AA9" s="210" t="s">
        <v>1939</v>
      </c>
    </row>
    <row r="10" spans="1:27" ht="14">
      <c r="A10" s="218">
        <v>2111</v>
      </c>
      <c r="B10" s="16" t="str">
        <f t="shared" si="2"/>
        <v>I.2.2</v>
      </c>
      <c r="C10" s="92" t="s">
        <v>1940</v>
      </c>
      <c r="D10" s="20"/>
      <c r="E10" s="31"/>
      <c r="F10" s="17"/>
      <c r="G10" s="18" t="s">
        <v>3</v>
      </c>
      <c r="H10" s="17" t="s">
        <v>243</v>
      </c>
      <c r="I10" s="17">
        <v>2</v>
      </c>
      <c r="J10" s="17"/>
      <c r="K10" s="237">
        <f t="shared" si="3"/>
        <v>2</v>
      </c>
      <c r="L10" s="218">
        <f t="shared" si="4"/>
        <v>2</v>
      </c>
      <c r="M10" s="218">
        <f t="shared" si="5"/>
        <v>0</v>
      </c>
      <c r="N10" s="218">
        <f t="shared" si="6"/>
        <v>0</v>
      </c>
      <c r="O10" s="218">
        <f t="shared" si="7"/>
        <v>0</v>
      </c>
      <c r="P10" s="222">
        <f t="shared" si="8"/>
        <v>0</v>
      </c>
      <c r="Q10" s="218">
        <f t="shared" si="9"/>
        <v>0</v>
      </c>
      <c r="R10" s="218">
        <f t="shared" si="10"/>
        <v>0</v>
      </c>
      <c r="S10" s="218">
        <f t="shared" si="11"/>
        <v>1</v>
      </c>
      <c r="T10" s="218">
        <f t="shared" si="12"/>
        <v>1</v>
      </c>
      <c r="U10" s="218">
        <f t="shared" si="0"/>
        <v>2</v>
      </c>
      <c r="V10" s="218">
        <f t="shared" si="13"/>
        <v>1</v>
      </c>
      <c r="W10" s="218">
        <f t="shared" si="14"/>
        <v>1</v>
      </c>
      <c r="X10" s="120" t="str">
        <f t="shared" si="1"/>
        <v/>
      </c>
      <c r="Y10" s="18"/>
      <c r="Z10" s="17"/>
      <c r="AA10" s="106" t="s">
        <v>1941</v>
      </c>
    </row>
    <row r="11" spans="1:27" ht="14">
      <c r="A11" s="218">
        <v>2125</v>
      </c>
      <c r="B11" s="16" t="str">
        <f t="shared" si="2"/>
        <v>I.2.3</v>
      </c>
      <c r="C11" s="92" t="s">
        <v>1942</v>
      </c>
      <c r="D11" s="20"/>
      <c r="E11" s="31"/>
      <c r="F11" s="17"/>
      <c r="G11" s="18" t="s">
        <v>1804</v>
      </c>
      <c r="H11" s="17" t="s">
        <v>1805</v>
      </c>
      <c r="I11" s="17">
        <v>2</v>
      </c>
      <c r="J11" s="17"/>
      <c r="K11" s="237">
        <f t="shared" si="3"/>
        <v>2</v>
      </c>
      <c r="L11" s="218">
        <f t="shared" si="4"/>
        <v>3</v>
      </c>
      <c r="M11" s="218">
        <f t="shared" si="5"/>
        <v>0</v>
      </c>
      <c r="N11" s="218">
        <f t="shared" si="6"/>
        <v>0</v>
      </c>
      <c r="O11" s="218">
        <f t="shared" si="7"/>
        <v>0</v>
      </c>
      <c r="P11" s="222">
        <f t="shared" si="8"/>
        <v>0</v>
      </c>
      <c r="Q11" s="218">
        <f t="shared" si="9"/>
        <v>0</v>
      </c>
      <c r="R11" s="218">
        <f t="shared" si="10"/>
        <v>0</v>
      </c>
      <c r="S11" s="218">
        <f t="shared" si="11"/>
        <v>1</v>
      </c>
      <c r="T11" s="218">
        <f t="shared" si="12"/>
        <v>1</v>
      </c>
      <c r="U11" s="218">
        <f t="shared" si="0"/>
        <v>2</v>
      </c>
      <c r="V11" s="218">
        <f t="shared" si="13"/>
        <v>1</v>
      </c>
      <c r="W11" s="218">
        <f t="shared" si="14"/>
        <v>1</v>
      </c>
      <c r="X11" s="120" t="str">
        <f t="shared" si="1"/>
        <v/>
      </c>
      <c r="Y11" s="18"/>
      <c r="Z11" s="17"/>
      <c r="AA11" s="106" t="s">
        <v>1943</v>
      </c>
    </row>
    <row r="12" spans="1:27" ht="14">
      <c r="A12" s="218">
        <v>2126</v>
      </c>
      <c r="B12" s="16" t="str">
        <f t="shared" si="2"/>
        <v>I.2.4</v>
      </c>
      <c r="C12" s="92" t="s">
        <v>1944</v>
      </c>
      <c r="D12" s="20"/>
      <c r="E12" s="31"/>
      <c r="F12" s="17"/>
      <c r="G12" s="18" t="s">
        <v>1804</v>
      </c>
      <c r="H12" s="17" t="s">
        <v>1805</v>
      </c>
      <c r="I12" s="17">
        <v>2</v>
      </c>
      <c r="J12" s="17"/>
      <c r="K12" s="237">
        <f t="shared" si="3"/>
        <v>2</v>
      </c>
      <c r="L12" s="218">
        <f t="shared" si="4"/>
        <v>4</v>
      </c>
      <c r="M12" s="218">
        <f t="shared" si="5"/>
        <v>0</v>
      </c>
      <c r="N12" s="218">
        <f t="shared" si="6"/>
        <v>0</v>
      </c>
      <c r="O12" s="218">
        <f t="shared" si="7"/>
        <v>0</v>
      </c>
      <c r="P12" s="222">
        <f t="shared" si="8"/>
        <v>0</v>
      </c>
      <c r="Q12" s="218">
        <f t="shared" si="9"/>
        <v>0</v>
      </c>
      <c r="R12" s="218">
        <f t="shared" si="10"/>
        <v>0</v>
      </c>
      <c r="S12" s="218">
        <f t="shared" si="11"/>
        <v>1</v>
      </c>
      <c r="T12" s="218">
        <f t="shared" si="12"/>
        <v>1</v>
      </c>
      <c r="U12" s="218">
        <f t="shared" si="0"/>
        <v>2</v>
      </c>
      <c r="V12" s="218">
        <f t="shared" si="13"/>
        <v>1</v>
      </c>
      <c r="W12" s="218">
        <f t="shared" si="14"/>
        <v>1</v>
      </c>
      <c r="X12" s="120" t="str">
        <f t="shared" si="1"/>
        <v/>
      </c>
      <c r="Y12" s="18"/>
      <c r="Z12" s="17"/>
      <c r="AA12" s="106" t="s">
        <v>1945</v>
      </c>
    </row>
    <row r="13" spans="1:27" ht="14">
      <c r="A13" s="218">
        <v>2129</v>
      </c>
      <c r="B13" s="16" t="str">
        <f t="shared" si="2"/>
        <v>I.2.5</v>
      </c>
      <c r="C13" s="92" t="s">
        <v>1946</v>
      </c>
      <c r="D13" s="20"/>
      <c r="E13" s="31"/>
      <c r="F13" s="17"/>
      <c r="G13" s="18" t="s">
        <v>1947</v>
      </c>
      <c r="H13" s="17" t="s">
        <v>1948</v>
      </c>
      <c r="I13" s="17">
        <v>2</v>
      </c>
      <c r="J13" s="17"/>
      <c r="K13" s="237">
        <f t="shared" si="3"/>
        <v>2</v>
      </c>
      <c r="L13" s="218">
        <f t="shared" si="4"/>
        <v>5</v>
      </c>
      <c r="M13" s="218">
        <f t="shared" si="5"/>
        <v>0</v>
      </c>
      <c r="N13" s="218">
        <f t="shared" si="6"/>
        <v>0</v>
      </c>
      <c r="O13" s="218">
        <f t="shared" si="7"/>
        <v>0</v>
      </c>
      <c r="P13" s="222">
        <f t="shared" si="8"/>
        <v>0</v>
      </c>
      <c r="Q13" s="218">
        <f t="shared" si="9"/>
        <v>0</v>
      </c>
      <c r="R13" s="218">
        <f t="shared" si="10"/>
        <v>0</v>
      </c>
      <c r="S13" s="218">
        <f t="shared" si="11"/>
        <v>1</v>
      </c>
      <c r="T13" s="218">
        <f t="shared" si="12"/>
        <v>1</v>
      </c>
      <c r="U13" s="218">
        <f t="shared" si="0"/>
        <v>2</v>
      </c>
      <c r="V13" s="218">
        <f t="shared" si="13"/>
        <v>1</v>
      </c>
      <c r="W13" s="218">
        <f t="shared" si="14"/>
        <v>1</v>
      </c>
      <c r="X13" s="120" t="str">
        <f t="shared" si="1"/>
        <v/>
      </c>
      <c r="Y13" s="18"/>
      <c r="Z13" s="17"/>
      <c r="AA13" s="106" t="s">
        <v>1949</v>
      </c>
    </row>
    <row r="14" spans="1:27" ht="14">
      <c r="A14" s="218">
        <v>1269</v>
      </c>
      <c r="B14" s="16" t="str">
        <f t="shared" si="2"/>
        <v>I.2.6</v>
      </c>
      <c r="C14" s="92" t="s">
        <v>1950</v>
      </c>
      <c r="D14" s="20"/>
      <c r="E14" s="31"/>
      <c r="F14" s="17"/>
      <c r="G14" s="18" t="s">
        <v>1394</v>
      </c>
      <c r="H14" s="17" t="s">
        <v>1395</v>
      </c>
      <c r="I14" s="17">
        <v>2</v>
      </c>
      <c r="J14" s="17"/>
      <c r="K14" s="237">
        <f t="shared" si="3"/>
        <v>2</v>
      </c>
      <c r="L14" s="218">
        <f t="shared" si="4"/>
        <v>6</v>
      </c>
      <c r="M14" s="218">
        <f t="shared" si="5"/>
        <v>0</v>
      </c>
      <c r="N14" s="218">
        <f t="shared" si="6"/>
        <v>0</v>
      </c>
      <c r="O14" s="218">
        <f t="shared" si="7"/>
        <v>0</v>
      </c>
      <c r="P14" s="222">
        <f t="shared" si="8"/>
        <v>0</v>
      </c>
      <c r="Q14" s="218">
        <f t="shared" si="9"/>
        <v>0</v>
      </c>
      <c r="R14" s="218">
        <f t="shared" si="10"/>
        <v>0</v>
      </c>
      <c r="S14" s="218">
        <f t="shared" si="11"/>
        <v>1</v>
      </c>
      <c r="T14" s="218">
        <f t="shared" si="12"/>
        <v>1</v>
      </c>
      <c r="U14" s="218">
        <f t="shared" si="0"/>
        <v>2</v>
      </c>
      <c r="V14" s="218">
        <f t="shared" si="13"/>
        <v>1</v>
      </c>
      <c r="W14" s="218">
        <f t="shared" si="14"/>
        <v>1</v>
      </c>
      <c r="X14" s="120" t="str">
        <f t="shared" si="1"/>
        <v/>
      </c>
      <c r="Y14" s="18"/>
      <c r="Z14" s="17"/>
      <c r="AA14" s="106" t="s">
        <v>1951</v>
      </c>
    </row>
    <row r="15" spans="1:27" ht="28">
      <c r="A15" s="218">
        <v>2059</v>
      </c>
      <c r="B15" s="16" t="str">
        <f t="shared" si="2"/>
        <v>I.2.7</v>
      </c>
      <c r="C15" s="92" t="s">
        <v>1952</v>
      </c>
      <c r="D15" s="20"/>
      <c r="E15" s="31" t="s">
        <v>1953</v>
      </c>
      <c r="F15" s="17"/>
      <c r="G15" s="18">
        <v>12.5</v>
      </c>
      <c r="H15" s="17" t="s">
        <v>241</v>
      </c>
      <c r="I15" s="17">
        <v>2</v>
      </c>
      <c r="J15" s="17"/>
      <c r="K15" s="237">
        <f t="shared" si="3"/>
        <v>2</v>
      </c>
      <c r="L15" s="218">
        <f t="shared" si="4"/>
        <v>7</v>
      </c>
      <c r="M15" s="218">
        <f t="shared" si="5"/>
        <v>0</v>
      </c>
      <c r="N15" s="218">
        <f t="shared" si="6"/>
        <v>0</v>
      </c>
      <c r="O15" s="218">
        <f t="shared" si="7"/>
        <v>0</v>
      </c>
      <c r="P15" s="222">
        <f t="shared" si="8"/>
        <v>0</v>
      </c>
      <c r="Q15" s="218">
        <f t="shared" si="9"/>
        <v>0</v>
      </c>
      <c r="R15" s="218">
        <f t="shared" si="10"/>
        <v>0</v>
      </c>
      <c r="S15" s="218">
        <f t="shared" si="11"/>
        <v>1</v>
      </c>
      <c r="T15" s="218">
        <f t="shared" si="12"/>
        <v>1</v>
      </c>
      <c r="U15" s="218">
        <f t="shared" si="0"/>
        <v>2</v>
      </c>
      <c r="V15" s="218">
        <f t="shared" si="13"/>
        <v>1</v>
      </c>
      <c r="W15" s="218">
        <f t="shared" si="14"/>
        <v>1</v>
      </c>
      <c r="X15" s="120">
        <f t="shared" si="1"/>
        <v>1</v>
      </c>
      <c r="Y15" s="18"/>
      <c r="Z15" s="17"/>
      <c r="AA15" s="106" t="s">
        <v>1954</v>
      </c>
    </row>
    <row r="16" spans="1:27" ht="14">
      <c r="A16" s="218">
        <v>2098</v>
      </c>
      <c r="B16" s="16" t="str">
        <f t="shared" si="2"/>
        <v>I.2.7.1</v>
      </c>
      <c r="C16" s="93" t="s">
        <v>1955</v>
      </c>
      <c r="D16" s="20"/>
      <c r="E16" s="31"/>
      <c r="F16" s="17"/>
      <c r="G16" s="18" t="s">
        <v>1226</v>
      </c>
      <c r="H16" s="17" t="s">
        <v>1227</v>
      </c>
      <c r="I16" s="17">
        <v>3</v>
      </c>
      <c r="J16" s="17"/>
      <c r="K16" s="237">
        <f t="shared" si="3"/>
        <v>2</v>
      </c>
      <c r="L16" s="218">
        <f t="shared" si="4"/>
        <v>7</v>
      </c>
      <c r="M16" s="218">
        <f t="shared" si="5"/>
        <v>1</v>
      </c>
      <c r="N16" s="218">
        <f t="shared" si="6"/>
        <v>0</v>
      </c>
      <c r="O16" s="218">
        <f t="shared" si="7"/>
        <v>0</v>
      </c>
      <c r="P16" s="222">
        <f t="shared" si="8"/>
        <v>0</v>
      </c>
      <c r="Q16" s="218">
        <f t="shared" si="9"/>
        <v>0</v>
      </c>
      <c r="R16" s="218">
        <f t="shared" si="10"/>
        <v>0</v>
      </c>
      <c r="S16" s="218">
        <f t="shared" si="11"/>
        <v>1</v>
      </c>
      <c r="T16" s="218">
        <f t="shared" si="12"/>
        <v>1</v>
      </c>
      <c r="U16" s="218">
        <f t="shared" si="0"/>
        <v>2</v>
      </c>
      <c r="V16" s="218">
        <f t="shared" si="13"/>
        <v>1</v>
      </c>
      <c r="W16" s="218">
        <f t="shared" si="14"/>
        <v>1</v>
      </c>
      <c r="X16" s="120" t="str">
        <f t="shared" si="1"/>
        <v/>
      </c>
      <c r="Y16" s="18"/>
      <c r="Z16" s="17"/>
      <c r="AA16" s="106" t="s">
        <v>1956</v>
      </c>
    </row>
    <row r="17" spans="1:27" ht="28">
      <c r="A17" s="218">
        <v>847</v>
      </c>
      <c r="B17" s="16" t="str">
        <f t="shared" si="2"/>
        <v>I.2.7.2</v>
      </c>
      <c r="C17" s="93" t="s">
        <v>1957</v>
      </c>
      <c r="D17" s="20"/>
      <c r="E17" s="31"/>
      <c r="F17" s="17"/>
      <c r="G17" s="18" t="s">
        <v>1958</v>
      </c>
      <c r="H17" s="17" t="s">
        <v>1852</v>
      </c>
      <c r="I17" s="17">
        <v>3</v>
      </c>
      <c r="J17" s="17"/>
      <c r="K17" s="237">
        <f t="shared" si="3"/>
        <v>2</v>
      </c>
      <c r="L17" s="218">
        <f t="shared" si="4"/>
        <v>7</v>
      </c>
      <c r="M17" s="218">
        <f t="shared" si="5"/>
        <v>2</v>
      </c>
      <c r="N17" s="218">
        <f t="shared" si="6"/>
        <v>0</v>
      </c>
      <c r="O17" s="218">
        <f t="shared" si="7"/>
        <v>0</v>
      </c>
      <c r="P17" s="222">
        <f t="shared" si="8"/>
        <v>0</v>
      </c>
      <c r="Q17" s="218">
        <f t="shared" si="9"/>
        <v>0</v>
      </c>
      <c r="R17" s="218">
        <f t="shared" si="10"/>
        <v>0</v>
      </c>
      <c r="S17" s="218">
        <f t="shared" si="11"/>
        <v>1</v>
      </c>
      <c r="T17" s="218">
        <f t="shared" si="12"/>
        <v>1</v>
      </c>
      <c r="U17" s="218">
        <f t="shared" si="0"/>
        <v>2</v>
      </c>
      <c r="V17" s="218">
        <f t="shared" si="13"/>
        <v>1</v>
      </c>
      <c r="W17" s="218">
        <f t="shared" si="14"/>
        <v>1</v>
      </c>
      <c r="X17" s="120" t="str">
        <f t="shared" si="1"/>
        <v/>
      </c>
      <c r="Y17" s="18"/>
      <c r="Z17" s="17"/>
      <c r="AA17" s="106" t="s">
        <v>1959</v>
      </c>
    </row>
    <row r="18" spans="1:27" ht="28">
      <c r="A18" s="218">
        <v>2668</v>
      </c>
      <c r="B18" s="16" t="str">
        <f t="shared" si="2"/>
        <v>I.2.8</v>
      </c>
      <c r="C18" s="92" t="s">
        <v>1960</v>
      </c>
      <c r="D18" s="20"/>
      <c r="E18" s="31"/>
      <c r="F18" s="17"/>
      <c r="G18" s="18" t="s">
        <v>1851</v>
      </c>
      <c r="H18" s="17" t="s">
        <v>1852</v>
      </c>
      <c r="I18" s="17">
        <v>2</v>
      </c>
      <c r="J18" s="17"/>
      <c r="K18" s="237">
        <f t="shared" si="3"/>
        <v>2</v>
      </c>
      <c r="L18" s="218">
        <f t="shared" si="4"/>
        <v>8</v>
      </c>
      <c r="M18" s="218">
        <f t="shared" si="5"/>
        <v>0</v>
      </c>
      <c r="N18" s="218">
        <f t="shared" si="6"/>
        <v>0</v>
      </c>
      <c r="O18" s="218">
        <f t="shared" si="7"/>
        <v>0</v>
      </c>
      <c r="P18" s="222">
        <f t="shared" si="8"/>
        <v>0</v>
      </c>
      <c r="Q18" s="218">
        <f t="shared" si="9"/>
        <v>0</v>
      </c>
      <c r="R18" s="218">
        <f t="shared" si="10"/>
        <v>0</v>
      </c>
      <c r="S18" s="218">
        <f t="shared" si="11"/>
        <v>1</v>
      </c>
      <c r="T18" s="218">
        <f t="shared" si="12"/>
        <v>1</v>
      </c>
      <c r="U18" s="218">
        <f t="shared" si="0"/>
        <v>2</v>
      </c>
      <c r="V18" s="218">
        <f t="shared" si="13"/>
        <v>1</v>
      </c>
      <c r="W18" s="218">
        <f t="shared" si="14"/>
        <v>1</v>
      </c>
      <c r="X18" s="120" t="str">
        <f t="shared" si="1"/>
        <v/>
      </c>
      <c r="Y18" s="18"/>
      <c r="Z18" s="17"/>
      <c r="AA18" s="106" t="s">
        <v>1961</v>
      </c>
    </row>
    <row r="19" spans="1:27" ht="28">
      <c r="A19" s="218">
        <v>2669</v>
      </c>
      <c r="B19" s="16" t="str">
        <f t="shared" si="2"/>
        <v>I.2.9</v>
      </c>
      <c r="C19" s="92" t="s">
        <v>1962</v>
      </c>
      <c r="D19" s="20"/>
      <c r="E19" s="31"/>
      <c r="F19" s="17"/>
      <c r="G19" s="18" t="s">
        <v>1963</v>
      </c>
      <c r="H19" s="17" t="s">
        <v>1852</v>
      </c>
      <c r="I19" s="17">
        <v>2</v>
      </c>
      <c r="J19" s="17"/>
      <c r="K19" s="237">
        <f t="shared" si="3"/>
        <v>2</v>
      </c>
      <c r="L19" s="218">
        <f t="shared" si="4"/>
        <v>9</v>
      </c>
      <c r="M19" s="218">
        <f t="shared" si="5"/>
        <v>0</v>
      </c>
      <c r="N19" s="218">
        <f t="shared" si="6"/>
        <v>0</v>
      </c>
      <c r="O19" s="218">
        <f t="shared" si="7"/>
        <v>0</v>
      </c>
      <c r="P19" s="222">
        <f t="shared" si="8"/>
        <v>0</v>
      </c>
      <c r="Q19" s="218">
        <f t="shared" si="9"/>
        <v>0</v>
      </c>
      <c r="R19" s="218">
        <f t="shared" si="10"/>
        <v>0</v>
      </c>
      <c r="S19" s="218">
        <f t="shared" si="11"/>
        <v>1</v>
      </c>
      <c r="T19" s="218">
        <f t="shared" si="12"/>
        <v>1</v>
      </c>
      <c r="U19" s="218">
        <f t="shared" si="0"/>
        <v>2</v>
      </c>
      <c r="V19" s="218">
        <f t="shared" si="13"/>
        <v>1</v>
      </c>
      <c r="W19" s="218">
        <f t="shared" si="14"/>
        <v>1</v>
      </c>
      <c r="X19" s="120" t="str">
        <f t="shared" si="1"/>
        <v/>
      </c>
      <c r="Y19" s="18"/>
      <c r="Z19" s="17"/>
      <c r="AA19" s="106" t="s">
        <v>1964</v>
      </c>
    </row>
    <row r="20" spans="1:27" ht="28">
      <c r="A20" s="218">
        <v>2670</v>
      </c>
      <c r="B20" s="16" t="str">
        <f t="shared" si="2"/>
        <v>I.2.10</v>
      </c>
      <c r="C20" s="92" t="s">
        <v>1965</v>
      </c>
      <c r="D20" s="20"/>
      <c r="E20" s="31"/>
      <c r="F20" s="17"/>
      <c r="G20" s="18" t="s">
        <v>1966</v>
      </c>
      <c r="H20" s="17" t="s">
        <v>1852</v>
      </c>
      <c r="I20" s="17">
        <v>2</v>
      </c>
      <c r="J20" s="17"/>
      <c r="K20" s="237">
        <f t="shared" si="3"/>
        <v>2</v>
      </c>
      <c r="L20" s="218">
        <f t="shared" si="4"/>
        <v>10</v>
      </c>
      <c r="M20" s="218">
        <f t="shared" si="5"/>
        <v>0</v>
      </c>
      <c r="N20" s="218">
        <f t="shared" si="6"/>
        <v>0</v>
      </c>
      <c r="O20" s="218">
        <f t="shared" si="7"/>
        <v>0</v>
      </c>
      <c r="P20" s="222">
        <f t="shared" si="8"/>
        <v>0</v>
      </c>
      <c r="Q20" s="218">
        <f t="shared" si="9"/>
        <v>0</v>
      </c>
      <c r="R20" s="218">
        <f t="shared" si="10"/>
        <v>0</v>
      </c>
      <c r="S20" s="218">
        <f t="shared" si="11"/>
        <v>1</v>
      </c>
      <c r="T20" s="218">
        <f t="shared" si="12"/>
        <v>1</v>
      </c>
      <c r="U20" s="218">
        <f t="shared" si="0"/>
        <v>2</v>
      </c>
      <c r="V20" s="218">
        <f t="shared" si="13"/>
        <v>1</v>
      </c>
      <c r="W20" s="218">
        <f t="shared" si="14"/>
        <v>1</v>
      </c>
      <c r="X20" s="120" t="str">
        <f t="shared" si="1"/>
        <v/>
      </c>
      <c r="Y20" s="18"/>
      <c r="Z20" s="17"/>
      <c r="AA20" s="106" t="s">
        <v>1967</v>
      </c>
    </row>
    <row r="21" spans="1:27" ht="14">
      <c r="A21" s="218">
        <v>2144</v>
      </c>
      <c r="B21" s="16" t="str">
        <f t="shared" si="2"/>
        <v>I.2.11</v>
      </c>
      <c r="C21" s="92" t="s">
        <v>1968</v>
      </c>
      <c r="D21" s="20"/>
      <c r="E21" s="31"/>
      <c r="F21" s="17"/>
      <c r="G21" s="18" t="s">
        <v>1563</v>
      </c>
      <c r="H21" s="17" t="s">
        <v>1564</v>
      </c>
      <c r="I21" s="17">
        <v>2</v>
      </c>
      <c r="J21" s="17"/>
      <c r="K21" s="237">
        <f t="shared" si="3"/>
        <v>2</v>
      </c>
      <c r="L21" s="218">
        <f t="shared" si="4"/>
        <v>11</v>
      </c>
      <c r="M21" s="218">
        <f t="shared" si="5"/>
        <v>0</v>
      </c>
      <c r="N21" s="218">
        <f t="shared" si="6"/>
        <v>0</v>
      </c>
      <c r="O21" s="218">
        <f t="shared" si="7"/>
        <v>0</v>
      </c>
      <c r="P21" s="222">
        <f t="shared" si="8"/>
        <v>0</v>
      </c>
      <c r="Q21" s="218">
        <f t="shared" si="9"/>
        <v>0</v>
      </c>
      <c r="R21" s="218">
        <f t="shared" si="10"/>
        <v>0</v>
      </c>
      <c r="S21" s="218">
        <f t="shared" si="11"/>
        <v>1</v>
      </c>
      <c r="T21" s="218">
        <f t="shared" si="12"/>
        <v>1</v>
      </c>
      <c r="U21" s="218">
        <f t="shared" si="0"/>
        <v>2</v>
      </c>
      <c r="V21" s="218">
        <f t="shared" si="13"/>
        <v>1</v>
      </c>
      <c r="W21" s="218">
        <f t="shared" si="14"/>
        <v>1</v>
      </c>
      <c r="X21" s="120" t="str">
        <f t="shared" si="1"/>
        <v/>
      </c>
      <c r="Y21" s="18"/>
      <c r="Z21" s="17"/>
      <c r="AA21" s="106" t="s">
        <v>1969</v>
      </c>
    </row>
    <row r="22" spans="1:27" ht="14">
      <c r="A22" s="218">
        <v>2070</v>
      </c>
      <c r="B22" s="16" t="str">
        <f t="shared" si="2"/>
        <v>I.2.12</v>
      </c>
      <c r="C22" s="92" t="s">
        <v>1970</v>
      </c>
      <c r="D22" s="20"/>
      <c r="E22" s="31"/>
      <c r="F22" s="17"/>
      <c r="G22" s="18" t="s">
        <v>1843</v>
      </c>
      <c r="H22" s="17" t="s">
        <v>1844</v>
      </c>
      <c r="I22" s="17">
        <v>2</v>
      </c>
      <c r="J22" s="17"/>
      <c r="K22" s="237">
        <f t="shared" si="3"/>
        <v>2</v>
      </c>
      <c r="L22" s="218">
        <f t="shared" si="4"/>
        <v>12</v>
      </c>
      <c r="M22" s="218">
        <f t="shared" si="5"/>
        <v>0</v>
      </c>
      <c r="N22" s="218">
        <f t="shared" si="6"/>
        <v>0</v>
      </c>
      <c r="O22" s="218">
        <f t="shared" si="7"/>
        <v>0</v>
      </c>
      <c r="P22" s="222">
        <f t="shared" si="8"/>
        <v>0</v>
      </c>
      <c r="Q22" s="218">
        <f t="shared" si="9"/>
        <v>0</v>
      </c>
      <c r="R22" s="218">
        <f t="shared" si="10"/>
        <v>0</v>
      </c>
      <c r="S22" s="218">
        <f t="shared" si="11"/>
        <v>1</v>
      </c>
      <c r="T22" s="218">
        <f t="shared" si="12"/>
        <v>1</v>
      </c>
      <c r="U22" s="218">
        <f t="shared" si="0"/>
        <v>2</v>
      </c>
      <c r="V22" s="218">
        <f t="shared" si="13"/>
        <v>1</v>
      </c>
      <c r="W22" s="218">
        <f t="shared" si="14"/>
        <v>1</v>
      </c>
      <c r="X22" s="120" t="str">
        <f t="shared" si="1"/>
        <v/>
      </c>
      <c r="Y22" s="18"/>
      <c r="Z22" s="17"/>
      <c r="AA22" s="106" t="s">
        <v>1971</v>
      </c>
    </row>
    <row r="23" spans="1:27" ht="28">
      <c r="A23" s="218">
        <v>2153</v>
      </c>
      <c r="B23" s="16" t="str">
        <f t="shared" si="2"/>
        <v>I.2.13</v>
      </c>
      <c r="C23" s="92" t="s">
        <v>1972</v>
      </c>
      <c r="D23" s="20"/>
      <c r="E23" s="31"/>
      <c r="F23" s="17"/>
      <c r="G23" s="18" t="s">
        <v>1973</v>
      </c>
      <c r="H23" s="17" t="s">
        <v>1974</v>
      </c>
      <c r="I23" s="17">
        <v>2</v>
      </c>
      <c r="J23" s="17"/>
      <c r="K23" s="237">
        <f t="shared" si="3"/>
        <v>2</v>
      </c>
      <c r="L23" s="218">
        <f t="shared" si="4"/>
        <v>13</v>
      </c>
      <c r="M23" s="218">
        <f t="shared" si="5"/>
        <v>0</v>
      </c>
      <c r="N23" s="218">
        <f t="shared" si="6"/>
        <v>0</v>
      </c>
      <c r="O23" s="218">
        <f t="shared" si="7"/>
        <v>0</v>
      </c>
      <c r="P23" s="222">
        <f t="shared" si="8"/>
        <v>0</v>
      </c>
      <c r="Q23" s="218">
        <f t="shared" si="9"/>
        <v>0</v>
      </c>
      <c r="R23" s="218">
        <f t="shared" si="10"/>
        <v>0</v>
      </c>
      <c r="S23" s="218">
        <f t="shared" si="11"/>
        <v>1</v>
      </c>
      <c r="T23" s="218">
        <f t="shared" si="12"/>
        <v>1</v>
      </c>
      <c r="U23" s="218">
        <f t="shared" si="0"/>
        <v>2</v>
      </c>
      <c r="V23" s="218">
        <f t="shared" si="13"/>
        <v>1</v>
      </c>
      <c r="W23" s="218">
        <f t="shared" si="14"/>
        <v>1</v>
      </c>
      <c r="X23" s="120" t="str">
        <f t="shared" si="1"/>
        <v/>
      </c>
      <c r="Y23" s="18"/>
      <c r="Z23" s="17"/>
      <c r="AA23" s="106" t="s">
        <v>1975</v>
      </c>
    </row>
    <row r="24" spans="1:27" ht="28">
      <c r="A24" s="218">
        <v>2154</v>
      </c>
      <c r="B24" s="16" t="str">
        <f t="shared" si="2"/>
        <v>I.2.14</v>
      </c>
      <c r="C24" s="92" t="s">
        <v>1976</v>
      </c>
      <c r="D24" s="20"/>
      <c r="E24" s="31"/>
      <c r="F24" s="17"/>
      <c r="G24" s="18" t="s">
        <v>1973</v>
      </c>
      <c r="H24" s="17" t="s">
        <v>1974</v>
      </c>
      <c r="I24" s="17">
        <v>2</v>
      </c>
      <c r="J24" s="17"/>
      <c r="K24" s="237">
        <f t="shared" si="3"/>
        <v>2</v>
      </c>
      <c r="L24" s="218">
        <f t="shared" si="4"/>
        <v>14</v>
      </c>
      <c r="M24" s="218">
        <f t="shared" si="5"/>
        <v>0</v>
      </c>
      <c r="N24" s="218">
        <f t="shared" si="6"/>
        <v>0</v>
      </c>
      <c r="O24" s="218">
        <f t="shared" si="7"/>
        <v>0</v>
      </c>
      <c r="P24" s="222">
        <f t="shared" si="8"/>
        <v>0</v>
      </c>
      <c r="Q24" s="218">
        <f t="shared" si="9"/>
        <v>0</v>
      </c>
      <c r="R24" s="218">
        <f t="shared" si="10"/>
        <v>0</v>
      </c>
      <c r="S24" s="218">
        <f t="shared" si="11"/>
        <v>1</v>
      </c>
      <c r="T24" s="218">
        <f t="shared" si="12"/>
        <v>1</v>
      </c>
      <c r="U24" s="218">
        <f t="shared" si="0"/>
        <v>2</v>
      </c>
      <c r="V24" s="218">
        <f t="shared" si="13"/>
        <v>1</v>
      </c>
      <c r="W24" s="218">
        <f t="shared" si="14"/>
        <v>1</v>
      </c>
      <c r="X24" s="120" t="str">
        <f t="shared" si="1"/>
        <v/>
      </c>
      <c r="Y24" s="18"/>
      <c r="Z24" s="17"/>
      <c r="AA24" s="106" t="s">
        <v>1977</v>
      </c>
    </row>
    <row r="25" spans="1:27" ht="28">
      <c r="A25" s="218">
        <v>2155</v>
      </c>
      <c r="B25" s="16" t="str">
        <f t="shared" si="2"/>
        <v>I.2.15</v>
      </c>
      <c r="C25" s="92" t="s">
        <v>1978</v>
      </c>
      <c r="D25" s="20"/>
      <c r="E25" s="31"/>
      <c r="F25" s="17"/>
      <c r="G25" s="18" t="s">
        <v>1979</v>
      </c>
      <c r="H25" s="17" t="s">
        <v>1852</v>
      </c>
      <c r="I25" s="17">
        <v>2</v>
      </c>
      <c r="J25" s="17"/>
      <c r="K25" s="237">
        <f t="shared" si="3"/>
        <v>2</v>
      </c>
      <c r="L25" s="218">
        <f t="shared" si="4"/>
        <v>15</v>
      </c>
      <c r="M25" s="218">
        <f t="shared" si="5"/>
        <v>0</v>
      </c>
      <c r="N25" s="218">
        <f t="shared" si="6"/>
        <v>0</v>
      </c>
      <c r="O25" s="218">
        <f t="shared" si="7"/>
        <v>0</v>
      </c>
      <c r="P25" s="222">
        <f t="shared" si="8"/>
        <v>0</v>
      </c>
      <c r="Q25" s="218">
        <f t="shared" si="9"/>
        <v>0</v>
      </c>
      <c r="R25" s="218">
        <f t="shared" si="10"/>
        <v>0</v>
      </c>
      <c r="S25" s="218">
        <f t="shared" si="11"/>
        <v>1</v>
      </c>
      <c r="T25" s="218">
        <f t="shared" si="12"/>
        <v>1</v>
      </c>
      <c r="U25" s="218">
        <f t="shared" si="0"/>
        <v>2</v>
      </c>
      <c r="V25" s="218">
        <f t="shared" si="13"/>
        <v>1</v>
      </c>
      <c r="W25" s="218">
        <f t="shared" si="14"/>
        <v>1</v>
      </c>
      <c r="X25" s="120" t="str">
        <f t="shared" si="1"/>
        <v/>
      </c>
      <c r="Y25" s="18"/>
      <c r="Z25" s="17"/>
      <c r="AA25" s="106" t="s">
        <v>1980</v>
      </c>
    </row>
    <row r="26" spans="1:27" ht="28">
      <c r="A26" s="218">
        <v>2160</v>
      </c>
      <c r="B26" s="16" t="str">
        <f t="shared" si="2"/>
        <v>I.2.16</v>
      </c>
      <c r="C26" s="92" t="s">
        <v>1981</v>
      </c>
      <c r="D26" s="20"/>
      <c r="E26" s="31"/>
      <c r="F26" s="17"/>
      <c r="G26" s="18" t="s">
        <v>3</v>
      </c>
      <c r="H26" s="17" t="s">
        <v>243</v>
      </c>
      <c r="I26" s="17">
        <v>2</v>
      </c>
      <c r="J26" s="17"/>
      <c r="K26" s="237">
        <f t="shared" si="3"/>
        <v>2</v>
      </c>
      <c r="L26" s="218">
        <f t="shared" si="4"/>
        <v>16</v>
      </c>
      <c r="M26" s="218">
        <f t="shared" si="5"/>
        <v>0</v>
      </c>
      <c r="N26" s="218">
        <f t="shared" si="6"/>
        <v>0</v>
      </c>
      <c r="O26" s="218">
        <f t="shared" si="7"/>
        <v>0</v>
      </c>
      <c r="P26" s="222">
        <f t="shared" si="8"/>
        <v>0</v>
      </c>
      <c r="Q26" s="218">
        <f t="shared" si="9"/>
        <v>0</v>
      </c>
      <c r="R26" s="218">
        <f t="shared" si="10"/>
        <v>0</v>
      </c>
      <c r="S26" s="218">
        <f t="shared" si="11"/>
        <v>1</v>
      </c>
      <c r="T26" s="218">
        <f t="shared" si="12"/>
        <v>1</v>
      </c>
      <c r="U26" s="218">
        <f t="shared" si="0"/>
        <v>2</v>
      </c>
      <c r="V26" s="218">
        <f t="shared" si="13"/>
        <v>1</v>
      </c>
      <c r="W26" s="218">
        <f t="shared" si="14"/>
        <v>1</v>
      </c>
      <c r="X26" s="120" t="str">
        <f t="shared" si="1"/>
        <v/>
      </c>
      <c r="Y26" s="18"/>
      <c r="Z26" s="17"/>
      <c r="AA26" s="106" t="s">
        <v>1982</v>
      </c>
    </row>
    <row r="27" spans="1:27" ht="28">
      <c r="A27" s="218">
        <v>2164</v>
      </c>
      <c r="B27" s="16" t="str">
        <f t="shared" si="2"/>
        <v>I.2.17</v>
      </c>
      <c r="C27" s="92" t="s">
        <v>1983</v>
      </c>
      <c r="D27" s="20"/>
      <c r="E27" s="31"/>
      <c r="F27" s="17"/>
      <c r="G27" s="18" t="s">
        <v>1226</v>
      </c>
      <c r="H27" s="17" t="s">
        <v>1227</v>
      </c>
      <c r="I27" s="17">
        <v>2</v>
      </c>
      <c r="J27" s="17"/>
      <c r="K27" s="237">
        <f t="shared" si="3"/>
        <v>2</v>
      </c>
      <c r="L27" s="218">
        <f t="shared" si="4"/>
        <v>17</v>
      </c>
      <c r="M27" s="218">
        <f t="shared" si="5"/>
        <v>0</v>
      </c>
      <c r="N27" s="218">
        <f t="shared" si="6"/>
        <v>0</v>
      </c>
      <c r="O27" s="218">
        <f t="shared" si="7"/>
        <v>0</v>
      </c>
      <c r="P27" s="222">
        <f t="shared" si="8"/>
        <v>0</v>
      </c>
      <c r="Q27" s="218">
        <f t="shared" si="9"/>
        <v>0</v>
      </c>
      <c r="R27" s="218">
        <f t="shared" si="10"/>
        <v>0</v>
      </c>
      <c r="S27" s="218">
        <f t="shared" si="11"/>
        <v>1</v>
      </c>
      <c r="T27" s="218">
        <f t="shared" si="12"/>
        <v>1</v>
      </c>
      <c r="U27" s="218">
        <f t="shared" si="0"/>
        <v>2</v>
      </c>
      <c r="V27" s="218">
        <f t="shared" si="13"/>
        <v>1</v>
      </c>
      <c r="W27" s="218">
        <f t="shared" si="14"/>
        <v>1</v>
      </c>
      <c r="X27" s="120" t="str">
        <f t="shared" si="1"/>
        <v/>
      </c>
      <c r="Y27" s="18"/>
      <c r="Z27" s="17"/>
      <c r="AA27" s="106" t="s">
        <v>1984</v>
      </c>
    </row>
    <row r="28" spans="1:27" ht="28">
      <c r="A28" s="218">
        <v>2169</v>
      </c>
      <c r="B28" s="16" t="str">
        <f t="shared" si="2"/>
        <v>I.2.18</v>
      </c>
      <c r="C28" s="92" t="s">
        <v>1985</v>
      </c>
      <c r="D28" s="20"/>
      <c r="E28" s="31"/>
      <c r="F28" s="17"/>
      <c r="G28" s="18" t="s">
        <v>1986</v>
      </c>
      <c r="H28" s="17" t="s">
        <v>1987</v>
      </c>
      <c r="I28" s="17">
        <v>2</v>
      </c>
      <c r="J28" s="17"/>
      <c r="K28" s="237">
        <f t="shared" si="3"/>
        <v>2</v>
      </c>
      <c r="L28" s="218">
        <f t="shared" si="4"/>
        <v>18</v>
      </c>
      <c r="M28" s="218">
        <f t="shared" si="5"/>
        <v>0</v>
      </c>
      <c r="N28" s="218">
        <f t="shared" si="6"/>
        <v>0</v>
      </c>
      <c r="O28" s="218">
        <f t="shared" si="7"/>
        <v>0</v>
      </c>
      <c r="P28" s="222">
        <f t="shared" si="8"/>
        <v>0</v>
      </c>
      <c r="Q28" s="218">
        <f t="shared" si="9"/>
        <v>0</v>
      </c>
      <c r="R28" s="218">
        <f t="shared" si="10"/>
        <v>0</v>
      </c>
      <c r="S28" s="218">
        <f t="shared" si="11"/>
        <v>1</v>
      </c>
      <c r="T28" s="218">
        <f t="shared" si="12"/>
        <v>1</v>
      </c>
      <c r="U28" s="218">
        <f t="shared" si="0"/>
        <v>2</v>
      </c>
      <c r="V28" s="218">
        <f t="shared" si="13"/>
        <v>1</v>
      </c>
      <c r="W28" s="218">
        <f t="shared" si="14"/>
        <v>1</v>
      </c>
      <c r="X28" s="120" t="str">
        <f t="shared" si="1"/>
        <v/>
      </c>
      <c r="Y28" s="18"/>
      <c r="Z28" s="17"/>
      <c r="AA28" s="106" t="s">
        <v>1988</v>
      </c>
    </row>
    <row r="29" spans="1:27" ht="28">
      <c r="A29" s="218">
        <v>2672</v>
      </c>
      <c r="B29" s="16" t="str">
        <f t="shared" si="2"/>
        <v>I.2.18.1</v>
      </c>
      <c r="C29" s="93" t="s">
        <v>1989</v>
      </c>
      <c r="D29" s="20"/>
      <c r="E29" s="31"/>
      <c r="F29" s="17"/>
      <c r="G29" s="18" t="s">
        <v>1990</v>
      </c>
      <c r="H29" s="17" t="s">
        <v>1987</v>
      </c>
      <c r="I29" s="17">
        <v>3</v>
      </c>
      <c r="J29" s="17"/>
      <c r="K29" s="237">
        <f t="shared" si="3"/>
        <v>2</v>
      </c>
      <c r="L29" s="218">
        <f t="shared" si="4"/>
        <v>18</v>
      </c>
      <c r="M29" s="218">
        <f t="shared" si="5"/>
        <v>1</v>
      </c>
      <c r="N29" s="218">
        <f t="shared" si="6"/>
        <v>0</v>
      </c>
      <c r="O29" s="218">
        <f t="shared" si="7"/>
        <v>0</v>
      </c>
      <c r="P29" s="222">
        <f t="shared" si="8"/>
        <v>0</v>
      </c>
      <c r="Q29" s="218">
        <f t="shared" si="9"/>
        <v>0</v>
      </c>
      <c r="R29" s="218">
        <f t="shared" si="10"/>
        <v>0</v>
      </c>
      <c r="S29" s="218">
        <f t="shared" si="11"/>
        <v>1</v>
      </c>
      <c r="T29" s="218">
        <f t="shared" si="12"/>
        <v>1</v>
      </c>
      <c r="U29" s="218">
        <f t="shared" si="0"/>
        <v>2</v>
      </c>
      <c r="V29" s="218">
        <f t="shared" si="13"/>
        <v>1</v>
      </c>
      <c r="W29" s="218">
        <f t="shared" si="14"/>
        <v>1</v>
      </c>
      <c r="X29" s="120" t="str">
        <f t="shared" si="1"/>
        <v/>
      </c>
      <c r="Y29" s="18"/>
      <c r="Z29" s="17"/>
      <c r="AA29" s="106" t="s">
        <v>1991</v>
      </c>
    </row>
    <row r="30" spans="1:27" ht="28">
      <c r="A30" s="218">
        <v>2171</v>
      </c>
      <c r="B30" s="16" t="str">
        <f t="shared" si="2"/>
        <v>I.2.18.2</v>
      </c>
      <c r="C30" s="93" t="s">
        <v>1992</v>
      </c>
      <c r="D30" s="20"/>
      <c r="E30" s="31"/>
      <c r="F30" s="17"/>
      <c r="G30" s="18" t="s">
        <v>1993</v>
      </c>
      <c r="H30" s="17" t="s">
        <v>1987</v>
      </c>
      <c r="I30" s="17">
        <v>3</v>
      </c>
      <c r="J30" s="17"/>
      <c r="K30" s="237">
        <f t="shared" si="3"/>
        <v>2</v>
      </c>
      <c r="L30" s="218">
        <f t="shared" si="4"/>
        <v>18</v>
      </c>
      <c r="M30" s="218">
        <f t="shared" si="5"/>
        <v>2</v>
      </c>
      <c r="N30" s="218">
        <f t="shared" si="6"/>
        <v>0</v>
      </c>
      <c r="O30" s="218">
        <f t="shared" si="7"/>
        <v>0</v>
      </c>
      <c r="P30" s="222">
        <f t="shared" si="8"/>
        <v>0</v>
      </c>
      <c r="Q30" s="218">
        <f t="shared" si="9"/>
        <v>0</v>
      </c>
      <c r="R30" s="218">
        <f t="shared" si="10"/>
        <v>0</v>
      </c>
      <c r="S30" s="218">
        <f t="shared" si="11"/>
        <v>1</v>
      </c>
      <c r="T30" s="218">
        <f t="shared" si="12"/>
        <v>1</v>
      </c>
      <c r="U30" s="218">
        <f t="shared" si="0"/>
        <v>2</v>
      </c>
      <c r="V30" s="218">
        <f t="shared" si="13"/>
        <v>1</v>
      </c>
      <c r="W30" s="218">
        <f t="shared" si="14"/>
        <v>1</v>
      </c>
      <c r="X30" s="120" t="str">
        <f t="shared" si="1"/>
        <v/>
      </c>
      <c r="Y30" s="18"/>
      <c r="Z30" s="17"/>
      <c r="AA30" s="106" t="s">
        <v>1994</v>
      </c>
    </row>
    <row r="31" spans="1:27" ht="28">
      <c r="A31" s="218">
        <v>2170</v>
      </c>
      <c r="B31" s="16" t="str">
        <f t="shared" si="2"/>
        <v>I.2.18.3</v>
      </c>
      <c r="C31" s="93" t="s">
        <v>1995</v>
      </c>
      <c r="D31" s="20"/>
      <c r="E31" s="31"/>
      <c r="F31" s="17"/>
      <c r="G31" s="18" t="s">
        <v>1986</v>
      </c>
      <c r="H31" s="17" t="s">
        <v>1987</v>
      </c>
      <c r="I31" s="17">
        <v>3</v>
      </c>
      <c r="J31" s="17"/>
      <c r="K31" s="237">
        <f t="shared" si="3"/>
        <v>2</v>
      </c>
      <c r="L31" s="218">
        <f t="shared" si="4"/>
        <v>18</v>
      </c>
      <c r="M31" s="218">
        <f t="shared" si="5"/>
        <v>3</v>
      </c>
      <c r="N31" s="218">
        <f t="shared" si="6"/>
        <v>0</v>
      </c>
      <c r="O31" s="218">
        <f t="shared" si="7"/>
        <v>0</v>
      </c>
      <c r="P31" s="222">
        <f t="shared" si="8"/>
        <v>0</v>
      </c>
      <c r="Q31" s="218">
        <f t="shared" si="9"/>
        <v>0</v>
      </c>
      <c r="R31" s="218">
        <f t="shared" si="10"/>
        <v>0</v>
      </c>
      <c r="S31" s="218">
        <f t="shared" si="11"/>
        <v>1</v>
      </c>
      <c r="T31" s="218">
        <f t="shared" si="12"/>
        <v>1</v>
      </c>
      <c r="U31" s="218">
        <f t="shared" si="0"/>
        <v>2</v>
      </c>
      <c r="V31" s="218">
        <f t="shared" si="13"/>
        <v>1</v>
      </c>
      <c r="W31" s="218">
        <f t="shared" si="14"/>
        <v>1</v>
      </c>
      <c r="X31" s="120" t="str">
        <f t="shared" si="1"/>
        <v/>
      </c>
      <c r="Y31" s="18"/>
      <c r="Z31" s="17"/>
      <c r="AA31" s="106" t="s">
        <v>1996</v>
      </c>
    </row>
    <row r="32" spans="1:27" ht="28">
      <c r="A32" s="218">
        <v>2673</v>
      </c>
      <c r="B32" s="16" t="str">
        <f t="shared" si="2"/>
        <v>I.2.18.4</v>
      </c>
      <c r="C32" s="93" t="s">
        <v>1997</v>
      </c>
      <c r="D32" s="20"/>
      <c r="E32" s="31"/>
      <c r="F32" s="17"/>
      <c r="G32" s="18" t="s">
        <v>1998</v>
      </c>
      <c r="H32" s="17" t="s">
        <v>1987</v>
      </c>
      <c r="I32" s="17">
        <v>3</v>
      </c>
      <c r="J32" s="17"/>
      <c r="K32" s="237">
        <f t="shared" si="3"/>
        <v>2</v>
      </c>
      <c r="L32" s="218">
        <f t="shared" si="4"/>
        <v>18</v>
      </c>
      <c r="M32" s="218">
        <f t="shared" si="5"/>
        <v>4</v>
      </c>
      <c r="N32" s="218">
        <f t="shared" si="6"/>
        <v>0</v>
      </c>
      <c r="O32" s="218">
        <f t="shared" si="7"/>
        <v>0</v>
      </c>
      <c r="P32" s="222">
        <f t="shared" si="8"/>
        <v>0</v>
      </c>
      <c r="Q32" s="218">
        <f t="shared" si="9"/>
        <v>0</v>
      </c>
      <c r="R32" s="218">
        <f t="shared" si="10"/>
        <v>0</v>
      </c>
      <c r="S32" s="218">
        <f t="shared" si="11"/>
        <v>1</v>
      </c>
      <c r="T32" s="218">
        <f t="shared" si="12"/>
        <v>1</v>
      </c>
      <c r="U32" s="218">
        <f t="shared" si="0"/>
        <v>2</v>
      </c>
      <c r="V32" s="218">
        <f t="shared" si="13"/>
        <v>1</v>
      </c>
      <c r="W32" s="218">
        <f t="shared" si="14"/>
        <v>1</v>
      </c>
      <c r="X32" s="120" t="str">
        <f t="shared" si="1"/>
        <v/>
      </c>
      <c r="Y32" s="18"/>
      <c r="Z32" s="17"/>
      <c r="AA32" s="106" t="s">
        <v>1999</v>
      </c>
    </row>
    <row r="33" spans="1:27" ht="28">
      <c r="A33" s="218">
        <v>2674</v>
      </c>
      <c r="B33" s="16" t="str">
        <f t="shared" si="2"/>
        <v>I.2.19</v>
      </c>
      <c r="C33" s="92" t="s">
        <v>2000</v>
      </c>
      <c r="D33" s="20"/>
      <c r="E33" s="31"/>
      <c r="F33" s="17"/>
      <c r="G33" s="18" t="s">
        <v>2001</v>
      </c>
      <c r="H33" s="17" t="s">
        <v>1987</v>
      </c>
      <c r="I33" s="17">
        <v>2</v>
      </c>
      <c r="J33" s="17"/>
      <c r="K33" s="237">
        <f t="shared" si="3"/>
        <v>2</v>
      </c>
      <c r="L33" s="218">
        <f t="shared" si="4"/>
        <v>19</v>
      </c>
      <c r="M33" s="218">
        <f t="shared" si="5"/>
        <v>0</v>
      </c>
      <c r="N33" s="218">
        <f t="shared" si="6"/>
        <v>0</v>
      </c>
      <c r="O33" s="218">
        <f t="shared" si="7"/>
        <v>0</v>
      </c>
      <c r="P33" s="222">
        <f t="shared" si="8"/>
        <v>0</v>
      </c>
      <c r="Q33" s="218">
        <f t="shared" si="9"/>
        <v>0</v>
      </c>
      <c r="R33" s="218">
        <f t="shared" si="10"/>
        <v>0</v>
      </c>
      <c r="S33" s="218">
        <f t="shared" si="11"/>
        <v>1</v>
      </c>
      <c r="T33" s="218">
        <f t="shared" si="12"/>
        <v>1</v>
      </c>
      <c r="U33" s="218">
        <f t="shared" si="0"/>
        <v>2</v>
      </c>
      <c r="V33" s="218">
        <f t="shared" si="13"/>
        <v>1</v>
      </c>
      <c r="W33" s="218">
        <f t="shared" si="14"/>
        <v>1</v>
      </c>
      <c r="X33" s="120" t="str">
        <f t="shared" si="1"/>
        <v/>
      </c>
      <c r="Y33" s="18"/>
      <c r="Z33" s="17"/>
      <c r="AA33" s="106" t="s">
        <v>2002</v>
      </c>
    </row>
    <row r="34" spans="1:27" ht="28">
      <c r="A34" s="218">
        <v>2172</v>
      </c>
      <c r="B34" s="16" t="str">
        <f t="shared" si="2"/>
        <v>I.2.20</v>
      </c>
      <c r="C34" s="92" t="s">
        <v>2003</v>
      </c>
      <c r="D34" s="20"/>
      <c r="E34" s="31"/>
      <c r="F34" s="17"/>
      <c r="G34" s="18" t="s">
        <v>1226</v>
      </c>
      <c r="H34" s="17" t="s">
        <v>1227</v>
      </c>
      <c r="I34" s="17">
        <v>2</v>
      </c>
      <c r="J34" s="17"/>
      <c r="K34" s="237">
        <f t="shared" si="3"/>
        <v>2</v>
      </c>
      <c r="L34" s="218">
        <f t="shared" si="4"/>
        <v>20</v>
      </c>
      <c r="M34" s="218">
        <f t="shared" si="5"/>
        <v>0</v>
      </c>
      <c r="N34" s="218">
        <f t="shared" si="6"/>
        <v>0</v>
      </c>
      <c r="O34" s="218">
        <f t="shared" si="7"/>
        <v>0</v>
      </c>
      <c r="P34" s="222">
        <f t="shared" si="8"/>
        <v>0</v>
      </c>
      <c r="Q34" s="218">
        <f t="shared" si="9"/>
        <v>0</v>
      </c>
      <c r="R34" s="218">
        <f t="shared" si="10"/>
        <v>0</v>
      </c>
      <c r="S34" s="218">
        <f t="shared" si="11"/>
        <v>1</v>
      </c>
      <c r="T34" s="218">
        <f t="shared" si="12"/>
        <v>1</v>
      </c>
      <c r="U34" s="218">
        <f t="shared" si="0"/>
        <v>2</v>
      </c>
      <c r="V34" s="218">
        <f t="shared" si="13"/>
        <v>1</v>
      </c>
      <c r="W34" s="218">
        <f t="shared" si="14"/>
        <v>1</v>
      </c>
      <c r="X34" s="120" t="str">
        <f t="shared" si="1"/>
        <v/>
      </c>
      <c r="Y34" s="18"/>
      <c r="Z34" s="17"/>
      <c r="AA34" s="106" t="s">
        <v>2004</v>
      </c>
    </row>
    <row r="35" spans="1:27" ht="28">
      <c r="A35" s="218">
        <v>2177</v>
      </c>
      <c r="B35" s="16" t="str">
        <f t="shared" si="2"/>
        <v>I.2.21</v>
      </c>
      <c r="C35" s="92" t="s">
        <v>2005</v>
      </c>
      <c r="D35" s="20"/>
      <c r="E35" s="31"/>
      <c r="F35" s="17"/>
      <c r="G35" s="18" t="s">
        <v>2006</v>
      </c>
      <c r="H35" s="17" t="s">
        <v>2007</v>
      </c>
      <c r="I35" s="17">
        <v>2</v>
      </c>
      <c r="J35" s="17"/>
      <c r="K35" s="237">
        <f t="shared" si="3"/>
        <v>2</v>
      </c>
      <c r="L35" s="218">
        <f t="shared" si="4"/>
        <v>21</v>
      </c>
      <c r="M35" s="218">
        <f t="shared" si="5"/>
        <v>0</v>
      </c>
      <c r="N35" s="218">
        <f t="shared" si="6"/>
        <v>0</v>
      </c>
      <c r="O35" s="218">
        <f t="shared" si="7"/>
        <v>0</v>
      </c>
      <c r="P35" s="222">
        <f t="shared" si="8"/>
        <v>0</v>
      </c>
      <c r="Q35" s="218">
        <f t="shared" si="9"/>
        <v>0</v>
      </c>
      <c r="R35" s="218">
        <f t="shared" si="10"/>
        <v>0</v>
      </c>
      <c r="S35" s="218">
        <f t="shared" si="11"/>
        <v>1</v>
      </c>
      <c r="T35" s="218">
        <f t="shared" si="12"/>
        <v>1</v>
      </c>
      <c r="U35" s="218">
        <f t="shared" si="0"/>
        <v>2</v>
      </c>
      <c r="V35" s="218">
        <f t="shared" si="13"/>
        <v>1</v>
      </c>
      <c r="W35" s="218">
        <f t="shared" si="14"/>
        <v>1</v>
      </c>
      <c r="X35" s="120" t="str">
        <f t="shared" si="1"/>
        <v/>
      </c>
      <c r="Y35" s="18"/>
      <c r="Z35" s="17"/>
      <c r="AA35" s="106" t="s">
        <v>2008</v>
      </c>
    </row>
    <row r="36" spans="1:27" ht="28">
      <c r="A36" s="218">
        <v>2179</v>
      </c>
      <c r="B36" s="16" t="str">
        <f t="shared" si="2"/>
        <v>I.2.21.1</v>
      </c>
      <c r="C36" s="93" t="s">
        <v>2009</v>
      </c>
      <c r="D36" s="20"/>
      <c r="E36" s="31"/>
      <c r="F36" s="17"/>
      <c r="G36" s="18" t="s">
        <v>2006</v>
      </c>
      <c r="H36" s="17" t="s">
        <v>2007</v>
      </c>
      <c r="I36" s="16">
        <v>3</v>
      </c>
      <c r="J36" s="16"/>
      <c r="K36" s="237">
        <f t="shared" si="3"/>
        <v>2</v>
      </c>
      <c r="L36" s="218">
        <f t="shared" si="4"/>
        <v>21</v>
      </c>
      <c r="M36" s="218">
        <f t="shared" si="5"/>
        <v>1</v>
      </c>
      <c r="N36" s="218">
        <f t="shared" si="6"/>
        <v>0</v>
      </c>
      <c r="O36" s="218">
        <f t="shared" si="7"/>
        <v>0</v>
      </c>
      <c r="P36" s="222">
        <f t="shared" si="8"/>
        <v>0</v>
      </c>
      <c r="Q36" s="218">
        <f t="shared" si="9"/>
        <v>0</v>
      </c>
      <c r="R36" s="218">
        <f t="shared" si="10"/>
        <v>0</v>
      </c>
      <c r="S36" s="218">
        <f t="shared" si="11"/>
        <v>1</v>
      </c>
      <c r="T36" s="218">
        <f t="shared" si="12"/>
        <v>1</v>
      </c>
      <c r="U36" s="218">
        <f t="shared" si="0"/>
        <v>2</v>
      </c>
      <c r="V36" s="218">
        <f t="shared" si="13"/>
        <v>1</v>
      </c>
      <c r="W36" s="218">
        <f t="shared" si="14"/>
        <v>1</v>
      </c>
      <c r="X36" s="120" t="str">
        <f t="shared" si="1"/>
        <v/>
      </c>
      <c r="Y36" s="18"/>
      <c r="Z36" s="17"/>
      <c r="AA36" s="106" t="s">
        <v>2010</v>
      </c>
    </row>
    <row r="37" spans="1:27" ht="28">
      <c r="A37" s="218">
        <v>2180</v>
      </c>
      <c r="B37" s="16" t="str">
        <f t="shared" si="2"/>
        <v>I.2.21.2</v>
      </c>
      <c r="C37" s="93" t="s">
        <v>2011</v>
      </c>
      <c r="D37" s="20"/>
      <c r="E37" s="31"/>
      <c r="F37" s="17"/>
      <c r="G37" s="18" t="s">
        <v>2006</v>
      </c>
      <c r="H37" s="17" t="s">
        <v>2007</v>
      </c>
      <c r="I37" s="16">
        <v>3</v>
      </c>
      <c r="J37" s="16"/>
      <c r="K37" s="237">
        <f t="shared" si="3"/>
        <v>2</v>
      </c>
      <c r="L37" s="218">
        <f t="shared" si="4"/>
        <v>21</v>
      </c>
      <c r="M37" s="218">
        <f t="shared" si="5"/>
        <v>2</v>
      </c>
      <c r="N37" s="218">
        <f t="shared" si="6"/>
        <v>0</v>
      </c>
      <c r="O37" s="218">
        <f t="shared" si="7"/>
        <v>0</v>
      </c>
      <c r="P37" s="222">
        <f t="shared" si="8"/>
        <v>0</v>
      </c>
      <c r="Q37" s="218">
        <f t="shared" si="9"/>
        <v>0</v>
      </c>
      <c r="R37" s="218">
        <f t="shared" si="10"/>
        <v>0</v>
      </c>
      <c r="S37" s="218">
        <f t="shared" si="11"/>
        <v>1</v>
      </c>
      <c r="T37" s="218">
        <f t="shared" si="12"/>
        <v>1</v>
      </c>
      <c r="U37" s="218">
        <f t="shared" ref="U37:U68" si="15">IF(Master="Master",Q37,IF(U36="",R37,IF(OR(AND(T37&gt;0,R37&lt;U36),AND(T37=1,R37&lt;=U36)),U36,R37)))</f>
        <v>2</v>
      </c>
      <c r="V37" s="218">
        <f t="shared" si="13"/>
        <v>1</v>
      </c>
      <c r="W37" s="218">
        <f t="shared" si="14"/>
        <v>1</v>
      </c>
      <c r="X37" s="120" t="str">
        <f t="shared" ref="X37:X68" si="16">IF(ISNA(VLOOKUP(A37,L2_Array,1,FALSE)),"",1)</f>
        <v/>
      </c>
      <c r="Y37" s="18"/>
      <c r="Z37" s="17"/>
      <c r="AA37" s="106" t="s">
        <v>2012</v>
      </c>
    </row>
    <row r="38" spans="1:27" ht="28">
      <c r="A38" s="218">
        <v>2204</v>
      </c>
      <c r="B38" s="16" t="str">
        <f t="shared" si="2"/>
        <v>I.2.22</v>
      </c>
      <c r="C38" s="92" t="s">
        <v>2013</v>
      </c>
      <c r="D38" s="20"/>
      <c r="E38" s="31"/>
      <c r="F38" s="17"/>
      <c r="G38" s="18" t="s">
        <v>1226</v>
      </c>
      <c r="H38" s="17" t="s">
        <v>1227</v>
      </c>
      <c r="I38" s="16">
        <v>2</v>
      </c>
      <c r="J38" s="16"/>
      <c r="K38" s="237">
        <f t="shared" si="3"/>
        <v>2</v>
      </c>
      <c r="L38" s="218">
        <f t="shared" si="4"/>
        <v>22</v>
      </c>
      <c r="M38" s="218">
        <f t="shared" si="5"/>
        <v>0</v>
      </c>
      <c r="N38" s="218">
        <f t="shared" si="6"/>
        <v>0</v>
      </c>
      <c r="O38" s="218">
        <f t="shared" si="7"/>
        <v>0</v>
      </c>
      <c r="P38" s="222">
        <f t="shared" si="8"/>
        <v>0</v>
      </c>
      <c r="Q38" s="218">
        <f t="shared" si="9"/>
        <v>0</v>
      </c>
      <c r="R38" s="218">
        <f t="shared" si="10"/>
        <v>0</v>
      </c>
      <c r="S38" s="218">
        <f t="shared" si="11"/>
        <v>1</v>
      </c>
      <c r="T38" s="218">
        <f t="shared" si="12"/>
        <v>1</v>
      </c>
      <c r="U38" s="218">
        <f t="shared" si="15"/>
        <v>2</v>
      </c>
      <c r="V38" s="218">
        <f t="shared" si="13"/>
        <v>1</v>
      </c>
      <c r="W38" s="218">
        <f t="shared" si="14"/>
        <v>1</v>
      </c>
      <c r="X38" s="120" t="str">
        <f t="shared" si="16"/>
        <v/>
      </c>
      <c r="Y38" s="18"/>
      <c r="Z38" s="17"/>
      <c r="AA38" s="106" t="s">
        <v>2014</v>
      </c>
    </row>
    <row r="39" spans="1:27" ht="28">
      <c r="A39" s="218">
        <v>2206</v>
      </c>
      <c r="B39" s="16" t="str">
        <f t="shared" si="2"/>
        <v>I.2.22.1</v>
      </c>
      <c r="C39" s="93" t="s">
        <v>2015</v>
      </c>
      <c r="D39" s="20"/>
      <c r="E39" s="31"/>
      <c r="F39" s="17"/>
      <c r="G39" s="18" t="s">
        <v>2016</v>
      </c>
      <c r="H39" s="17" t="s">
        <v>361</v>
      </c>
      <c r="I39" s="16">
        <v>3</v>
      </c>
      <c r="J39" s="16"/>
      <c r="K39" s="237">
        <f t="shared" si="3"/>
        <v>2</v>
      </c>
      <c r="L39" s="218">
        <f t="shared" si="4"/>
        <v>22</v>
      </c>
      <c r="M39" s="218">
        <f t="shared" si="5"/>
        <v>1</v>
      </c>
      <c r="N39" s="218">
        <f t="shared" si="6"/>
        <v>0</v>
      </c>
      <c r="O39" s="218">
        <f t="shared" si="7"/>
        <v>0</v>
      </c>
      <c r="P39" s="222">
        <f t="shared" si="8"/>
        <v>0</v>
      </c>
      <c r="Q39" s="218">
        <f t="shared" si="9"/>
        <v>0</v>
      </c>
      <c r="R39" s="218">
        <f t="shared" si="10"/>
        <v>0</v>
      </c>
      <c r="S39" s="218">
        <f t="shared" si="11"/>
        <v>1</v>
      </c>
      <c r="T39" s="218">
        <f t="shared" si="12"/>
        <v>1</v>
      </c>
      <c r="U39" s="218">
        <f t="shared" si="15"/>
        <v>2</v>
      </c>
      <c r="V39" s="218">
        <f t="shared" si="13"/>
        <v>1</v>
      </c>
      <c r="W39" s="218">
        <f t="shared" si="14"/>
        <v>1</v>
      </c>
      <c r="X39" s="120" t="str">
        <f t="shared" si="16"/>
        <v/>
      </c>
      <c r="Y39" s="18"/>
      <c r="Z39" s="17"/>
      <c r="AA39" s="106" t="s">
        <v>2017</v>
      </c>
    </row>
    <row r="40" spans="1:27" ht="14">
      <c r="A40" s="218">
        <v>2207</v>
      </c>
      <c r="B40" s="16" t="str">
        <f t="shared" si="2"/>
        <v>I.2.22.2</v>
      </c>
      <c r="C40" s="93" t="s">
        <v>2018</v>
      </c>
      <c r="D40" s="20"/>
      <c r="E40" s="31"/>
      <c r="F40" s="17"/>
      <c r="G40" s="18" t="s">
        <v>2019</v>
      </c>
      <c r="H40" s="17" t="s">
        <v>1227</v>
      </c>
      <c r="I40" s="16">
        <v>3</v>
      </c>
      <c r="J40" s="16"/>
      <c r="K40" s="237">
        <f t="shared" si="3"/>
        <v>2</v>
      </c>
      <c r="L40" s="218">
        <f t="shared" si="4"/>
        <v>22</v>
      </c>
      <c r="M40" s="218">
        <f t="shared" si="5"/>
        <v>2</v>
      </c>
      <c r="N40" s="218">
        <f t="shared" si="6"/>
        <v>0</v>
      </c>
      <c r="O40" s="218">
        <f t="shared" si="7"/>
        <v>0</v>
      </c>
      <c r="P40" s="222">
        <f t="shared" si="8"/>
        <v>0</v>
      </c>
      <c r="Q40" s="218">
        <f t="shared" si="9"/>
        <v>0</v>
      </c>
      <c r="R40" s="218">
        <f t="shared" si="10"/>
        <v>0</v>
      </c>
      <c r="S40" s="218">
        <f t="shared" si="11"/>
        <v>1</v>
      </c>
      <c r="T40" s="218">
        <f t="shared" si="12"/>
        <v>1</v>
      </c>
      <c r="U40" s="218">
        <f t="shared" si="15"/>
        <v>2</v>
      </c>
      <c r="V40" s="218">
        <f t="shared" si="13"/>
        <v>1</v>
      </c>
      <c r="W40" s="218">
        <f t="shared" si="14"/>
        <v>1</v>
      </c>
      <c r="X40" s="120" t="str">
        <f t="shared" si="16"/>
        <v/>
      </c>
      <c r="Y40" s="18"/>
      <c r="Z40" s="17"/>
      <c r="AA40" s="106" t="s">
        <v>2020</v>
      </c>
    </row>
    <row r="41" spans="1:27" ht="28">
      <c r="A41" s="218">
        <v>2208</v>
      </c>
      <c r="B41" s="16" t="str">
        <f t="shared" si="2"/>
        <v>I.2.22.3</v>
      </c>
      <c r="C41" s="93" t="s">
        <v>2021</v>
      </c>
      <c r="D41" s="20"/>
      <c r="E41" s="31"/>
      <c r="F41" s="17"/>
      <c r="G41" s="18" t="s">
        <v>2022</v>
      </c>
      <c r="H41" s="17" t="s">
        <v>361</v>
      </c>
      <c r="I41" s="16">
        <v>3</v>
      </c>
      <c r="J41" s="16"/>
      <c r="K41" s="237">
        <f t="shared" si="3"/>
        <v>2</v>
      </c>
      <c r="L41" s="218">
        <f t="shared" si="4"/>
        <v>22</v>
      </c>
      <c r="M41" s="218">
        <f t="shared" si="5"/>
        <v>3</v>
      </c>
      <c r="N41" s="218">
        <f t="shared" si="6"/>
        <v>0</v>
      </c>
      <c r="O41" s="218">
        <f t="shared" si="7"/>
        <v>0</v>
      </c>
      <c r="P41" s="222">
        <f t="shared" si="8"/>
        <v>0</v>
      </c>
      <c r="Q41" s="218">
        <f t="shared" si="9"/>
        <v>0</v>
      </c>
      <c r="R41" s="218">
        <f t="shared" si="10"/>
        <v>0</v>
      </c>
      <c r="S41" s="218">
        <f t="shared" si="11"/>
        <v>1</v>
      </c>
      <c r="T41" s="218">
        <f t="shared" si="12"/>
        <v>1</v>
      </c>
      <c r="U41" s="218">
        <f t="shared" si="15"/>
        <v>2</v>
      </c>
      <c r="V41" s="218">
        <f t="shared" si="13"/>
        <v>1</v>
      </c>
      <c r="W41" s="218">
        <f t="shared" si="14"/>
        <v>1</v>
      </c>
      <c r="X41" s="120" t="str">
        <f t="shared" si="16"/>
        <v/>
      </c>
      <c r="Y41" s="18"/>
      <c r="Z41" s="17"/>
      <c r="AA41" s="106" t="s">
        <v>2023</v>
      </c>
    </row>
    <row r="42" spans="1:27" ht="14">
      <c r="A42" s="218">
        <v>2209</v>
      </c>
      <c r="B42" s="16" t="str">
        <f t="shared" si="2"/>
        <v>I.2.22.4</v>
      </c>
      <c r="C42" s="93" t="s">
        <v>2024</v>
      </c>
      <c r="D42" s="20"/>
      <c r="E42" s="31"/>
      <c r="F42" s="17"/>
      <c r="G42" s="18" t="s">
        <v>2019</v>
      </c>
      <c r="H42" s="17" t="s">
        <v>1227</v>
      </c>
      <c r="I42" s="16">
        <v>3</v>
      </c>
      <c r="J42" s="16"/>
      <c r="K42" s="237">
        <f t="shared" si="3"/>
        <v>2</v>
      </c>
      <c r="L42" s="218">
        <f t="shared" si="4"/>
        <v>22</v>
      </c>
      <c r="M42" s="218">
        <f t="shared" si="5"/>
        <v>4</v>
      </c>
      <c r="N42" s="218">
        <f t="shared" si="6"/>
        <v>0</v>
      </c>
      <c r="O42" s="218">
        <f t="shared" si="7"/>
        <v>0</v>
      </c>
      <c r="P42" s="222">
        <f t="shared" si="8"/>
        <v>0</v>
      </c>
      <c r="Q42" s="218">
        <f t="shared" si="9"/>
        <v>0</v>
      </c>
      <c r="R42" s="218">
        <f t="shared" si="10"/>
        <v>0</v>
      </c>
      <c r="S42" s="218">
        <f t="shared" si="11"/>
        <v>1</v>
      </c>
      <c r="T42" s="218">
        <f t="shared" si="12"/>
        <v>1</v>
      </c>
      <c r="U42" s="218">
        <f t="shared" si="15"/>
        <v>2</v>
      </c>
      <c r="V42" s="218">
        <f t="shared" si="13"/>
        <v>1</v>
      </c>
      <c r="W42" s="218">
        <f t="shared" si="14"/>
        <v>1</v>
      </c>
      <c r="X42" s="120" t="str">
        <f t="shared" si="16"/>
        <v/>
      </c>
      <c r="Y42" s="18"/>
      <c r="Z42" s="17"/>
      <c r="AA42" s="106" t="s">
        <v>2025</v>
      </c>
    </row>
    <row r="43" spans="1:27" ht="28">
      <c r="A43" s="218">
        <v>2675</v>
      </c>
      <c r="B43" s="16" t="str">
        <f t="shared" si="2"/>
        <v>I.2.22.5</v>
      </c>
      <c r="C43" s="93" t="s">
        <v>2026</v>
      </c>
      <c r="D43" s="20"/>
      <c r="E43" s="31"/>
      <c r="F43" s="17"/>
      <c r="G43" s="18" t="s">
        <v>2027</v>
      </c>
      <c r="H43" s="17" t="s">
        <v>1768</v>
      </c>
      <c r="I43" s="16">
        <v>3</v>
      </c>
      <c r="J43" s="16"/>
      <c r="K43" s="237">
        <f t="shared" si="3"/>
        <v>2</v>
      </c>
      <c r="L43" s="218">
        <f t="shared" si="4"/>
        <v>22</v>
      </c>
      <c r="M43" s="218">
        <f t="shared" si="5"/>
        <v>5</v>
      </c>
      <c r="N43" s="218">
        <f t="shared" si="6"/>
        <v>0</v>
      </c>
      <c r="O43" s="218">
        <f t="shared" si="7"/>
        <v>0</v>
      </c>
      <c r="P43" s="222">
        <f t="shared" si="8"/>
        <v>0</v>
      </c>
      <c r="Q43" s="218">
        <f t="shared" si="9"/>
        <v>0</v>
      </c>
      <c r="R43" s="218">
        <f t="shared" si="10"/>
        <v>0</v>
      </c>
      <c r="S43" s="218">
        <f t="shared" si="11"/>
        <v>1</v>
      </c>
      <c r="T43" s="218">
        <f t="shared" si="12"/>
        <v>1</v>
      </c>
      <c r="U43" s="218">
        <f t="shared" si="15"/>
        <v>2</v>
      </c>
      <c r="V43" s="218">
        <f t="shared" si="13"/>
        <v>1</v>
      </c>
      <c r="W43" s="218">
        <f t="shared" si="14"/>
        <v>1</v>
      </c>
      <c r="X43" s="120" t="str">
        <f t="shared" si="16"/>
        <v/>
      </c>
      <c r="Y43" s="18"/>
      <c r="Z43" s="17"/>
      <c r="AA43" s="106" t="s">
        <v>2028</v>
      </c>
    </row>
    <row r="44" spans="1:27" ht="42">
      <c r="A44" s="218">
        <v>2210</v>
      </c>
      <c r="B44" s="16" t="str">
        <f t="shared" si="2"/>
        <v>I.2.22.6</v>
      </c>
      <c r="C44" s="93" t="s">
        <v>2029</v>
      </c>
      <c r="D44" s="20"/>
      <c r="E44" s="31"/>
      <c r="F44" s="17" t="s">
        <v>2030</v>
      </c>
      <c r="G44" s="18" t="s">
        <v>2016</v>
      </c>
      <c r="H44" s="17" t="s">
        <v>361</v>
      </c>
      <c r="I44" s="16">
        <v>3</v>
      </c>
      <c r="J44" s="16"/>
      <c r="K44" s="237">
        <f t="shared" si="3"/>
        <v>2</v>
      </c>
      <c r="L44" s="218">
        <f t="shared" si="4"/>
        <v>22</v>
      </c>
      <c r="M44" s="218">
        <f t="shared" si="5"/>
        <v>6</v>
      </c>
      <c r="N44" s="218">
        <f t="shared" si="6"/>
        <v>0</v>
      </c>
      <c r="O44" s="218">
        <f t="shared" si="7"/>
        <v>0</v>
      </c>
      <c r="P44" s="222">
        <f t="shared" si="8"/>
        <v>0</v>
      </c>
      <c r="Q44" s="218">
        <f t="shared" si="9"/>
        <v>0</v>
      </c>
      <c r="R44" s="218">
        <f t="shared" si="10"/>
        <v>0</v>
      </c>
      <c r="S44" s="218">
        <f t="shared" si="11"/>
        <v>1</v>
      </c>
      <c r="T44" s="218">
        <f t="shared" si="12"/>
        <v>1</v>
      </c>
      <c r="U44" s="218">
        <f t="shared" si="15"/>
        <v>2</v>
      </c>
      <c r="V44" s="218">
        <f t="shared" si="13"/>
        <v>1</v>
      </c>
      <c r="W44" s="218">
        <f t="shared" si="14"/>
        <v>1</v>
      </c>
      <c r="X44" s="120" t="str">
        <f t="shared" si="16"/>
        <v/>
      </c>
      <c r="Y44" s="18"/>
      <c r="Z44" s="17"/>
      <c r="AA44" s="106" t="s">
        <v>2031</v>
      </c>
    </row>
    <row r="45" spans="1:27" ht="14">
      <c r="A45" s="218">
        <v>2676</v>
      </c>
      <c r="B45" s="16" t="str">
        <f t="shared" si="2"/>
        <v>I.2.22.7</v>
      </c>
      <c r="C45" s="93" t="s">
        <v>2032</v>
      </c>
      <c r="D45" s="20"/>
      <c r="E45" s="31"/>
      <c r="F45" s="17"/>
      <c r="G45" s="18" t="s">
        <v>2033</v>
      </c>
      <c r="H45" s="17" t="s">
        <v>1227</v>
      </c>
      <c r="I45" s="16">
        <v>3</v>
      </c>
      <c r="J45" s="16"/>
      <c r="K45" s="237">
        <f t="shared" si="3"/>
        <v>2</v>
      </c>
      <c r="L45" s="218">
        <f t="shared" si="4"/>
        <v>22</v>
      </c>
      <c r="M45" s="218">
        <f t="shared" si="5"/>
        <v>7</v>
      </c>
      <c r="N45" s="218">
        <f t="shared" si="6"/>
        <v>0</v>
      </c>
      <c r="O45" s="218">
        <f t="shared" si="7"/>
        <v>0</v>
      </c>
      <c r="P45" s="222">
        <f t="shared" si="8"/>
        <v>0</v>
      </c>
      <c r="Q45" s="218">
        <f t="shared" si="9"/>
        <v>0</v>
      </c>
      <c r="R45" s="218">
        <f t="shared" si="10"/>
        <v>0</v>
      </c>
      <c r="S45" s="218">
        <f t="shared" si="11"/>
        <v>1</v>
      </c>
      <c r="T45" s="218">
        <f t="shared" si="12"/>
        <v>1</v>
      </c>
      <c r="U45" s="218">
        <f t="shared" si="15"/>
        <v>2</v>
      </c>
      <c r="V45" s="218">
        <f t="shared" si="13"/>
        <v>1</v>
      </c>
      <c r="W45" s="218">
        <f t="shared" si="14"/>
        <v>1</v>
      </c>
      <c r="X45" s="120" t="str">
        <f t="shared" si="16"/>
        <v/>
      </c>
      <c r="Y45" s="18"/>
      <c r="Z45" s="17"/>
      <c r="AA45" s="106" t="s">
        <v>2034</v>
      </c>
    </row>
    <row r="46" spans="1:27" ht="14">
      <c r="A46" s="218">
        <v>2677</v>
      </c>
      <c r="B46" s="16" t="str">
        <f t="shared" si="2"/>
        <v>I.2.22.8</v>
      </c>
      <c r="C46" s="93" t="s">
        <v>2035</v>
      </c>
      <c r="D46" s="20"/>
      <c r="E46" s="31"/>
      <c r="F46" s="17"/>
      <c r="G46" s="18" t="s">
        <v>2036</v>
      </c>
      <c r="H46" s="17" t="s">
        <v>1227</v>
      </c>
      <c r="I46" s="16">
        <v>3</v>
      </c>
      <c r="J46" s="16"/>
      <c r="K46" s="237">
        <f t="shared" si="3"/>
        <v>2</v>
      </c>
      <c r="L46" s="218">
        <f t="shared" si="4"/>
        <v>22</v>
      </c>
      <c r="M46" s="218">
        <f t="shared" si="5"/>
        <v>8</v>
      </c>
      <c r="N46" s="218">
        <f t="shared" si="6"/>
        <v>0</v>
      </c>
      <c r="O46" s="218">
        <f t="shared" si="7"/>
        <v>0</v>
      </c>
      <c r="P46" s="222">
        <f t="shared" si="8"/>
        <v>0</v>
      </c>
      <c r="Q46" s="218">
        <f t="shared" si="9"/>
        <v>0</v>
      </c>
      <c r="R46" s="218">
        <f t="shared" si="10"/>
        <v>0</v>
      </c>
      <c r="S46" s="218">
        <f t="shared" si="11"/>
        <v>1</v>
      </c>
      <c r="T46" s="218">
        <f t="shared" si="12"/>
        <v>1</v>
      </c>
      <c r="U46" s="218">
        <f t="shared" si="15"/>
        <v>2</v>
      </c>
      <c r="V46" s="218">
        <f t="shared" si="13"/>
        <v>1</v>
      </c>
      <c r="W46" s="218">
        <f t="shared" si="14"/>
        <v>1</v>
      </c>
      <c r="X46" s="120" t="str">
        <f t="shared" si="16"/>
        <v/>
      </c>
      <c r="Y46" s="18"/>
      <c r="Z46" s="17"/>
      <c r="AA46" s="106" t="s">
        <v>2037</v>
      </c>
    </row>
    <row r="47" spans="1:27" ht="28">
      <c r="A47" s="218">
        <v>2678</v>
      </c>
      <c r="B47" s="16" t="str">
        <f t="shared" si="2"/>
        <v>I.2.22.9</v>
      </c>
      <c r="C47" s="93" t="s">
        <v>2038</v>
      </c>
      <c r="D47" s="20"/>
      <c r="E47" s="31"/>
      <c r="F47" s="17"/>
      <c r="G47" s="18" t="s">
        <v>2039</v>
      </c>
      <c r="H47" s="17" t="s">
        <v>1227</v>
      </c>
      <c r="I47" s="16">
        <v>3</v>
      </c>
      <c r="J47" s="16"/>
      <c r="K47" s="237">
        <f t="shared" si="3"/>
        <v>2</v>
      </c>
      <c r="L47" s="218">
        <f t="shared" si="4"/>
        <v>22</v>
      </c>
      <c r="M47" s="218">
        <f t="shared" si="5"/>
        <v>9</v>
      </c>
      <c r="N47" s="218">
        <f t="shared" si="6"/>
        <v>0</v>
      </c>
      <c r="O47" s="218">
        <f t="shared" si="7"/>
        <v>0</v>
      </c>
      <c r="P47" s="222">
        <f t="shared" si="8"/>
        <v>0</v>
      </c>
      <c r="Q47" s="218">
        <f t="shared" si="9"/>
        <v>0</v>
      </c>
      <c r="R47" s="218">
        <f t="shared" si="10"/>
        <v>0</v>
      </c>
      <c r="S47" s="218">
        <f t="shared" si="11"/>
        <v>1</v>
      </c>
      <c r="T47" s="218">
        <f t="shared" si="12"/>
        <v>1</v>
      </c>
      <c r="U47" s="218">
        <f t="shared" si="15"/>
        <v>2</v>
      </c>
      <c r="V47" s="218">
        <f t="shared" si="13"/>
        <v>1</v>
      </c>
      <c r="W47" s="218">
        <f t="shared" si="14"/>
        <v>1</v>
      </c>
      <c r="X47" s="120" t="str">
        <f t="shared" si="16"/>
        <v/>
      </c>
      <c r="Y47" s="18"/>
      <c r="Z47" s="17"/>
      <c r="AA47" s="106" t="s">
        <v>2040</v>
      </c>
    </row>
    <row r="48" spans="1:27" ht="14">
      <c r="A48" s="218">
        <v>2679</v>
      </c>
      <c r="B48" s="16" t="str">
        <f t="shared" si="2"/>
        <v>I.2.22.10</v>
      </c>
      <c r="C48" s="93" t="s">
        <v>2041</v>
      </c>
      <c r="D48" s="20"/>
      <c r="E48" s="31"/>
      <c r="F48" s="17"/>
      <c r="G48" s="18" t="s">
        <v>2042</v>
      </c>
      <c r="H48" s="17" t="s">
        <v>1227</v>
      </c>
      <c r="I48" s="16">
        <v>3</v>
      </c>
      <c r="J48" s="16"/>
      <c r="K48" s="237">
        <f t="shared" si="3"/>
        <v>2</v>
      </c>
      <c r="L48" s="218">
        <f t="shared" si="4"/>
        <v>22</v>
      </c>
      <c r="M48" s="218">
        <f t="shared" si="5"/>
        <v>10</v>
      </c>
      <c r="N48" s="218">
        <f t="shared" si="6"/>
        <v>0</v>
      </c>
      <c r="O48" s="218">
        <f t="shared" si="7"/>
        <v>0</v>
      </c>
      <c r="P48" s="222">
        <f t="shared" si="8"/>
        <v>0</v>
      </c>
      <c r="Q48" s="218">
        <f t="shared" si="9"/>
        <v>0</v>
      </c>
      <c r="R48" s="218">
        <f t="shared" si="10"/>
        <v>0</v>
      </c>
      <c r="S48" s="218">
        <f t="shared" si="11"/>
        <v>1</v>
      </c>
      <c r="T48" s="218">
        <f t="shared" si="12"/>
        <v>1</v>
      </c>
      <c r="U48" s="218">
        <f t="shared" si="15"/>
        <v>2</v>
      </c>
      <c r="V48" s="218">
        <f t="shared" si="13"/>
        <v>1</v>
      </c>
      <c r="W48" s="218">
        <f t="shared" si="14"/>
        <v>1</v>
      </c>
      <c r="X48" s="120" t="str">
        <f t="shared" si="16"/>
        <v/>
      </c>
      <c r="Y48" s="18"/>
      <c r="Z48" s="17"/>
      <c r="AA48" s="106" t="s">
        <v>2043</v>
      </c>
    </row>
    <row r="49" spans="1:27" ht="14">
      <c r="A49" s="218">
        <v>2680</v>
      </c>
      <c r="B49" s="16" t="str">
        <f t="shared" si="2"/>
        <v>I.2.22.11</v>
      </c>
      <c r="C49" s="93" t="s">
        <v>2044</v>
      </c>
      <c r="D49" s="20"/>
      <c r="E49" s="31"/>
      <c r="F49" s="17"/>
      <c r="G49" s="18" t="s">
        <v>2045</v>
      </c>
      <c r="H49" s="17" t="s">
        <v>1227</v>
      </c>
      <c r="I49" s="16">
        <v>3</v>
      </c>
      <c r="J49" s="16"/>
      <c r="K49" s="237">
        <f t="shared" si="3"/>
        <v>2</v>
      </c>
      <c r="L49" s="218">
        <f t="shared" si="4"/>
        <v>22</v>
      </c>
      <c r="M49" s="218">
        <f t="shared" si="5"/>
        <v>11</v>
      </c>
      <c r="N49" s="218">
        <f t="shared" si="6"/>
        <v>0</v>
      </c>
      <c r="O49" s="218">
        <f t="shared" si="7"/>
        <v>0</v>
      </c>
      <c r="P49" s="222">
        <f t="shared" si="8"/>
        <v>0</v>
      </c>
      <c r="Q49" s="218">
        <f t="shared" si="9"/>
        <v>0</v>
      </c>
      <c r="R49" s="218">
        <f t="shared" si="10"/>
        <v>0</v>
      </c>
      <c r="S49" s="218">
        <f t="shared" si="11"/>
        <v>1</v>
      </c>
      <c r="T49" s="218">
        <f t="shared" si="12"/>
        <v>1</v>
      </c>
      <c r="U49" s="218">
        <f t="shared" si="15"/>
        <v>2</v>
      </c>
      <c r="V49" s="218">
        <f t="shared" si="13"/>
        <v>1</v>
      </c>
      <c r="W49" s="218">
        <f t="shared" si="14"/>
        <v>1</v>
      </c>
      <c r="X49" s="120" t="str">
        <f t="shared" si="16"/>
        <v/>
      </c>
      <c r="Y49" s="18"/>
      <c r="Z49" s="17"/>
      <c r="AA49" s="106" t="s">
        <v>2046</v>
      </c>
    </row>
    <row r="50" spans="1:27" ht="14">
      <c r="A50" s="218">
        <v>2681</v>
      </c>
      <c r="B50" s="16" t="str">
        <f t="shared" si="2"/>
        <v>I.2.22.12</v>
      </c>
      <c r="C50" s="93" t="s">
        <v>2047</v>
      </c>
      <c r="D50" s="20"/>
      <c r="E50" s="31"/>
      <c r="F50" s="17"/>
      <c r="G50" s="18" t="s">
        <v>2048</v>
      </c>
      <c r="H50" s="17" t="s">
        <v>1227</v>
      </c>
      <c r="I50" s="16">
        <v>3</v>
      </c>
      <c r="J50" s="16"/>
      <c r="K50" s="237">
        <f t="shared" si="3"/>
        <v>2</v>
      </c>
      <c r="L50" s="218">
        <f t="shared" si="4"/>
        <v>22</v>
      </c>
      <c r="M50" s="218">
        <f t="shared" si="5"/>
        <v>12</v>
      </c>
      <c r="N50" s="218">
        <f t="shared" si="6"/>
        <v>0</v>
      </c>
      <c r="O50" s="218">
        <f t="shared" si="7"/>
        <v>0</v>
      </c>
      <c r="P50" s="222">
        <f t="shared" si="8"/>
        <v>0</v>
      </c>
      <c r="Q50" s="218">
        <f t="shared" si="9"/>
        <v>0</v>
      </c>
      <c r="R50" s="218">
        <f t="shared" si="10"/>
        <v>0</v>
      </c>
      <c r="S50" s="218">
        <f t="shared" si="11"/>
        <v>1</v>
      </c>
      <c r="T50" s="218">
        <f t="shared" si="12"/>
        <v>1</v>
      </c>
      <c r="U50" s="218">
        <f t="shared" si="15"/>
        <v>2</v>
      </c>
      <c r="V50" s="218">
        <f t="shared" si="13"/>
        <v>1</v>
      </c>
      <c r="W50" s="218">
        <f t="shared" si="14"/>
        <v>1</v>
      </c>
      <c r="X50" s="120" t="str">
        <f t="shared" si="16"/>
        <v/>
      </c>
      <c r="Y50" s="18"/>
      <c r="Z50" s="17"/>
      <c r="AA50" s="106" t="s">
        <v>2049</v>
      </c>
    </row>
    <row r="51" spans="1:27" ht="28">
      <c r="A51" s="218">
        <v>2682</v>
      </c>
      <c r="B51" s="16" t="str">
        <f t="shared" si="2"/>
        <v>I.2.22.13</v>
      </c>
      <c r="C51" s="93" t="s">
        <v>2050</v>
      </c>
      <c r="D51" s="20"/>
      <c r="E51" s="31"/>
      <c r="F51" s="17"/>
      <c r="G51" s="18" t="s">
        <v>2051</v>
      </c>
      <c r="H51" s="17" t="s">
        <v>1227</v>
      </c>
      <c r="I51" s="16">
        <v>3</v>
      </c>
      <c r="J51" s="16"/>
      <c r="K51" s="237">
        <f t="shared" si="3"/>
        <v>2</v>
      </c>
      <c r="L51" s="218">
        <f t="shared" si="4"/>
        <v>22</v>
      </c>
      <c r="M51" s="218">
        <f t="shared" si="5"/>
        <v>13</v>
      </c>
      <c r="N51" s="218">
        <f t="shared" si="6"/>
        <v>0</v>
      </c>
      <c r="O51" s="218">
        <f t="shared" si="7"/>
        <v>0</v>
      </c>
      <c r="P51" s="222">
        <f t="shared" si="8"/>
        <v>0</v>
      </c>
      <c r="Q51" s="218">
        <f t="shared" si="9"/>
        <v>0</v>
      </c>
      <c r="R51" s="218">
        <f t="shared" si="10"/>
        <v>0</v>
      </c>
      <c r="S51" s="218">
        <f t="shared" si="11"/>
        <v>1</v>
      </c>
      <c r="T51" s="218">
        <f t="shared" si="12"/>
        <v>1</v>
      </c>
      <c r="U51" s="218">
        <f t="shared" si="15"/>
        <v>2</v>
      </c>
      <c r="V51" s="218">
        <f t="shared" si="13"/>
        <v>1</v>
      </c>
      <c r="W51" s="218">
        <f t="shared" si="14"/>
        <v>1</v>
      </c>
      <c r="X51" s="120" t="str">
        <f t="shared" si="16"/>
        <v/>
      </c>
      <c r="Y51" s="18"/>
      <c r="Z51" s="17"/>
      <c r="AA51" s="106" t="s">
        <v>2052</v>
      </c>
    </row>
    <row r="52" spans="1:27" ht="14">
      <c r="A52" s="218">
        <v>2212</v>
      </c>
      <c r="B52" s="16" t="str">
        <f t="shared" si="2"/>
        <v>I.2.22.14</v>
      </c>
      <c r="C52" s="93" t="s">
        <v>2053</v>
      </c>
      <c r="D52" s="20"/>
      <c r="E52" s="31"/>
      <c r="F52" s="17"/>
      <c r="G52" s="18" t="s">
        <v>1226</v>
      </c>
      <c r="H52" s="17" t="s">
        <v>1227</v>
      </c>
      <c r="I52" s="16">
        <v>3</v>
      </c>
      <c r="J52" s="16"/>
      <c r="K52" s="237">
        <f t="shared" si="3"/>
        <v>2</v>
      </c>
      <c r="L52" s="218">
        <f t="shared" si="4"/>
        <v>22</v>
      </c>
      <c r="M52" s="218">
        <f t="shared" si="5"/>
        <v>14</v>
      </c>
      <c r="N52" s="218">
        <f t="shared" si="6"/>
        <v>0</v>
      </c>
      <c r="O52" s="218">
        <f t="shared" si="7"/>
        <v>0</v>
      </c>
      <c r="P52" s="222">
        <f t="shared" si="8"/>
        <v>0</v>
      </c>
      <c r="Q52" s="218">
        <f t="shared" si="9"/>
        <v>0</v>
      </c>
      <c r="R52" s="218">
        <f t="shared" si="10"/>
        <v>0</v>
      </c>
      <c r="S52" s="218">
        <f t="shared" si="11"/>
        <v>1</v>
      </c>
      <c r="T52" s="218">
        <f t="shared" si="12"/>
        <v>1</v>
      </c>
      <c r="U52" s="218">
        <f t="shared" si="15"/>
        <v>2</v>
      </c>
      <c r="V52" s="218">
        <f t="shared" si="13"/>
        <v>1</v>
      </c>
      <c r="W52" s="218">
        <f t="shared" si="14"/>
        <v>1</v>
      </c>
      <c r="X52" s="120" t="str">
        <f t="shared" si="16"/>
        <v/>
      </c>
      <c r="Y52" s="18"/>
      <c r="Z52" s="17"/>
      <c r="AA52" s="106" t="s">
        <v>2054</v>
      </c>
    </row>
    <row r="53" spans="1:27" ht="28">
      <c r="A53" s="218">
        <v>2683</v>
      </c>
      <c r="B53" s="16" t="str">
        <f t="shared" si="2"/>
        <v>I.2.23</v>
      </c>
      <c r="C53" s="92" t="s">
        <v>2055</v>
      </c>
      <c r="D53" s="20"/>
      <c r="E53" s="31"/>
      <c r="F53" s="17"/>
      <c r="G53" s="18" t="s">
        <v>2056</v>
      </c>
      <c r="H53" s="17" t="s">
        <v>361</v>
      </c>
      <c r="I53" s="16">
        <v>2</v>
      </c>
      <c r="J53" s="16"/>
      <c r="K53" s="237">
        <f t="shared" si="3"/>
        <v>2</v>
      </c>
      <c r="L53" s="218">
        <f t="shared" si="4"/>
        <v>23</v>
      </c>
      <c r="M53" s="218">
        <f t="shared" si="5"/>
        <v>0</v>
      </c>
      <c r="N53" s="218">
        <f t="shared" si="6"/>
        <v>0</v>
      </c>
      <c r="O53" s="218">
        <f t="shared" si="7"/>
        <v>0</v>
      </c>
      <c r="P53" s="222">
        <f t="shared" si="8"/>
        <v>0</v>
      </c>
      <c r="Q53" s="218">
        <f t="shared" si="9"/>
        <v>0</v>
      </c>
      <c r="R53" s="218">
        <f t="shared" si="10"/>
        <v>0</v>
      </c>
      <c r="S53" s="218">
        <f t="shared" si="11"/>
        <v>1</v>
      </c>
      <c r="T53" s="218">
        <f t="shared" si="12"/>
        <v>1</v>
      </c>
      <c r="U53" s="218">
        <f t="shared" si="15"/>
        <v>2</v>
      </c>
      <c r="V53" s="218">
        <f t="shared" si="13"/>
        <v>1</v>
      </c>
      <c r="W53" s="218">
        <f t="shared" si="14"/>
        <v>1</v>
      </c>
      <c r="X53" s="120" t="str">
        <f t="shared" si="16"/>
        <v/>
      </c>
      <c r="Y53" s="18"/>
      <c r="Z53" s="17"/>
      <c r="AA53" s="106" t="s">
        <v>2057</v>
      </c>
    </row>
    <row r="54" spans="1:27" ht="42">
      <c r="A54" s="218">
        <v>2684</v>
      </c>
      <c r="B54" s="16" t="str">
        <f t="shared" si="2"/>
        <v>I.2.24</v>
      </c>
      <c r="C54" s="92" t="s">
        <v>2058</v>
      </c>
      <c r="D54" s="20"/>
      <c r="E54" s="31"/>
      <c r="F54" s="17"/>
      <c r="G54" s="18" t="s">
        <v>2059</v>
      </c>
      <c r="H54" s="17" t="s">
        <v>2060</v>
      </c>
      <c r="I54" s="16">
        <v>2</v>
      </c>
      <c r="J54" s="16"/>
      <c r="K54" s="237">
        <f t="shared" si="3"/>
        <v>2</v>
      </c>
      <c r="L54" s="218">
        <f t="shared" si="4"/>
        <v>24</v>
      </c>
      <c r="M54" s="218">
        <f t="shared" si="5"/>
        <v>0</v>
      </c>
      <c r="N54" s="218">
        <f t="shared" si="6"/>
        <v>0</v>
      </c>
      <c r="O54" s="218">
        <f t="shared" si="7"/>
        <v>0</v>
      </c>
      <c r="P54" s="222">
        <f t="shared" si="8"/>
        <v>0</v>
      </c>
      <c r="Q54" s="218">
        <f t="shared" si="9"/>
        <v>0</v>
      </c>
      <c r="R54" s="218">
        <f t="shared" si="10"/>
        <v>0</v>
      </c>
      <c r="S54" s="218">
        <f t="shared" si="11"/>
        <v>1</v>
      </c>
      <c r="T54" s="218">
        <f t="shared" si="12"/>
        <v>1</v>
      </c>
      <c r="U54" s="218">
        <f t="shared" si="15"/>
        <v>2</v>
      </c>
      <c r="V54" s="218">
        <f t="shared" si="13"/>
        <v>1</v>
      </c>
      <c r="W54" s="218">
        <f t="shared" si="14"/>
        <v>1</v>
      </c>
      <c r="X54" s="120" t="str">
        <f t="shared" si="16"/>
        <v/>
      </c>
      <c r="Y54" s="18"/>
      <c r="Z54" s="17"/>
      <c r="AA54" s="106" t="s">
        <v>2061</v>
      </c>
    </row>
    <row r="55" spans="1:27" ht="28">
      <c r="A55" s="218">
        <v>2213</v>
      </c>
      <c r="B55" s="16" t="str">
        <f t="shared" si="2"/>
        <v>I.3</v>
      </c>
      <c r="C55" s="17" t="s">
        <v>2062</v>
      </c>
      <c r="D55" s="20" t="s">
        <v>47</v>
      </c>
      <c r="E55" s="31"/>
      <c r="F55" s="17" t="s">
        <v>285</v>
      </c>
      <c r="G55" s="18" t="s">
        <v>256</v>
      </c>
      <c r="H55" s="17" t="s">
        <v>286</v>
      </c>
      <c r="I55" s="16">
        <v>1</v>
      </c>
      <c r="J55" s="16"/>
      <c r="K55" s="237">
        <f t="shared" si="3"/>
        <v>3</v>
      </c>
      <c r="L55" s="218">
        <f t="shared" si="4"/>
        <v>0</v>
      </c>
      <c r="M55" s="218">
        <f t="shared" si="5"/>
        <v>0</v>
      </c>
      <c r="N55" s="218">
        <f t="shared" si="6"/>
        <v>0</v>
      </c>
      <c r="O55" s="218">
        <f t="shared" si="7"/>
        <v>0</v>
      </c>
      <c r="P55" s="222">
        <f t="shared" si="8"/>
        <v>0</v>
      </c>
      <c r="Q55" s="218">
        <f t="shared" si="9"/>
        <v>1</v>
      </c>
      <c r="R55" s="218">
        <f t="shared" si="10"/>
        <v>1</v>
      </c>
      <c r="S55" s="218">
        <f t="shared" si="11"/>
        <v>1</v>
      </c>
      <c r="T55" s="218">
        <f t="shared" si="12"/>
        <v>0</v>
      </c>
      <c r="U55" s="218">
        <f t="shared" si="15"/>
        <v>1</v>
      </c>
      <c r="V55" s="218">
        <f t="shared" si="13"/>
        <v>1</v>
      </c>
      <c r="W55" s="218">
        <f t="shared" si="14"/>
        <v>1</v>
      </c>
      <c r="X55" s="120">
        <f t="shared" si="16"/>
        <v>1</v>
      </c>
      <c r="Y55" s="18"/>
      <c r="Z55" s="17"/>
      <c r="AA55" s="106" t="s">
        <v>2063</v>
      </c>
    </row>
    <row r="56" spans="1:27" ht="28">
      <c r="A56" s="218">
        <v>2215</v>
      </c>
      <c r="B56" s="16" t="str">
        <f t="shared" si="2"/>
        <v>I.3.1</v>
      </c>
      <c r="C56" s="92" t="s">
        <v>2064</v>
      </c>
      <c r="D56" s="20" t="s">
        <v>47</v>
      </c>
      <c r="E56" s="31"/>
      <c r="F56" s="17"/>
      <c r="G56" s="18" t="s">
        <v>2065</v>
      </c>
      <c r="H56" s="17" t="s">
        <v>286</v>
      </c>
      <c r="I56" s="16">
        <v>2</v>
      </c>
      <c r="J56" s="16"/>
      <c r="K56" s="237">
        <f t="shared" si="3"/>
        <v>3</v>
      </c>
      <c r="L56" s="218">
        <f t="shared" si="4"/>
        <v>1</v>
      </c>
      <c r="M56" s="218">
        <f t="shared" si="5"/>
        <v>0</v>
      </c>
      <c r="N56" s="218">
        <f t="shared" si="6"/>
        <v>0</v>
      </c>
      <c r="O56" s="218">
        <f t="shared" si="7"/>
        <v>0</v>
      </c>
      <c r="P56" s="222">
        <f t="shared" si="8"/>
        <v>0</v>
      </c>
      <c r="Q56" s="218">
        <f t="shared" si="9"/>
        <v>1</v>
      </c>
      <c r="R56" s="218">
        <f t="shared" si="10"/>
        <v>1</v>
      </c>
      <c r="S56" s="218">
        <f t="shared" si="11"/>
        <v>1</v>
      </c>
      <c r="T56" s="218">
        <f t="shared" si="12"/>
        <v>0</v>
      </c>
      <c r="U56" s="218">
        <f t="shared" si="15"/>
        <v>1</v>
      </c>
      <c r="V56" s="218">
        <f t="shared" si="13"/>
        <v>1</v>
      </c>
      <c r="W56" s="218">
        <f t="shared" si="14"/>
        <v>1</v>
      </c>
      <c r="X56" s="120" t="str">
        <f t="shared" si="16"/>
        <v/>
      </c>
      <c r="Y56" s="18"/>
      <c r="Z56" s="17"/>
      <c r="AA56" s="106" t="s">
        <v>2066</v>
      </c>
    </row>
    <row r="57" spans="1:27" ht="28">
      <c r="A57" s="218">
        <v>2217</v>
      </c>
      <c r="B57" s="16" t="str">
        <f t="shared" si="2"/>
        <v>I.3.2</v>
      </c>
      <c r="C57" s="92" t="s">
        <v>2067</v>
      </c>
      <c r="D57" s="20" t="s">
        <v>47</v>
      </c>
      <c r="E57" s="31"/>
      <c r="F57" s="17"/>
      <c r="G57" s="18" t="s">
        <v>2065</v>
      </c>
      <c r="H57" s="17" t="s">
        <v>286</v>
      </c>
      <c r="I57" s="16">
        <v>2</v>
      </c>
      <c r="J57" s="16"/>
      <c r="K57" s="237">
        <f t="shared" si="3"/>
        <v>3</v>
      </c>
      <c r="L57" s="218">
        <f t="shared" si="4"/>
        <v>2</v>
      </c>
      <c r="M57" s="218">
        <f t="shared" si="5"/>
        <v>0</v>
      </c>
      <c r="N57" s="218">
        <f t="shared" si="6"/>
        <v>0</v>
      </c>
      <c r="O57" s="218">
        <f t="shared" si="7"/>
        <v>0</v>
      </c>
      <c r="P57" s="222">
        <f t="shared" si="8"/>
        <v>0</v>
      </c>
      <c r="Q57" s="218">
        <f t="shared" si="9"/>
        <v>1</v>
      </c>
      <c r="R57" s="218">
        <f t="shared" si="10"/>
        <v>1</v>
      </c>
      <c r="S57" s="218">
        <f t="shared" si="11"/>
        <v>1</v>
      </c>
      <c r="T57" s="218">
        <f t="shared" si="12"/>
        <v>0</v>
      </c>
      <c r="U57" s="218">
        <f t="shared" si="15"/>
        <v>1</v>
      </c>
      <c r="V57" s="218">
        <f t="shared" si="13"/>
        <v>1</v>
      </c>
      <c r="W57" s="218">
        <f t="shared" si="14"/>
        <v>1</v>
      </c>
      <c r="X57" s="120" t="str">
        <f t="shared" si="16"/>
        <v/>
      </c>
      <c r="Y57" s="18"/>
      <c r="Z57" s="17"/>
      <c r="AA57" s="106" t="s">
        <v>2068</v>
      </c>
    </row>
    <row r="58" spans="1:27" ht="28">
      <c r="A58" s="218">
        <v>2686</v>
      </c>
      <c r="B58" s="16" t="str">
        <f t="shared" si="2"/>
        <v>I.3.3</v>
      </c>
      <c r="C58" s="92" t="s">
        <v>2069</v>
      </c>
      <c r="D58" s="20" t="s">
        <v>47</v>
      </c>
      <c r="E58" s="31"/>
      <c r="F58" s="17"/>
      <c r="G58" s="18" t="s">
        <v>2070</v>
      </c>
      <c r="H58" s="17" t="s">
        <v>286</v>
      </c>
      <c r="I58" s="16">
        <v>2</v>
      </c>
      <c r="J58" s="16"/>
      <c r="K58" s="237">
        <f t="shared" si="3"/>
        <v>3</v>
      </c>
      <c r="L58" s="218">
        <f t="shared" si="4"/>
        <v>3</v>
      </c>
      <c r="M58" s="218">
        <f t="shared" si="5"/>
        <v>0</v>
      </c>
      <c r="N58" s="218">
        <f t="shared" si="6"/>
        <v>0</v>
      </c>
      <c r="O58" s="218">
        <f t="shared" si="7"/>
        <v>0</v>
      </c>
      <c r="P58" s="222">
        <f t="shared" si="8"/>
        <v>0</v>
      </c>
      <c r="Q58" s="218">
        <f t="shared" si="9"/>
        <v>1</v>
      </c>
      <c r="R58" s="218">
        <f t="shared" si="10"/>
        <v>1</v>
      </c>
      <c r="S58" s="218">
        <f t="shared" si="11"/>
        <v>1</v>
      </c>
      <c r="T58" s="218">
        <f t="shared" si="12"/>
        <v>0</v>
      </c>
      <c r="U58" s="218">
        <f t="shared" si="15"/>
        <v>1</v>
      </c>
      <c r="V58" s="218">
        <f t="shared" si="13"/>
        <v>1</v>
      </c>
      <c r="W58" s="218">
        <f t="shared" si="14"/>
        <v>1</v>
      </c>
      <c r="X58" s="120" t="str">
        <f t="shared" si="16"/>
        <v/>
      </c>
      <c r="Y58" s="18"/>
      <c r="Z58" s="17"/>
      <c r="AA58" s="106" t="s">
        <v>2071</v>
      </c>
    </row>
    <row r="59" spans="1:27" ht="28">
      <c r="A59" s="218">
        <v>2687</v>
      </c>
      <c r="B59" s="16" t="str">
        <f t="shared" si="2"/>
        <v>I.3.4</v>
      </c>
      <c r="C59" s="92" t="s">
        <v>2072</v>
      </c>
      <c r="D59" s="20" t="s">
        <v>47</v>
      </c>
      <c r="E59" s="31"/>
      <c r="F59" s="17"/>
      <c r="G59" s="18" t="s">
        <v>2073</v>
      </c>
      <c r="H59" s="17" t="s">
        <v>286</v>
      </c>
      <c r="I59" s="16">
        <v>2</v>
      </c>
      <c r="J59" s="16"/>
      <c r="K59" s="237">
        <f t="shared" si="3"/>
        <v>3</v>
      </c>
      <c r="L59" s="218">
        <f t="shared" si="4"/>
        <v>4</v>
      </c>
      <c r="M59" s="218">
        <f t="shared" si="5"/>
        <v>0</v>
      </c>
      <c r="N59" s="218">
        <f t="shared" si="6"/>
        <v>0</v>
      </c>
      <c r="O59" s="218">
        <f t="shared" si="7"/>
        <v>0</v>
      </c>
      <c r="P59" s="222">
        <f t="shared" si="8"/>
        <v>0</v>
      </c>
      <c r="Q59" s="218">
        <f t="shared" si="9"/>
        <v>1</v>
      </c>
      <c r="R59" s="218">
        <f t="shared" si="10"/>
        <v>1</v>
      </c>
      <c r="S59" s="218">
        <f t="shared" si="11"/>
        <v>1</v>
      </c>
      <c r="T59" s="218">
        <f t="shared" si="12"/>
        <v>0</v>
      </c>
      <c r="U59" s="218">
        <f t="shared" si="15"/>
        <v>1</v>
      </c>
      <c r="V59" s="218">
        <f t="shared" si="13"/>
        <v>1</v>
      </c>
      <c r="W59" s="218">
        <f t="shared" si="14"/>
        <v>1</v>
      </c>
      <c r="X59" s="120" t="str">
        <f t="shared" si="16"/>
        <v/>
      </c>
      <c r="Y59" s="18"/>
      <c r="Z59" s="17"/>
      <c r="AA59" s="106" t="s">
        <v>2074</v>
      </c>
    </row>
    <row r="60" spans="1:27" ht="28">
      <c r="A60" s="218">
        <v>2216</v>
      </c>
      <c r="B60" s="16" t="str">
        <f t="shared" si="2"/>
        <v>I.3.5</v>
      </c>
      <c r="C60" s="92" t="s">
        <v>2075</v>
      </c>
      <c r="D60" s="20" t="s">
        <v>47</v>
      </c>
      <c r="E60" s="31"/>
      <c r="F60" s="17"/>
      <c r="G60" s="18" t="s">
        <v>2076</v>
      </c>
      <c r="H60" s="17" t="s">
        <v>286</v>
      </c>
      <c r="I60" s="16">
        <v>2</v>
      </c>
      <c r="J60" s="16"/>
      <c r="K60" s="237">
        <f t="shared" si="3"/>
        <v>3</v>
      </c>
      <c r="L60" s="218">
        <f t="shared" si="4"/>
        <v>5</v>
      </c>
      <c r="M60" s="218">
        <f t="shared" si="5"/>
        <v>0</v>
      </c>
      <c r="N60" s="218">
        <f t="shared" si="6"/>
        <v>0</v>
      </c>
      <c r="O60" s="218">
        <f t="shared" si="7"/>
        <v>0</v>
      </c>
      <c r="P60" s="222">
        <f t="shared" si="8"/>
        <v>0</v>
      </c>
      <c r="Q60" s="218">
        <f t="shared" si="9"/>
        <v>1</v>
      </c>
      <c r="R60" s="218">
        <f t="shared" si="10"/>
        <v>1</v>
      </c>
      <c r="S60" s="218">
        <f t="shared" si="11"/>
        <v>1</v>
      </c>
      <c r="T60" s="218">
        <f t="shared" si="12"/>
        <v>0</v>
      </c>
      <c r="U60" s="218">
        <f t="shared" si="15"/>
        <v>1</v>
      </c>
      <c r="V60" s="218">
        <f t="shared" si="13"/>
        <v>1</v>
      </c>
      <c r="W60" s="218">
        <f t="shared" si="14"/>
        <v>1</v>
      </c>
      <c r="X60" s="120" t="str">
        <f t="shared" si="16"/>
        <v/>
      </c>
      <c r="Y60" s="18"/>
      <c r="Z60" s="17"/>
      <c r="AA60" s="106" t="s">
        <v>2077</v>
      </c>
    </row>
    <row r="61" spans="1:27" ht="28">
      <c r="A61" s="218">
        <v>2230</v>
      </c>
      <c r="B61" s="16" t="str">
        <f t="shared" si="2"/>
        <v>I.4</v>
      </c>
      <c r="C61" s="17" t="s">
        <v>2078</v>
      </c>
      <c r="D61" s="216" t="s">
        <v>47</v>
      </c>
      <c r="E61" s="31"/>
      <c r="F61" s="17"/>
      <c r="G61" s="18" t="s">
        <v>3</v>
      </c>
      <c r="H61" s="17"/>
      <c r="I61" s="16">
        <v>1</v>
      </c>
      <c r="J61" s="16"/>
      <c r="K61" s="237">
        <f t="shared" si="3"/>
        <v>4</v>
      </c>
      <c r="L61" s="218">
        <f t="shared" si="4"/>
        <v>0</v>
      </c>
      <c r="M61" s="218">
        <f t="shared" si="5"/>
        <v>0</v>
      </c>
      <c r="N61" s="218">
        <f t="shared" si="6"/>
        <v>0</v>
      </c>
      <c r="O61" s="218">
        <f t="shared" si="7"/>
        <v>0</v>
      </c>
      <c r="P61" s="222">
        <f t="shared" si="8"/>
        <v>0</v>
      </c>
      <c r="Q61" s="218">
        <f t="shared" si="9"/>
        <v>1</v>
      </c>
      <c r="R61" s="218">
        <f t="shared" si="10"/>
        <v>1</v>
      </c>
      <c r="S61" s="218">
        <f t="shared" si="11"/>
        <v>1</v>
      </c>
      <c r="T61" s="218">
        <f t="shared" si="12"/>
        <v>0</v>
      </c>
      <c r="U61" s="218">
        <f t="shared" si="15"/>
        <v>1</v>
      </c>
      <c r="V61" s="218">
        <f t="shared" si="13"/>
        <v>1</v>
      </c>
      <c r="W61" s="218">
        <f t="shared" si="14"/>
        <v>1</v>
      </c>
      <c r="X61" s="120">
        <f t="shared" si="16"/>
        <v>1</v>
      </c>
      <c r="Y61" s="18"/>
      <c r="Z61" s="17"/>
      <c r="AA61" s="106" t="s">
        <v>2079</v>
      </c>
    </row>
    <row r="62" spans="1:27" ht="28">
      <c r="A62" s="218">
        <v>2231</v>
      </c>
      <c r="B62" s="16" t="str">
        <f t="shared" si="2"/>
        <v>I.4.1</v>
      </c>
      <c r="C62" s="92" t="s">
        <v>2080</v>
      </c>
      <c r="D62" s="20" t="s">
        <v>47</v>
      </c>
      <c r="E62" s="31"/>
      <c r="F62" s="17" t="s">
        <v>289</v>
      </c>
      <c r="G62" s="18" t="s">
        <v>290</v>
      </c>
      <c r="H62" s="17" t="s">
        <v>291</v>
      </c>
      <c r="I62" s="16">
        <v>2</v>
      </c>
      <c r="J62" s="16"/>
      <c r="K62" s="237">
        <f t="shared" si="3"/>
        <v>4</v>
      </c>
      <c r="L62" s="218">
        <f t="shared" si="4"/>
        <v>1</v>
      </c>
      <c r="M62" s="218">
        <f t="shared" si="5"/>
        <v>0</v>
      </c>
      <c r="N62" s="218">
        <f t="shared" si="6"/>
        <v>0</v>
      </c>
      <c r="O62" s="218">
        <f t="shared" si="7"/>
        <v>0</v>
      </c>
      <c r="P62" s="222">
        <f t="shared" si="8"/>
        <v>0</v>
      </c>
      <c r="Q62" s="218">
        <f t="shared" si="9"/>
        <v>1</v>
      </c>
      <c r="R62" s="218">
        <f t="shared" si="10"/>
        <v>1</v>
      </c>
      <c r="S62" s="218">
        <f t="shared" si="11"/>
        <v>1</v>
      </c>
      <c r="T62" s="218">
        <f t="shared" si="12"/>
        <v>0</v>
      </c>
      <c r="U62" s="218">
        <f t="shared" si="15"/>
        <v>1</v>
      </c>
      <c r="V62" s="218">
        <f t="shared" si="13"/>
        <v>1</v>
      </c>
      <c r="W62" s="218">
        <f t="shared" si="14"/>
        <v>1</v>
      </c>
      <c r="X62" s="120" t="str">
        <f t="shared" si="16"/>
        <v/>
      </c>
      <c r="Y62" s="18"/>
      <c r="Z62" s="17"/>
      <c r="AA62" s="106" t="s">
        <v>2081</v>
      </c>
    </row>
    <row r="63" spans="1:27" ht="14">
      <c r="A63" s="218">
        <v>2076</v>
      </c>
      <c r="B63" s="16" t="str">
        <f t="shared" si="2"/>
        <v>I.4.2</v>
      </c>
      <c r="C63" s="92" t="s">
        <v>2082</v>
      </c>
      <c r="D63" s="20" t="s">
        <v>47</v>
      </c>
      <c r="E63" s="31"/>
      <c r="F63" s="17"/>
      <c r="G63" s="18" t="s">
        <v>1653</v>
      </c>
      <c r="H63" s="17" t="s">
        <v>1654</v>
      </c>
      <c r="I63" s="16">
        <v>2</v>
      </c>
      <c r="J63" s="16"/>
      <c r="K63" s="237">
        <f t="shared" si="3"/>
        <v>4</v>
      </c>
      <c r="L63" s="218">
        <f t="shared" si="4"/>
        <v>2</v>
      </c>
      <c r="M63" s="218">
        <f t="shared" si="5"/>
        <v>0</v>
      </c>
      <c r="N63" s="218">
        <f t="shared" si="6"/>
        <v>0</v>
      </c>
      <c r="O63" s="218">
        <f t="shared" si="7"/>
        <v>0</v>
      </c>
      <c r="P63" s="222">
        <f t="shared" si="8"/>
        <v>0</v>
      </c>
      <c r="Q63" s="218">
        <f t="shared" si="9"/>
        <v>1</v>
      </c>
      <c r="R63" s="218">
        <f t="shared" si="10"/>
        <v>1</v>
      </c>
      <c r="S63" s="218">
        <f t="shared" si="11"/>
        <v>1</v>
      </c>
      <c r="T63" s="218">
        <f t="shared" si="12"/>
        <v>0</v>
      </c>
      <c r="U63" s="218">
        <f t="shared" si="15"/>
        <v>1</v>
      </c>
      <c r="V63" s="218">
        <f t="shared" si="13"/>
        <v>1</v>
      </c>
      <c r="W63" s="218">
        <f t="shared" si="14"/>
        <v>1</v>
      </c>
      <c r="X63" s="120" t="str">
        <f t="shared" si="16"/>
        <v/>
      </c>
      <c r="Y63" s="18"/>
      <c r="Z63" s="17"/>
      <c r="AA63" s="106" t="s">
        <v>2083</v>
      </c>
    </row>
    <row r="64" spans="1:27" ht="28">
      <c r="A64" s="218">
        <v>2081</v>
      </c>
      <c r="B64" s="16" t="str">
        <f t="shared" si="2"/>
        <v>I.4.3</v>
      </c>
      <c r="C64" s="92" t="s">
        <v>2084</v>
      </c>
      <c r="D64" s="20" t="s">
        <v>47</v>
      </c>
      <c r="E64" s="31"/>
      <c r="F64" s="17"/>
      <c r="G64" s="18" t="s">
        <v>3</v>
      </c>
      <c r="H64" s="17" t="s">
        <v>243</v>
      </c>
      <c r="I64" s="16">
        <v>2</v>
      </c>
      <c r="J64" s="16"/>
      <c r="K64" s="237">
        <f t="shared" si="3"/>
        <v>4</v>
      </c>
      <c r="L64" s="218">
        <f t="shared" si="4"/>
        <v>3</v>
      </c>
      <c r="M64" s="218">
        <f t="shared" si="5"/>
        <v>0</v>
      </c>
      <c r="N64" s="218">
        <f t="shared" si="6"/>
        <v>0</v>
      </c>
      <c r="O64" s="218">
        <f t="shared" si="7"/>
        <v>0</v>
      </c>
      <c r="P64" s="222">
        <f t="shared" si="8"/>
        <v>0</v>
      </c>
      <c r="Q64" s="218">
        <f t="shared" si="9"/>
        <v>1</v>
      </c>
      <c r="R64" s="218">
        <f t="shared" si="10"/>
        <v>1</v>
      </c>
      <c r="S64" s="218">
        <f t="shared" si="11"/>
        <v>1</v>
      </c>
      <c r="T64" s="218">
        <f t="shared" si="12"/>
        <v>0</v>
      </c>
      <c r="U64" s="218">
        <f t="shared" si="15"/>
        <v>1</v>
      </c>
      <c r="V64" s="218">
        <f t="shared" si="13"/>
        <v>1</v>
      </c>
      <c r="W64" s="218">
        <f t="shared" si="14"/>
        <v>1</v>
      </c>
      <c r="X64" s="120" t="str">
        <f t="shared" si="16"/>
        <v/>
      </c>
      <c r="Y64" s="18"/>
      <c r="Z64" s="17"/>
      <c r="AA64" s="106" t="s">
        <v>2085</v>
      </c>
    </row>
    <row r="65" spans="1:27" ht="14">
      <c r="A65" s="218">
        <v>2109</v>
      </c>
      <c r="B65" s="16" t="str">
        <f t="shared" si="2"/>
        <v>I.4.4</v>
      </c>
      <c r="C65" s="92" t="s">
        <v>2086</v>
      </c>
      <c r="D65" s="20" t="s">
        <v>47</v>
      </c>
      <c r="E65" s="31"/>
      <c r="F65" s="17"/>
      <c r="G65" s="18" t="s">
        <v>2087</v>
      </c>
      <c r="H65" s="17" t="s">
        <v>2088</v>
      </c>
      <c r="I65" s="16">
        <v>2</v>
      </c>
      <c r="J65" s="16"/>
      <c r="K65" s="237">
        <f t="shared" si="3"/>
        <v>4</v>
      </c>
      <c r="L65" s="218">
        <f t="shared" si="4"/>
        <v>4</v>
      </c>
      <c r="M65" s="218">
        <f t="shared" si="5"/>
        <v>0</v>
      </c>
      <c r="N65" s="218">
        <f t="shared" si="6"/>
        <v>0</v>
      </c>
      <c r="O65" s="218">
        <f t="shared" si="7"/>
        <v>0</v>
      </c>
      <c r="P65" s="222">
        <f t="shared" si="8"/>
        <v>0</v>
      </c>
      <c r="Q65" s="218">
        <f t="shared" si="9"/>
        <v>1</v>
      </c>
      <c r="R65" s="218">
        <f t="shared" si="10"/>
        <v>1</v>
      </c>
      <c r="S65" s="218">
        <f t="shared" si="11"/>
        <v>1</v>
      </c>
      <c r="T65" s="218">
        <f t="shared" si="12"/>
        <v>0</v>
      </c>
      <c r="U65" s="218">
        <f t="shared" si="15"/>
        <v>1</v>
      </c>
      <c r="V65" s="218">
        <f t="shared" si="13"/>
        <v>1</v>
      </c>
      <c r="W65" s="218">
        <f t="shared" si="14"/>
        <v>1</v>
      </c>
      <c r="X65" s="120" t="str">
        <f t="shared" si="16"/>
        <v/>
      </c>
      <c r="Y65" s="18"/>
      <c r="Z65" s="17"/>
      <c r="AA65" s="106" t="s">
        <v>2089</v>
      </c>
    </row>
    <row r="66" spans="1:27" ht="14">
      <c r="A66" s="218">
        <v>2110</v>
      </c>
      <c r="B66" s="16" t="str">
        <f t="shared" si="2"/>
        <v>I.4.5</v>
      </c>
      <c r="C66" s="92" t="s">
        <v>2090</v>
      </c>
      <c r="D66" s="20" t="s">
        <v>47</v>
      </c>
      <c r="E66" s="31"/>
      <c r="F66" s="17"/>
      <c r="G66" s="18" t="s">
        <v>2087</v>
      </c>
      <c r="H66" s="17" t="s">
        <v>2088</v>
      </c>
      <c r="I66" s="16">
        <v>2</v>
      </c>
      <c r="J66" s="16"/>
      <c r="K66" s="237">
        <f t="shared" si="3"/>
        <v>4</v>
      </c>
      <c r="L66" s="218">
        <f t="shared" si="4"/>
        <v>5</v>
      </c>
      <c r="M66" s="218">
        <f t="shared" si="5"/>
        <v>0</v>
      </c>
      <c r="N66" s="218">
        <f t="shared" si="6"/>
        <v>0</v>
      </c>
      <c r="O66" s="218">
        <f t="shared" si="7"/>
        <v>0</v>
      </c>
      <c r="P66" s="222">
        <f t="shared" si="8"/>
        <v>0</v>
      </c>
      <c r="Q66" s="218">
        <f t="shared" si="9"/>
        <v>1</v>
      </c>
      <c r="R66" s="218">
        <f t="shared" si="10"/>
        <v>1</v>
      </c>
      <c r="S66" s="218">
        <f t="shared" si="11"/>
        <v>1</v>
      </c>
      <c r="T66" s="218">
        <f t="shared" si="12"/>
        <v>0</v>
      </c>
      <c r="U66" s="218">
        <f t="shared" si="15"/>
        <v>1</v>
      </c>
      <c r="V66" s="218">
        <f t="shared" si="13"/>
        <v>1</v>
      </c>
      <c r="W66" s="218">
        <f t="shared" si="14"/>
        <v>1</v>
      </c>
      <c r="X66" s="120" t="str">
        <f t="shared" si="16"/>
        <v/>
      </c>
      <c r="Y66" s="18"/>
      <c r="Z66" s="17"/>
      <c r="AA66" s="106" t="s">
        <v>2091</v>
      </c>
    </row>
    <row r="67" spans="1:27" ht="28">
      <c r="A67" s="218">
        <v>2225</v>
      </c>
      <c r="B67" s="16" t="str">
        <f t="shared" si="2"/>
        <v>I.5</v>
      </c>
      <c r="C67" s="17" t="s">
        <v>2092</v>
      </c>
      <c r="D67" s="20" t="s">
        <v>47</v>
      </c>
      <c r="E67" s="31"/>
      <c r="F67" s="17" t="s">
        <v>289</v>
      </c>
      <c r="G67" s="18" t="s">
        <v>290</v>
      </c>
      <c r="H67" s="17" t="s">
        <v>291</v>
      </c>
      <c r="I67" s="16">
        <v>1</v>
      </c>
      <c r="J67" s="16"/>
      <c r="K67" s="237">
        <f t="shared" si="3"/>
        <v>5</v>
      </c>
      <c r="L67" s="218">
        <f t="shared" si="4"/>
        <v>0</v>
      </c>
      <c r="M67" s="218">
        <f t="shared" si="5"/>
        <v>0</v>
      </c>
      <c r="N67" s="218">
        <f t="shared" si="6"/>
        <v>0</v>
      </c>
      <c r="O67" s="218">
        <f t="shared" si="7"/>
        <v>0</v>
      </c>
      <c r="P67" s="222">
        <f t="shared" si="8"/>
        <v>0</v>
      </c>
      <c r="Q67" s="218">
        <f t="shared" si="9"/>
        <v>1</v>
      </c>
      <c r="R67" s="218">
        <f t="shared" si="10"/>
        <v>1</v>
      </c>
      <c r="S67" s="218">
        <f t="shared" si="11"/>
        <v>1</v>
      </c>
      <c r="T67" s="218">
        <f t="shared" si="12"/>
        <v>0</v>
      </c>
      <c r="U67" s="218">
        <f t="shared" si="15"/>
        <v>1</v>
      </c>
      <c r="V67" s="218">
        <f t="shared" si="13"/>
        <v>1</v>
      </c>
      <c r="W67" s="218">
        <f t="shared" si="14"/>
        <v>1</v>
      </c>
      <c r="X67" s="120">
        <f t="shared" si="16"/>
        <v>1</v>
      </c>
      <c r="Y67" s="18"/>
      <c r="Z67" s="17"/>
      <c r="AA67" s="106" t="s">
        <v>2093</v>
      </c>
    </row>
    <row r="68" spans="1:27" ht="28">
      <c r="A68" s="218">
        <v>2220</v>
      </c>
      <c r="B68" s="16" t="str">
        <f t="shared" si="2"/>
        <v>I.5.1</v>
      </c>
      <c r="C68" s="92" t="s">
        <v>2094</v>
      </c>
      <c r="D68" s="20" t="s">
        <v>47</v>
      </c>
      <c r="E68" s="31"/>
      <c r="F68" s="17"/>
      <c r="G68" s="18" t="s">
        <v>2095</v>
      </c>
      <c r="H68" s="17" t="s">
        <v>1648</v>
      </c>
      <c r="I68" s="16">
        <v>2</v>
      </c>
      <c r="J68" s="16"/>
      <c r="K68" s="237">
        <f t="shared" si="3"/>
        <v>5</v>
      </c>
      <c r="L68" s="218">
        <f t="shared" si="4"/>
        <v>1</v>
      </c>
      <c r="M68" s="218">
        <f t="shared" si="5"/>
        <v>0</v>
      </c>
      <c r="N68" s="218">
        <f t="shared" si="6"/>
        <v>0</v>
      </c>
      <c r="O68" s="218">
        <f t="shared" si="7"/>
        <v>0</v>
      </c>
      <c r="P68" s="222">
        <f t="shared" si="8"/>
        <v>0</v>
      </c>
      <c r="Q68" s="218">
        <f t="shared" si="9"/>
        <v>1</v>
      </c>
      <c r="R68" s="218">
        <f t="shared" si="10"/>
        <v>1</v>
      </c>
      <c r="S68" s="218">
        <f t="shared" si="11"/>
        <v>1</v>
      </c>
      <c r="T68" s="218">
        <f t="shared" si="12"/>
        <v>0</v>
      </c>
      <c r="U68" s="218">
        <f t="shared" si="15"/>
        <v>1</v>
      </c>
      <c r="V68" s="218">
        <f t="shared" si="13"/>
        <v>1</v>
      </c>
      <c r="W68" s="218">
        <f t="shared" si="14"/>
        <v>1</v>
      </c>
      <c r="X68" s="120" t="str">
        <f t="shared" si="16"/>
        <v/>
      </c>
      <c r="Y68" s="18"/>
      <c r="Z68" s="17"/>
      <c r="AA68" s="106" t="s">
        <v>2096</v>
      </c>
    </row>
    <row r="69" spans="1:27" ht="28">
      <c r="A69" s="218">
        <v>2233</v>
      </c>
      <c r="B69" s="16" t="str">
        <f t="shared" si="2"/>
        <v>I.5.2</v>
      </c>
      <c r="C69" s="92" t="s">
        <v>2097</v>
      </c>
      <c r="D69" s="20" t="s">
        <v>47</v>
      </c>
      <c r="E69" s="31"/>
      <c r="F69" s="17"/>
      <c r="G69" s="18" t="s">
        <v>2098</v>
      </c>
      <c r="H69" s="17" t="s">
        <v>2099</v>
      </c>
      <c r="I69" s="16">
        <v>2</v>
      </c>
      <c r="J69" s="16"/>
      <c r="K69" s="237">
        <f t="shared" si="3"/>
        <v>5</v>
      </c>
      <c r="L69" s="218">
        <f t="shared" si="4"/>
        <v>2</v>
      </c>
      <c r="M69" s="218">
        <f t="shared" si="5"/>
        <v>0</v>
      </c>
      <c r="N69" s="218">
        <f t="shared" si="6"/>
        <v>0</v>
      </c>
      <c r="O69" s="218">
        <f t="shared" si="7"/>
        <v>0</v>
      </c>
      <c r="P69" s="222">
        <f t="shared" si="8"/>
        <v>0</v>
      </c>
      <c r="Q69" s="218">
        <f t="shared" si="9"/>
        <v>1</v>
      </c>
      <c r="R69" s="218">
        <f t="shared" si="10"/>
        <v>1</v>
      </c>
      <c r="S69" s="218">
        <f t="shared" si="11"/>
        <v>1</v>
      </c>
      <c r="T69" s="218">
        <f t="shared" si="12"/>
        <v>0</v>
      </c>
      <c r="U69" s="218">
        <f t="shared" ref="U69:U80" si="17">IF(Master="Master",Q69,IF(U68="",R69,IF(OR(AND(T69&gt;0,R69&lt;U68),AND(T69=1,R69&lt;=U68)),U68,R69)))</f>
        <v>1</v>
      </c>
      <c r="V69" s="218">
        <f t="shared" si="13"/>
        <v>1</v>
      </c>
      <c r="W69" s="218">
        <f t="shared" si="14"/>
        <v>1</v>
      </c>
      <c r="X69" s="120" t="str">
        <f t="shared" ref="X69:X80" si="18">IF(ISNA(VLOOKUP(A69,L2_Array,1,FALSE)),"",1)</f>
        <v/>
      </c>
      <c r="Y69" s="18"/>
      <c r="Z69" s="17"/>
      <c r="AA69" s="106" t="s">
        <v>2100</v>
      </c>
    </row>
    <row r="70" spans="1:27" ht="28">
      <c r="A70" s="218">
        <v>1806</v>
      </c>
      <c r="B70" s="16" t="str">
        <f t="shared" ref="B70:B80" si="19">IF(I70=0,"",IF(I70=1,P$1&amp;"."&amp;K70,IF(I70=2,P$1&amp;"."&amp;K70&amp;"."&amp;L70,IF(I70=3,P$1&amp;"."&amp;K70&amp;"."&amp;L70&amp;"."&amp;M70,IF(I70=4,P$1&amp;"."&amp;K70&amp;"."&amp;L70&amp;"."&amp;M70&amp;"."&amp;N70,IF(I70=5,P$1&amp;"."&amp;K70&amp;"."&amp;L70&amp;"."&amp;M70&amp;"."&amp;N70&amp;"."&amp;O70))))))</f>
        <v>I.6</v>
      </c>
      <c r="C70" s="17" t="s">
        <v>2101</v>
      </c>
      <c r="D70" s="20" t="s">
        <v>47</v>
      </c>
      <c r="E70" s="31"/>
      <c r="F70" s="17"/>
      <c r="G70" s="18" t="s">
        <v>3</v>
      </c>
      <c r="H70" s="17" t="s">
        <v>243</v>
      </c>
      <c r="I70" s="16">
        <v>1</v>
      </c>
      <c r="J70" s="16"/>
      <c r="K70" s="237">
        <f t="shared" ref="K70:K80" si="20">IF(K69="",1,IF(I70=1,K69+1,K69))</f>
        <v>6</v>
      </c>
      <c r="L70" s="218">
        <f t="shared" ref="L70:L80" si="21">IF(L69="",0,IF(K69&lt;&gt;K70,0,IF($I70=2,L69+1,L69)))</f>
        <v>0</v>
      </c>
      <c r="M70" s="218">
        <f t="shared" ref="M70:M80" si="22">IF(M69="",0,IF(L69&lt;&gt;L70,0,IF($I70=3,M69+1,M69)))</f>
        <v>0</v>
      </c>
      <c r="N70" s="218">
        <f t="shared" ref="N70:N80" si="23">IF(N69="",0,IF(M69&lt;&gt;M70,0,IF($I70=4,N69+1,N69)))</f>
        <v>0</v>
      </c>
      <c r="O70" s="218">
        <f t="shared" ref="O70:O80" si="24">IF(O69="",0,IF(N69&lt;&gt;N70,0,IF($I70=5,O69+1,O69)))</f>
        <v>0</v>
      </c>
      <c r="P70" s="222">
        <f t="shared" ref="P70:P80" si="25">IF(OR(Master="Master",I70=0),0,IF(J70=1,0,IF(ISNA(VLOOKUP(A70,L2_Array,21,FALSE)),0,VLOOKUP(A70,L2_Array,21,FALSE))))</f>
        <v>0</v>
      </c>
      <c r="Q70" s="218">
        <f t="shared" ref="Q70:Q80" si="26">IF(I70="","",IF(D70="Yes",1,IF(D70="No",2,IF(D70="N/A",3,0))))</f>
        <v>1</v>
      </c>
      <c r="R70" s="218">
        <f t="shared" ref="R70:R80" si="27">IF(I70="","",IF(P70&gt;0,P70,IF(Q70&gt;0,Q70,0)))</f>
        <v>1</v>
      </c>
      <c r="S70" s="218">
        <f t="shared" ref="S70:S80" si="28">IF(I70="","",IF(OR(I70=1,S69=""),1,IF(OR(AND(J69=1,(I70-I68&lt;&gt;0)),AND(S69=0,I69=I70),AND(J69=1,I70=I68)),0,1)))</f>
        <v>1</v>
      </c>
      <c r="T70" s="218">
        <f t="shared" ref="T70:T80" si="29">IF(I70="",T69,IF(AND(R70&gt;1,OR(T69="",T69=0,T69&gt;=I70)),I70,IF(I70&gt;T69,T69,0)))</f>
        <v>0</v>
      </c>
      <c r="U70" s="218">
        <f t="shared" si="17"/>
        <v>1</v>
      </c>
      <c r="V70" s="218">
        <f t="shared" ref="V70:V80" si="30">IF(I70="","",IF(OR(AND(S69=1,T70=1),R70&gt;0,AND(S71=0,V71=1)),1,0))</f>
        <v>1</v>
      </c>
      <c r="W70" s="218">
        <f t="shared" ref="W70:W80" si="31">IF(I70="","",IF(OR(AND(T70&gt;0,S70=1),AND(S70=1,V70=1)),1,0))</f>
        <v>1</v>
      </c>
      <c r="X70" s="120">
        <f t="shared" si="18"/>
        <v>1</v>
      </c>
      <c r="Y70" s="18"/>
      <c r="Z70" s="17"/>
      <c r="AA70" s="106" t="s">
        <v>2102</v>
      </c>
    </row>
    <row r="71" spans="1:27" ht="28">
      <c r="A71" s="218">
        <v>1807</v>
      </c>
      <c r="B71" s="16" t="str">
        <f t="shared" si="19"/>
        <v>I.6.1</v>
      </c>
      <c r="C71" s="92" t="s">
        <v>2103</v>
      </c>
      <c r="D71" s="20" t="s">
        <v>47</v>
      </c>
      <c r="E71" s="214" t="s">
        <v>2104</v>
      </c>
      <c r="F71" s="17"/>
      <c r="G71" s="18" t="s">
        <v>799</v>
      </c>
      <c r="H71" s="17" t="s">
        <v>800</v>
      </c>
      <c r="I71" s="16">
        <v>2</v>
      </c>
      <c r="J71" s="16"/>
      <c r="K71" s="237">
        <f t="shared" si="20"/>
        <v>6</v>
      </c>
      <c r="L71" s="218">
        <f t="shared" si="21"/>
        <v>1</v>
      </c>
      <c r="M71" s="218">
        <f t="shared" si="22"/>
        <v>0</v>
      </c>
      <c r="N71" s="218">
        <f t="shared" si="23"/>
        <v>0</v>
      </c>
      <c r="O71" s="218">
        <f t="shared" si="24"/>
        <v>0</v>
      </c>
      <c r="P71" s="222">
        <f t="shared" si="25"/>
        <v>0</v>
      </c>
      <c r="Q71" s="218">
        <f t="shared" si="26"/>
        <v>1</v>
      </c>
      <c r="R71" s="218">
        <f t="shared" si="27"/>
        <v>1</v>
      </c>
      <c r="S71" s="218">
        <f t="shared" si="28"/>
        <v>1</v>
      </c>
      <c r="T71" s="218">
        <f t="shared" si="29"/>
        <v>0</v>
      </c>
      <c r="U71" s="218">
        <f t="shared" si="17"/>
        <v>1</v>
      </c>
      <c r="V71" s="218">
        <f t="shared" si="30"/>
        <v>1</v>
      </c>
      <c r="W71" s="218">
        <f t="shared" si="31"/>
        <v>1</v>
      </c>
      <c r="X71" s="120" t="str">
        <f t="shared" si="18"/>
        <v/>
      </c>
      <c r="Y71" s="18"/>
      <c r="Z71" s="17"/>
      <c r="AA71" s="106" t="s">
        <v>2105</v>
      </c>
    </row>
    <row r="72" spans="1:27" ht="28">
      <c r="A72" s="218">
        <v>1813</v>
      </c>
      <c r="B72" s="16" t="str">
        <f t="shared" si="19"/>
        <v>I.6.2</v>
      </c>
      <c r="C72" s="92" t="s">
        <v>2106</v>
      </c>
      <c r="D72" s="20" t="s">
        <v>47</v>
      </c>
      <c r="E72" s="31"/>
      <c r="F72" s="17"/>
      <c r="G72" s="18" t="s">
        <v>1489</v>
      </c>
      <c r="H72" s="17" t="s">
        <v>1472</v>
      </c>
      <c r="I72" s="16">
        <v>2</v>
      </c>
      <c r="J72" s="16"/>
      <c r="K72" s="237">
        <f t="shared" si="20"/>
        <v>6</v>
      </c>
      <c r="L72" s="218">
        <f t="shared" si="21"/>
        <v>2</v>
      </c>
      <c r="M72" s="218">
        <f t="shared" si="22"/>
        <v>0</v>
      </c>
      <c r="N72" s="218">
        <f t="shared" si="23"/>
        <v>0</v>
      </c>
      <c r="O72" s="218">
        <f t="shared" si="24"/>
        <v>0</v>
      </c>
      <c r="P72" s="222">
        <f t="shared" si="25"/>
        <v>0</v>
      </c>
      <c r="Q72" s="218">
        <f t="shared" si="26"/>
        <v>1</v>
      </c>
      <c r="R72" s="218">
        <f t="shared" si="27"/>
        <v>1</v>
      </c>
      <c r="S72" s="218">
        <f t="shared" si="28"/>
        <v>1</v>
      </c>
      <c r="T72" s="218">
        <f t="shared" si="29"/>
        <v>0</v>
      </c>
      <c r="U72" s="218">
        <f t="shared" si="17"/>
        <v>1</v>
      </c>
      <c r="V72" s="218">
        <f t="shared" si="30"/>
        <v>1</v>
      </c>
      <c r="W72" s="218">
        <f t="shared" si="31"/>
        <v>1</v>
      </c>
      <c r="X72" s="120" t="str">
        <f t="shared" si="18"/>
        <v/>
      </c>
      <c r="Y72" s="18"/>
      <c r="Z72" s="17"/>
      <c r="AA72" s="106" t="s">
        <v>2107</v>
      </c>
    </row>
    <row r="73" spans="1:27" ht="28">
      <c r="A73" s="218">
        <v>3219</v>
      </c>
      <c r="B73" s="16" t="str">
        <f t="shared" si="19"/>
        <v>I.6.3</v>
      </c>
      <c r="C73" s="92" t="s">
        <v>2108</v>
      </c>
      <c r="D73" s="20" t="s">
        <v>47</v>
      </c>
      <c r="E73" s="31"/>
      <c r="F73" s="17"/>
      <c r="G73" s="18" t="s">
        <v>3</v>
      </c>
      <c r="H73" s="17"/>
      <c r="I73" s="16">
        <v>2</v>
      </c>
      <c r="J73" s="16"/>
      <c r="K73" s="237">
        <f t="shared" si="20"/>
        <v>6</v>
      </c>
      <c r="L73" s="218">
        <f t="shared" si="21"/>
        <v>3</v>
      </c>
      <c r="M73" s="218">
        <f t="shared" si="22"/>
        <v>0</v>
      </c>
      <c r="N73" s="218">
        <f t="shared" si="23"/>
        <v>0</v>
      </c>
      <c r="O73" s="218">
        <f t="shared" si="24"/>
        <v>0</v>
      </c>
      <c r="P73" s="222">
        <f t="shared" si="25"/>
        <v>0</v>
      </c>
      <c r="Q73" s="218">
        <f t="shared" si="26"/>
        <v>1</v>
      </c>
      <c r="R73" s="218">
        <f t="shared" si="27"/>
        <v>1</v>
      </c>
      <c r="S73" s="218">
        <f t="shared" si="28"/>
        <v>1</v>
      </c>
      <c r="T73" s="218">
        <f t="shared" si="29"/>
        <v>0</v>
      </c>
      <c r="U73" s="218">
        <f t="shared" si="17"/>
        <v>1</v>
      </c>
      <c r="V73" s="218">
        <f t="shared" si="30"/>
        <v>1</v>
      </c>
      <c r="W73" s="218">
        <f t="shared" si="31"/>
        <v>1</v>
      </c>
      <c r="X73" s="120" t="str">
        <f t="shared" si="18"/>
        <v/>
      </c>
      <c r="Y73" s="18"/>
      <c r="Z73" s="17"/>
      <c r="AA73" s="106" t="s">
        <v>2109</v>
      </c>
    </row>
    <row r="74" spans="1:27" ht="14">
      <c r="A74" s="218">
        <v>1814</v>
      </c>
      <c r="B74" s="16" t="str">
        <f t="shared" si="19"/>
        <v>I.6.4</v>
      </c>
      <c r="C74" s="92" t="s">
        <v>2110</v>
      </c>
      <c r="D74" s="20" t="s">
        <v>47</v>
      </c>
      <c r="E74" s="31"/>
      <c r="F74" s="17"/>
      <c r="G74" s="18" t="s">
        <v>348</v>
      </c>
      <c r="H74" s="17" t="s">
        <v>349</v>
      </c>
      <c r="I74" s="16">
        <v>2</v>
      </c>
      <c r="J74" s="16"/>
      <c r="K74" s="237">
        <f t="shared" si="20"/>
        <v>6</v>
      </c>
      <c r="L74" s="218">
        <f t="shared" si="21"/>
        <v>4</v>
      </c>
      <c r="M74" s="218">
        <f t="shared" si="22"/>
        <v>0</v>
      </c>
      <c r="N74" s="218">
        <f t="shared" si="23"/>
        <v>0</v>
      </c>
      <c r="O74" s="218">
        <f t="shared" si="24"/>
        <v>0</v>
      </c>
      <c r="P74" s="222">
        <f t="shared" si="25"/>
        <v>0</v>
      </c>
      <c r="Q74" s="218">
        <f t="shared" si="26"/>
        <v>1</v>
      </c>
      <c r="R74" s="218">
        <f t="shared" si="27"/>
        <v>1</v>
      </c>
      <c r="S74" s="218">
        <f t="shared" si="28"/>
        <v>1</v>
      </c>
      <c r="T74" s="218">
        <f t="shared" si="29"/>
        <v>0</v>
      </c>
      <c r="U74" s="218">
        <f t="shared" si="17"/>
        <v>1</v>
      </c>
      <c r="V74" s="218">
        <f t="shared" si="30"/>
        <v>1</v>
      </c>
      <c r="W74" s="218">
        <f t="shared" si="31"/>
        <v>1</v>
      </c>
      <c r="X74" s="120" t="str">
        <f t="shared" si="18"/>
        <v/>
      </c>
      <c r="Y74" s="18"/>
      <c r="Z74" s="17"/>
      <c r="AA74" s="106" t="s">
        <v>2111</v>
      </c>
    </row>
    <row r="75" spans="1:27" ht="14">
      <c r="A75" s="218">
        <v>1815</v>
      </c>
      <c r="B75" s="16" t="str">
        <f t="shared" si="19"/>
        <v>I.6.5</v>
      </c>
      <c r="C75" s="92" t="s">
        <v>2112</v>
      </c>
      <c r="D75" s="20" t="s">
        <v>47</v>
      </c>
      <c r="E75" s="31"/>
      <c r="F75" s="17"/>
      <c r="G75" s="18" t="s">
        <v>3</v>
      </c>
      <c r="H75" s="17" t="s">
        <v>243</v>
      </c>
      <c r="I75" s="16">
        <v>2</v>
      </c>
      <c r="J75" s="16"/>
      <c r="K75" s="237">
        <f t="shared" si="20"/>
        <v>6</v>
      </c>
      <c r="L75" s="218">
        <f t="shared" si="21"/>
        <v>5</v>
      </c>
      <c r="M75" s="218">
        <f t="shared" si="22"/>
        <v>0</v>
      </c>
      <c r="N75" s="218">
        <f t="shared" si="23"/>
        <v>0</v>
      </c>
      <c r="O75" s="218">
        <f t="shared" si="24"/>
        <v>0</v>
      </c>
      <c r="P75" s="222">
        <f t="shared" si="25"/>
        <v>0</v>
      </c>
      <c r="Q75" s="218">
        <f t="shared" si="26"/>
        <v>1</v>
      </c>
      <c r="R75" s="218">
        <f t="shared" si="27"/>
        <v>1</v>
      </c>
      <c r="S75" s="218">
        <f t="shared" si="28"/>
        <v>1</v>
      </c>
      <c r="T75" s="218">
        <f t="shared" si="29"/>
        <v>0</v>
      </c>
      <c r="U75" s="218">
        <f t="shared" si="17"/>
        <v>1</v>
      </c>
      <c r="V75" s="218">
        <f t="shared" si="30"/>
        <v>1</v>
      </c>
      <c r="W75" s="218">
        <f t="shared" si="31"/>
        <v>1</v>
      </c>
      <c r="X75" s="120" t="str">
        <f t="shared" si="18"/>
        <v/>
      </c>
      <c r="Y75" s="18"/>
      <c r="Z75" s="17"/>
      <c r="AA75" s="106" t="s">
        <v>2113</v>
      </c>
    </row>
    <row r="76" spans="1:27" ht="28">
      <c r="A76" s="218">
        <v>1902</v>
      </c>
      <c r="B76" s="16" t="str">
        <f t="shared" si="19"/>
        <v>I.6.6</v>
      </c>
      <c r="C76" s="92" t="s">
        <v>2114</v>
      </c>
      <c r="D76" s="20" t="s">
        <v>47</v>
      </c>
      <c r="E76" s="31"/>
      <c r="F76" s="17"/>
      <c r="G76" s="18" t="s">
        <v>1239</v>
      </c>
      <c r="H76" s="17" t="s">
        <v>1240</v>
      </c>
      <c r="I76" s="16">
        <v>2</v>
      </c>
      <c r="J76" s="16"/>
      <c r="K76" s="237">
        <f t="shared" si="20"/>
        <v>6</v>
      </c>
      <c r="L76" s="218">
        <f t="shared" si="21"/>
        <v>6</v>
      </c>
      <c r="M76" s="218">
        <f t="shared" si="22"/>
        <v>0</v>
      </c>
      <c r="N76" s="218">
        <f t="shared" si="23"/>
        <v>0</v>
      </c>
      <c r="O76" s="218">
        <f t="shared" si="24"/>
        <v>0</v>
      </c>
      <c r="P76" s="222">
        <f t="shared" si="25"/>
        <v>0</v>
      </c>
      <c r="Q76" s="218">
        <f t="shared" si="26"/>
        <v>1</v>
      </c>
      <c r="R76" s="218">
        <f t="shared" si="27"/>
        <v>1</v>
      </c>
      <c r="S76" s="218">
        <f t="shared" si="28"/>
        <v>1</v>
      </c>
      <c r="T76" s="218">
        <f t="shared" si="29"/>
        <v>0</v>
      </c>
      <c r="U76" s="218">
        <f t="shared" si="17"/>
        <v>1</v>
      </c>
      <c r="V76" s="218">
        <f t="shared" si="30"/>
        <v>1</v>
      </c>
      <c r="W76" s="218">
        <f t="shared" si="31"/>
        <v>1</v>
      </c>
      <c r="X76" s="120" t="str">
        <f t="shared" si="18"/>
        <v/>
      </c>
      <c r="Y76" s="18"/>
      <c r="Z76" s="17"/>
      <c r="AA76" s="106" t="s">
        <v>2115</v>
      </c>
    </row>
    <row r="77" spans="1:27" ht="42">
      <c r="A77" s="218">
        <v>1865</v>
      </c>
      <c r="B77" s="16" t="str">
        <f t="shared" si="19"/>
        <v>I.6.7</v>
      </c>
      <c r="C77" s="92" t="s">
        <v>2116</v>
      </c>
      <c r="D77" s="20" t="s">
        <v>50</v>
      </c>
      <c r="E77" s="31"/>
      <c r="F77" s="17"/>
      <c r="G77" s="18" t="s">
        <v>2117</v>
      </c>
      <c r="H77" s="17" t="s">
        <v>2060</v>
      </c>
      <c r="I77" s="16">
        <v>2</v>
      </c>
      <c r="J77" s="16"/>
      <c r="K77" s="237">
        <f t="shared" si="20"/>
        <v>6</v>
      </c>
      <c r="L77" s="218">
        <f t="shared" si="21"/>
        <v>7</v>
      </c>
      <c r="M77" s="218">
        <f t="shared" si="22"/>
        <v>0</v>
      </c>
      <c r="N77" s="218">
        <f t="shared" si="23"/>
        <v>0</v>
      </c>
      <c r="O77" s="218">
        <f t="shared" si="24"/>
        <v>0</v>
      </c>
      <c r="P77" s="222">
        <f t="shared" si="25"/>
        <v>0</v>
      </c>
      <c r="Q77" s="218">
        <f t="shared" si="26"/>
        <v>2</v>
      </c>
      <c r="R77" s="218">
        <f t="shared" si="27"/>
        <v>2</v>
      </c>
      <c r="S77" s="218">
        <f t="shared" si="28"/>
        <v>1</v>
      </c>
      <c r="T77" s="218">
        <f t="shared" si="29"/>
        <v>2</v>
      </c>
      <c r="U77" s="218">
        <f t="shared" si="17"/>
        <v>2</v>
      </c>
      <c r="V77" s="218">
        <f t="shared" si="30"/>
        <v>1</v>
      </c>
      <c r="W77" s="218">
        <f t="shared" si="31"/>
        <v>1</v>
      </c>
      <c r="X77" s="120" t="str">
        <f t="shared" si="18"/>
        <v/>
      </c>
      <c r="Y77" s="18"/>
      <c r="Z77" s="17"/>
      <c r="AA77" s="106" t="s">
        <v>2118</v>
      </c>
    </row>
    <row r="78" spans="1:27" ht="28">
      <c r="A78" s="218">
        <v>1866</v>
      </c>
      <c r="B78" s="16" t="str">
        <f t="shared" si="19"/>
        <v>I.6.8</v>
      </c>
      <c r="C78" s="92" t="s">
        <v>2119</v>
      </c>
      <c r="D78" s="20" t="s">
        <v>50</v>
      </c>
      <c r="E78" s="31"/>
      <c r="F78" s="17"/>
      <c r="G78" s="18" t="s">
        <v>1905</v>
      </c>
      <c r="H78" s="17" t="s">
        <v>277</v>
      </c>
      <c r="I78" s="16">
        <v>2</v>
      </c>
      <c r="J78" s="16"/>
      <c r="K78" s="237">
        <f t="shared" si="20"/>
        <v>6</v>
      </c>
      <c r="L78" s="218">
        <f t="shared" si="21"/>
        <v>8</v>
      </c>
      <c r="M78" s="218">
        <f t="shared" si="22"/>
        <v>0</v>
      </c>
      <c r="N78" s="218">
        <f t="shared" si="23"/>
        <v>0</v>
      </c>
      <c r="O78" s="218">
        <f t="shared" si="24"/>
        <v>0</v>
      </c>
      <c r="P78" s="222">
        <f t="shared" si="25"/>
        <v>0</v>
      </c>
      <c r="Q78" s="218">
        <f t="shared" si="26"/>
        <v>2</v>
      </c>
      <c r="R78" s="218">
        <f t="shared" si="27"/>
        <v>2</v>
      </c>
      <c r="S78" s="218">
        <f t="shared" si="28"/>
        <v>1</v>
      </c>
      <c r="T78" s="218">
        <f t="shared" si="29"/>
        <v>2</v>
      </c>
      <c r="U78" s="218">
        <f t="shared" si="17"/>
        <v>2</v>
      </c>
      <c r="V78" s="218">
        <f t="shared" si="30"/>
        <v>1</v>
      </c>
      <c r="W78" s="218">
        <f t="shared" si="31"/>
        <v>1</v>
      </c>
      <c r="X78" s="120" t="str">
        <f t="shared" si="18"/>
        <v/>
      </c>
      <c r="Y78" s="18"/>
      <c r="Z78" s="17"/>
      <c r="AA78" s="106" t="s">
        <v>2120</v>
      </c>
    </row>
    <row r="79" spans="1:27" ht="14">
      <c r="A79" s="218">
        <v>1859</v>
      </c>
      <c r="B79" s="16" t="str">
        <f t="shared" si="19"/>
        <v>I.6.9</v>
      </c>
      <c r="C79" s="92" t="s">
        <v>2121</v>
      </c>
      <c r="D79" s="20" t="s">
        <v>50</v>
      </c>
      <c r="E79" s="31"/>
      <c r="F79" s="17"/>
      <c r="G79" s="18" t="s">
        <v>2122</v>
      </c>
      <c r="H79" s="17" t="s">
        <v>349</v>
      </c>
      <c r="I79" s="16">
        <v>2</v>
      </c>
      <c r="J79" s="16"/>
      <c r="K79" s="237">
        <f t="shared" si="20"/>
        <v>6</v>
      </c>
      <c r="L79" s="218">
        <f t="shared" si="21"/>
        <v>9</v>
      </c>
      <c r="M79" s="218">
        <f t="shared" si="22"/>
        <v>0</v>
      </c>
      <c r="N79" s="218">
        <f t="shared" si="23"/>
        <v>0</v>
      </c>
      <c r="O79" s="218">
        <f t="shared" si="24"/>
        <v>0</v>
      </c>
      <c r="P79" s="222">
        <f t="shared" si="25"/>
        <v>0</v>
      </c>
      <c r="Q79" s="218">
        <f t="shared" si="26"/>
        <v>2</v>
      </c>
      <c r="R79" s="218">
        <f t="shared" si="27"/>
        <v>2</v>
      </c>
      <c r="S79" s="218">
        <f t="shared" si="28"/>
        <v>1</v>
      </c>
      <c r="T79" s="218">
        <f t="shared" si="29"/>
        <v>2</v>
      </c>
      <c r="U79" s="218">
        <f t="shared" si="17"/>
        <v>2</v>
      </c>
      <c r="V79" s="218">
        <f t="shared" si="30"/>
        <v>1</v>
      </c>
      <c r="W79" s="218">
        <f t="shared" si="31"/>
        <v>1</v>
      </c>
      <c r="X79" s="120" t="str">
        <f t="shared" si="18"/>
        <v/>
      </c>
      <c r="Y79" s="18"/>
      <c r="Z79" s="17"/>
      <c r="AA79" s="106" t="s">
        <v>2123</v>
      </c>
    </row>
    <row r="80" spans="1:27" ht="14">
      <c r="A80" s="218">
        <v>1860</v>
      </c>
      <c r="B80" s="16" t="str">
        <f t="shared" si="19"/>
        <v>I.6.10</v>
      </c>
      <c r="C80" s="92" t="s">
        <v>2124</v>
      </c>
      <c r="D80" s="20" t="s">
        <v>47</v>
      </c>
      <c r="E80" s="31"/>
      <c r="F80" s="17"/>
      <c r="G80" s="18" t="s">
        <v>3</v>
      </c>
      <c r="H80" s="17" t="s">
        <v>243</v>
      </c>
      <c r="I80" s="16">
        <v>2</v>
      </c>
      <c r="J80" s="16"/>
      <c r="K80" s="237">
        <f t="shared" si="20"/>
        <v>6</v>
      </c>
      <c r="L80" s="218">
        <f t="shared" si="21"/>
        <v>10</v>
      </c>
      <c r="M80" s="218">
        <f t="shared" si="22"/>
        <v>0</v>
      </c>
      <c r="N80" s="218">
        <f t="shared" si="23"/>
        <v>0</v>
      </c>
      <c r="O80" s="218">
        <f t="shared" si="24"/>
        <v>0</v>
      </c>
      <c r="P80" s="222">
        <f t="shared" si="25"/>
        <v>0</v>
      </c>
      <c r="Q80" s="218">
        <f t="shared" si="26"/>
        <v>1</v>
      </c>
      <c r="R80" s="218">
        <f t="shared" si="27"/>
        <v>1</v>
      </c>
      <c r="S80" s="218">
        <f t="shared" si="28"/>
        <v>1</v>
      </c>
      <c r="T80" s="218">
        <f t="shared" si="29"/>
        <v>0</v>
      </c>
      <c r="U80" s="218">
        <f t="shared" si="17"/>
        <v>1</v>
      </c>
      <c r="V80" s="218">
        <f t="shared" si="30"/>
        <v>1</v>
      </c>
      <c r="W80" s="218">
        <f t="shared" si="31"/>
        <v>1</v>
      </c>
      <c r="X80" s="120" t="str">
        <f t="shared" si="18"/>
        <v/>
      </c>
      <c r="Y80" s="18"/>
      <c r="Z80" s="17"/>
      <c r="AA80" s="106" t="s">
        <v>2125</v>
      </c>
    </row>
  </sheetData>
  <sheetProtection password="B009" sheet="1" objects="1" scenarios="1"/>
  <customSheetViews>
    <customSheetView guid="{E1B3B869-9B15-4AFC-BA36-DA09F5711648}" showRuler="0" topLeftCell="A69">
      <selection activeCell="C74" sqref="C74"/>
      <pageMargins left="0" right="0" top="0" bottom="0" header="0" footer="0"/>
      <headerFooter alignWithMargins="0"/>
    </customSheetView>
    <customSheetView guid="{D7B51006-83AC-4A14-BAFD-CE844DFB8668}" showRuler="0" topLeftCell="A69">
      <selection activeCell="C74" sqref="C74"/>
      <pageMargins left="0" right="0" top="0" bottom="0" header="0" footer="0"/>
      <headerFooter alignWithMargins="0"/>
    </customSheetView>
  </customSheetViews>
  <mergeCells count="1">
    <mergeCell ref="B3:H3"/>
  </mergeCells>
  <phoneticPr fontId="0" type="noConversion"/>
  <conditionalFormatting sqref="A5:A80 K5:X80">
    <cfRule type="expression" dxfId="98" priority="11" stopIfTrue="1">
      <formula>A5=""</formula>
    </cfRule>
  </conditionalFormatting>
  <conditionalFormatting sqref="B5:C80">
    <cfRule type="expression" dxfId="97" priority="34" stopIfTrue="1">
      <formula>$X5=1</formula>
    </cfRule>
  </conditionalFormatting>
  <conditionalFormatting sqref="B1:G2 Y1:Z2 H2">
    <cfRule type="expression" dxfId="96" priority="37" stopIfTrue="1">
      <formula>OR($D$2&lt;1,$D$2="0%")</formula>
    </cfRule>
    <cfRule type="expression" dxfId="95" priority="38" stopIfTrue="1">
      <formula>$D$2=1</formula>
    </cfRule>
  </conditionalFormatting>
  <conditionalFormatting sqref="D5:D80">
    <cfRule type="expression" dxfId="94" priority="8" stopIfTrue="1">
      <formula>J5&gt;0</formula>
    </cfRule>
    <cfRule type="expression" dxfId="93" priority="9" stopIfTrue="1">
      <formula>U5=1</formula>
    </cfRule>
    <cfRule type="expression" dxfId="92" priority="10" stopIfTrue="1">
      <formula>U5&gt;1</formula>
    </cfRule>
  </conditionalFormatting>
  <conditionalFormatting sqref="E6:E80">
    <cfRule type="expression" dxfId="91" priority="7" stopIfTrue="1">
      <formula>J6=1</formula>
    </cfRule>
  </conditionalFormatting>
  <conditionalFormatting sqref="H1">
    <cfRule type="expression" dxfId="90" priority="39" stopIfTrue="1">
      <formula>Master="Master"</formula>
    </cfRule>
    <cfRule type="expression" dxfId="89" priority="40" stopIfTrue="1">
      <formula>OR($D$2&lt;1,$D$2="0%")</formula>
    </cfRule>
    <cfRule type="expression" dxfId="88" priority="41" stopIfTrue="1">
      <formula>$D$2=1</formula>
    </cfRule>
  </conditionalFormatting>
  <conditionalFormatting sqref="I5:I80">
    <cfRule type="expression" dxfId="87" priority="1" stopIfTrue="1">
      <formula>I5*I6/I5-I5&gt;1</formula>
    </cfRule>
  </conditionalFormatting>
  <conditionalFormatting sqref="AA1">
    <cfRule type="expression" dxfId="86" priority="62" stopIfTrue="1">
      <formula>Master="Master"</formula>
    </cfRule>
  </conditionalFormatting>
  <conditionalFormatting sqref="AA2:AA3">
    <cfRule type="expression" dxfId="85" priority="63" stopIfTrue="1">
      <formula>Master="Master"</formula>
    </cfRule>
  </conditionalFormatting>
  <conditionalFormatting sqref="AA4">
    <cfRule type="expression" dxfId="84" priority="64" stopIfTrue="1">
      <formula>Master="Master"</formula>
    </cfRule>
  </conditionalFormatting>
  <conditionalFormatting sqref="AA5:AA80">
    <cfRule type="expression" dxfId="83" priority="61" stopIfTrue="1">
      <formula>Master="Master"</formula>
    </cfRule>
  </conditionalFormatting>
  <dataValidations xWindow="644" yWindow="199"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49:E80 E44:E47 E43:H43 E48:H48 E20:J20 E8:E19 E5:E6 E7:J7 E21:E42" xr:uid="{00000000-0002-0000-0C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80" xr:uid="{00000000-0002-0000-0C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AA45"/>
  <sheetViews>
    <sheetView showGridLines="0" showZeros="0" topLeftCell="B1" zoomScale="85" zoomScaleNormal="75" workbookViewId="0">
      <pane ySplit="4" topLeftCell="A32" activePane="bottomLeft" state="frozen"/>
      <selection activeCell="B6" sqref="B6"/>
      <selection pane="bottomLeft" activeCell="E35" sqref="E35"/>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24" width="2.81640625" hidden="1" customWidth="1"/>
    <col min="25" max="25" width="14.1796875" hidden="1" customWidth="1"/>
    <col min="26" max="26" width="28.1796875" hidden="1" customWidth="1"/>
  </cols>
  <sheetData>
    <row r="1" spans="1:27" ht="23.25" customHeight="1">
      <c r="A1" s="39"/>
      <c r="B1" s="84" t="s">
        <v>22</v>
      </c>
      <c r="C1" s="85"/>
      <c r="D1" s="86"/>
      <c r="E1" s="86"/>
      <c r="F1" s="86"/>
      <c r="G1" s="86"/>
      <c r="H1" s="63">
        <f>Master</f>
        <v>0</v>
      </c>
      <c r="I1" s="217"/>
      <c r="J1" s="217"/>
      <c r="K1" s="217"/>
      <c r="L1" s="217"/>
      <c r="M1" s="217"/>
      <c r="N1" s="217"/>
      <c r="O1" s="217"/>
      <c r="P1" s="217" t="str">
        <f>LEFT(B1,1)</f>
        <v>J</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COUNTA(I5:I45)</f>
        <v>41</v>
      </c>
      <c r="J2" s="219"/>
      <c r="K2" s="219"/>
      <c r="L2" s="219"/>
      <c r="M2" s="219"/>
      <c r="N2" s="219"/>
      <c r="O2" s="219"/>
      <c r="P2" s="219"/>
      <c r="Q2" s="219"/>
      <c r="R2" s="219"/>
      <c r="S2" s="219">
        <f>COUNTIF(S5:S45,1)</f>
        <v>32</v>
      </c>
      <c r="T2" s="219"/>
      <c r="U2" s="219"/>
      <c r="V2" s="219"/>
      <c r="W2" s="219">
        <f>COUNTIF(W5:W45,1)</f>
        <v>32</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MAX(A5:A45)</f>
        <v>3046</v>
      </c>
      <c r="B4" s="22" t="s">
        <v>161</v>
      </c>
      <c r="C4" s="22" t="s">
        <v>63</v>
      </c>
      <c r="D4" s="22" t="s">
        <v>64</v>
      </c>
      <c r="E4" s="22" t="s">
        <v>163</v>
      </c>
      <c r="F4" s="22" t="s">
        <v>164</v>
      </c>
      <c r="G4" s="22" t="s">
        <v>165</v>
      </c>
      <c r="H4" s="22" t="s">
        <v>166</v>
      </c>
      <c r="I4" s="16"/>
      <c r="J4" s="16"/>
      <c r="K4" s="97"/>
      <c r="L4" s="6"/>
      <c r="M4" s="6"/>
      <c r="N4" s="6"/>
      <c r="O4" s="6"/>
      <c r="P4" s="6"/>
      <c r="Q4" s="6"/>
      <c r="R4" s="6"/>
      <c r="S4" s="6"/>
      <c r="T4" s="6"/>
      <c r="U4" s="6"/>
      <c r="V4" s="6"/>
      <c r="W4" s="6"/>
      <c r="X4" s="37"/>
      <c r="Y4" s="22"/>
      <c r="Z4" s="22"/>
    </row>
    <row r="5" spans="1:27" ht="14">
      <c r="A5" s="222">
        <v>2241</v>
      </c>
      <c r="B5" s="116" t="str">
        <f>IF(I5=0,"",IF(I5=1,P$1&amp;"."&amp;K5,IF(I5=2,P$1&amp;"."&amp;K5&amp;"."&amp;L5,IF(I5=3,P$1&amp;"."&amp;K5&amp;"."&amp;L5&amp;"."&amp;M5,IF(I5=4,P$1&amp;"."&amp;K5&amp;"."&amp;L5&amp;"."&amp;M5&amp;"."&amp;N5,IF(I5=5,P$1&amp;"."&amp;K5&amp;"."&amp;L5&amp;"."&amp;M5&amp;"."&amp;N5&amp;"."&amp;O5))))))</f>
        <v>J.1</v>
      </c>
      <c r="C5" s="3" t="s">
        <v>293</v>
      </c>
      <c r="D5" s="20" t="s">
        <v>47</v>
      </c>
      <c r="E5" s="212" t="s">
        <v>2126</v>
      </c>
      <c r="F5" s="3"/>
      <c r="G5" s="119" t="s">
        <v>3</v>
      </c>
      <c r="H5" s="3" t="s">
        <v>243</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45" si="0">IF(ISNA(VLOOKUP(A5,L2_Array,1,FALSE)),"",1)</f>
        <v>1</v>
      </c>
      <c r="Y5" s="119"/>
      <c r="Z5" s="3"/>
      <c r="AA5" s="121" t="s">
        <v>2127</v>
      </c>
    </row>
    <row r="6" spans="1:27" ht="42">
      <c r="A6" s="222">
        <v>2698</v>
      </c>
      <c r="B6" s="116" t="str">
        <f t="shared" ref="B6:B45" si="1">IF(I6=0,"",IF(I6=1,P$1&amp;"."&amp;K6,IF(I6=2,P$1&amp;"."&amp;K6&amp;"."&amp;L6,IF(I6=3,P$1&amp;"."&amp;K6&amp;"."&amp;L6&amp;"."&amp;M6,IF(I6=4,P$1&amp;"."&amp;K6&amp;"."&amp;L6&amp;"."&amp;M6&amp;"."&amp;N6,IF(I6=5,P$1&amp;"."&amp;K6&amp;"."&amp;L6&amp;"."&amp;M6&amp;"."&amp;N6&amp;"."&amp;O6))))))</f>
        <v>J.1.1</v>
      </c>
      <c r="C6" s="125" t="s">
        <v>2128</v>
      </c>
      <c r="D6" s="20" t="s">
        <v>47</v>
      </c>
      <c r="E6" s="31"/>
      <c r="F6" s="3" t="s">
        <v>2129</v>
      </c>
      <c r="G6" s="119" t="s">
        <v>2130</v>
      </c>
      <c r="H6" s="3" t="s">
        <v>2131</v>
      </c>
      <c r="I6" s="116">
        <v>2</v>
      </c>
      <c r="J6" s="116"/>
      <c r="K6" s="231">
        <f t="shared" ref="K6:K45" si="2">IF(K5="",1,IF(I6=1,K5+1,K5))</f>
        <v>1</v>
      </c>
      <c r="L6" s="222">
        <f t="shared" ref="L6:L45" si="3">IF(L5="",0,IF(K5&lt;&gt;K6,0,IF($I6=2,L5+1,L5)))</f>
        <v>1</v>
      </c>
      <c r="M6" s="222">
        <f t="shared" ref="M6:M45" si="4">IF(M5="",0,IF(L5&lt;&gt;L6,0,IF($I6=3,M5+1,M5)))</f>
        <v>0</v>
      </c>
      <c r="N6" s="222">
        <f t="shared" ref="N6:N45" si="5">IF(N5="",0,IF(M5&lt;&gt;M6,0,IF($I6=4,N5+1,N5)))</f>
        <v>0</v>
      </c>
      <c r="O6" s="222">
        <f t="shared" ref="O6:O45" si="6">IF(O5="",0,IF(N5&lt;&gt;N6,0,IF($I6=5,O5+1,O5)))</f>
        <v>0</v>
      </c>
      <c r="P6" s="222">
        <f t="shared" ref="P6:P45" si="7">IF(OR(Master="Master",I6=0),0,IF(J6=1,0,IF(ISNA(VLOOKUP(A6,L2_Array,21,FALSE)),0,VLOOKUP(A6,L2_Array,21,FALSE))))</f>
        <v>0</v>
      </c>
      <c r="Q6" s="222">
        <f t="shared" ref="Q6:Q45" si="8">IF(I6="","",IF(D6="Yes",1,IF(D6="No",2,IF(D6="N/A",3,0))))</f>
        <v>1</v>
      </c>
      <c r="R6" s="222">
        <f t="shared" ref="R6:R45" si="9">IF(I6="","",IF(P6&gt;0,P6,IF(Q6&gt;0,Q6,0)))</f>
        <v>1</v>
      </c>
      <c r="S6" s="222">
        <f t="shared" ref="S6:S45" si="10">IF(I6="","",IF(OR(I6=1,S5=""),1,IF(OR(AND(J5=1,(I6-I4&lt;&gt;0)),AND(S5=0,I5=I6),AND(J5=1,I6=I4)),0,1)))</f>
        <v>1</v>
      </c>
      <c r="T6" s="222">
        <f t="shared" ref="T6:T45" si="11">IF(I6="",T5,IF(AND(R6&gt;1,OR(T5="",T5=0,T5&gt;=I6)),I6,IF(I6&gt;T5,T5,0)))</f>
        <v>0</v>
      </c>
      <c r="U6" s="222">
        <f t="shared" ref="U6:U45" si="12">IF(Master="Master",Q6,IF(U5="",R6,IF(OR(AND(T6&gt;0,R6&lt;U5),AND(T6=1,R6&lt;=U5)),U5,R6)))</f>
        <v>1</v>
      </c>
      <c r="V6" s="222">
        <f t="shared" ref="V6:V45" si="13">IF(I6="","",IF(OR(AND(S5=1,T6=1),R6&gt;0,AND(S7=0,V7=1)),1,0))</f>
        <v>1</v>
      </c>
      <c r="W6" s="222">
        <f t="shared" ref="W6:W45" si="14">IF(I6="","",IF(OR(AND(T6&gt;0,S6=1),AND(S6=1,V6=1)),1,0))</f>
        <v>1</v>
      </c>
      <c r="X6" s="120" t="str">
        <f t="shared" si="0"/>
        <v/>
      </c>
      <c r="Y6" s="119"/>
      <c r="Z6" s="3"/>
      <c r="AA6" s="121" t="s">
        <v>2132</v>
      </c>
    </row>
    <row r="7" spans="1:27" ht="28">
      <c r="A7" s="222">
        <v>2246</v>
      </c>
      <c r="B7" s="116" t="str">
        <f t="shared" si="1"/>
        <v>J.1.2</v>
      </c>
      <c r="C7" s="125" t="s">
        <v>2133</v>
      </c>
      <c r="D7" s="20" t="s">
        <v>47</v>
      </c>
      <c r="E7" s="31" t="s">
        <v>2134</v>
      </c>
      <c r="F7" s="3"/>
      <c r="G7" s="119" t="s">
        <v>2130</v>
      </c>
      <c r="H7" s="3" t="s">
        <v>2131</v>
      </c>
      <c r="I7" s="116">
        <v>2</v>
      </c>
      <c r="J7" s="3"/>
      <c r="K7" s="231">
        <f t="shared" si="2"/>
        <v>1</v>
      </c>
      <c r="L7" s="222">
        <f t="shared" si="3"/>
        <v>2</v>
      </c>
      <c r="M7" s="222">
        <f t="shared" si="4"/>
        <v>0</v>
      </c>
      <c r="N7" s="222">
        <f t="shared" si="5"/>
        <v>0</v>
      </c>
      <c r="O7" s="222">
        <f t="shared" si="6"/>
        <v>0</v>
      </c>
      <c r="P7" s="222">
        <f t="shared" si="7"/>
        <v>0</v>
      </c>
      <c r="Q7" s="222">
        <f t="shared" si="8"/>
        <v>1</v>
      </c>
      <c r="R7" s="222">
        <f t="shared" si="9"/>
        <v>1</v>
      </c>
      <c r="S7" s="222">
        <f t="shared" si="10"/>
        <v>1</v>
      </c>
      <c r="T7" s="222">
        <f t="shared" si="11"/>
        <v>0</v>
      </c>
      <c r="U7" s="222">
        <f t="shared" si="12"/>
        <v>1</v>
      </c>
      <c r="V7" s="222">
        <f t="shared" si="13"/>
        <v>1</v>
      </c>
      <c r="W7" s="222">
        <f t="shared" si="14"/>
        <v>1</v>
      </c>
      <c r="X7" s="120" t="str">
        <f t="shared" si="0"/>
        <v/>
      </c>
      <c r="Y7" s="119"/>
      <c r="Z7" s="3"/>
      <c r="AA7" s="121" t="s">
        <v>2135</v>
      </c>
    </row>
    <row r="8" spans="1:27" ht="28">
      <c r="A8" s="222">
        <v>2274</v>
      </c>
      <c r="B8" s="116" t="str">
        <f t="shared" si="1"/>
        <v>J.1.2.1</v>
      </c>
      <c r="C8" s="62" t="s">
        <v>2136</v>
      </c>
      <c r="D8" s="20" t="s">
        <v>47</v>
      </c>
      <c r="E8" s="31"/>
      <c r="F8" s="3"/>
      <c r="G8" s="119" t="s">
        <v>2130</v>
      </c>
      <c r="H8" s="3" t="s">
        <v>2131</v>
      </c>
      <c r="I8" s="116">
        <v>3</v>
      </c>
      <c r="J8" s="3"/>
      <c r="K8" s="231">
        <f t="shared" si="2"/>
        <v>1</v>
      </c>
      <c r="L8" s="222">
        <f t="shared" si="3"/>
        <v>2</v>
      </c>
      <c r="M8" s="222">
        <f t="shared" si="4"/>
        <v>1</v>
      </c>
      <c r="N8" s="222">
        <f t="shared" si="5"/>
        <v>0</v>
      </c>
      <c r="O8" s="222">
        <f t="shared" si="6"/>
        <v>0</v>
      </c>
      <c r="P8" s="222">
        <f t="shared" si="7"/>
        <v>0</v>
      </c>
      <c r="Q8" s="222">
        <f t="shared" si="8"/>
        <v>1</v>
      </c>
      <c r="R8" s="222">
        <f t="shared" si="9"/>
        <v>1</v>
      </c>
      <c r="S8" s="222">
        <f t="shared" si="10"/>
        <v>1</v>
      </c>
      <c r="T8" s="222">
        <f t="shared" si="11"/>
        <v>0</v>
      </c>
      <c r="U8" s="222">
        <f t="shared" si="12"/>
        <v>1</v>
      </c>
      <c r="V8" s="222">
        <f t="shared" si="13"/>
        <v>1</v>
      </c>
      <c r="W8" s="222">
        <f t="shared" si="14"/>
        <v>1</v>
      </c>
      <c r="X8" s="120" t="str">
        <f t="shared" si="0"/>
        <v/>
      </c>
      <c r="Y8" s="119"/>
      <c r="Z8" s="3"/>
      <c r="AA8" s="121" t="s">
        <v>2137</v>
      </c>
    </row>
    <row r="9" spans="1:27" ht="28">
      <c r="A9" s="222">
        <v>2699</v>
      </c>
      <c r="B9" s="116" t="str">
        <f t="shared" si="1"/>
        <v>J.1.2.2</v>
      </c>
      <c r="C9" s="62" t="s">
        <v>2138</v>
      </c>
      <c r="D9" s="20" t="s">
        <v>47</v>
      </c>
      <c r="E9" s="31" t="s">
        <v>2139</v>
      </c>
      <c r="F9" s="3"/>
      <c r="G9" s="119" t="s">
        <v>2130</v>
      </c>
      <c r="H9" s="3" t="s">
        <v>2131</v>
      </c>
      <c r="I9" s="116">
        <v>3</v>
      </c>
      <c r="J9" s="3"/>
      <c r="K9" s="231">
        <f t="shared" si="2"/>
        <v>1</v>
      </c>
      <c r="L9" s="222">
        <f t="shared" si="3"/>
        <v>2</v>
      </c>
      <c r="M9" s="222">
        <f t="shared" si="4"/>
        <v>2</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t="str">
        <f t="shared" si="0"/>
        <v/>
      </c>
      <c r="Y9" s="119"/>
      <c r="Z9" s="3"/>
      <c r="AA9" s="121" t="s">
        <v>2140</v>
      </c>
    </row>
    <row r="10" spans="1:27" ht="28">
      <c r="A10" s="222">
        <v>2276</v>
      </c>
      <c r="B10" s="116" t="str">
        <f t="shared" si="1"/>
        <v>J.1.2.3</v>
      </c>
      <c r="C10" s="62" t="s">
        <v>2141</v>
      </c>
      <c r="D10" s="20" t="s">
        <v>50</v>
      </c>
      <c r="E10" s="31"/>
      <c r="F10" s="3"/>
      <c r="G10" s="119" t="s">
        <v>2130</v>
      </c>
      <c r="H10" s="3" t="s">
        <v>2131</v>
      </c>
      <c r="I10" s="116">
        <v>3</v>
      </c>
      <c r="J10" s="3"/>
      <c r="K10" s="231">
        <f t="shared" si="2"/>
        <v>1</v>
      </c>
      <c r="L10" s="222">
        <f t="shared" si="3"/>
        <v>2</v>
      </c>
      <c r="M10" s="222">
        <f t="shared" si="4"/>
        <v>3</v>
      </c>
      <c r="N10" s="222">
        <f t="shared" si="5"/>
        <v>0</v>
      </c>
      <c r="O10" s="222">
        <f t="shared" si="6"/>
        <v>0</v>
      </c>
      <c r="P10" s="222">
        <f t="shared" si="7"/>
        <v>0</v>
      </c>
      <c r="Q10" s="222">
        <f t="shared" si="8"/>
        <v>2</v>
      </c>
      <c r="R10" s="222">
        <f t="shared" si="9"/>
        <v>2</v>
      </c>
      <c r="S10" s="222">
        <f t="shared" si="10"/>
        <v>1</v>
      </c>
      <c r="T10" s="222">
        <f t="shared" si="11"/>
        <v>3</v>
      </c>
      <c r="U10" s="222">
        <f t="shared" si="12"/>
        <v>2</v>
      </c>
      <c r="V10" s="222">
        <f t="shared" si="13"/>
        <v>1</v>
      </c>
      <c r="W10" s="222">
        <f t="shared" si="14"/>
        <v>1</v>
      </c>
      <c r="X10" s="120" t="str">
        <f t="shared" si="0"/>
        <v/>
      </c>
      <c r="Y10" s="119"/>
      <c r="Z10" s="3"/>
      <c r="AA10" s="121" t="s">
        <v>2142</v>
      </c>
    </row>
    <row r="11" spans="1:27" ht="28">
      <c r="A11" s="222">
        <v>2280</v>
      </c>
      <c r="B11" s="116" t="str">
        <f t="shared" si="1"/>
        <v>J.1.2.4</v>
      </c>
      <c r="C11" s="62" t="s">
        <v>2143</v>
      </c>
      <c r="D11" s="20" t="s">
        <v>50</v>
      </c>
      <c r="E11" s="31"/>
      <c r="F11" s="3"/>
      <c r="G11" s="119" t="s">
        <v>2144</v>
      </c>
      <c r="H11" s="3" t="s">
        <v>2145</v>
      </c>
      <c r="I11" s="116">
        <v>3</v>
      </c>
      <c r="J11" s="3"/>
      <c r="K11" s="231">
        <f t="shared" si="2"/>
        <v>1</v>
      </c>
      <c r="L11" s="222">
        <f t="shared" si="3"/>
        <v>2</v>
      </c>
      <c r="M11" s="222">
        <f t="shared" si="4"/>
        <v>4</v>
      </c>
      <c r="N11" s="222">
        <f t="shared" si="5"/>
        <v>0</v>
      </c>
      <c r="O11" s="222">
        <f t="shared" si="6"/>
        <v>0</v>
      </c>
      <c r="P11" s="222">
        <f t="shared" si="7"/>
        <v>0</v>
      </c>
      <c r="Q11" s="222">
        <f t="shared" si="8"/>
        <v>2</v>
      </c>
      <c r="R11" s="222">
        <f t="shared" si="9"/>
        <v>2</v>
      </c>
      <c r="S11" s="222">
        <f t="shared" si="10"/>
        <v>1</v>
      </c>
      <c r="T11" s="222">
        <f t="shared" si="11"/>
        <v>3</v>
      </c>
      <c r="U11" s="222">
        <f t="shared" si="12"/>
        <v>2</v>
      </c>
      <c r="V11" s="222">
        <f t="shared" si="13"/>
        <v>1</v>
      </c>
      <c r="W11" s="222">
        <f t="shared" si="14"/>
        <v>1</v>
      </c>
      <c r="X11" s="120" t="str">
        <f t="shared" si="0"/>
        <v/>
      </c>
      <c r="Y11" s="119"/>
      <c r="Z11" s="3"/>
      <c r="AA11" s="121" t="s">
        <v>2146</v>
      </c>
    </row>
    <row r="12" spans="1:27" ht="42">
      <c r="A12" s="222">
        <v>2702</v>
      </c>
      <c r="B12" s="116" t="str">
        <f t="shared" si="1"/>
        <v>J.1.2.5</v>
      </c>
      <c r="C12" s="62" t="s">
        <v>2147</v>
      </c>
      <c r="D12" s="20" t="s">
        <v>47</v>
      </c>
      <c r="E12" s="31"/>
      <c r="F12" s="3"/>
      <c r="G12" s="119" t="s">
        <v>2148</v>
      </c>
      <c r="H12" s="3" t="s">
        <v>2131</v>
      </c>
      <c r="I12" s="116">
        <v>3</v>
      </c>
      <c r="J12" s="3"/>
      <c r="K12" s="231">
        <f t="shared" si="2"/>
        <v>1</v>
      </c>
      <c r="L12" s="222">
        <f t="shared" si="3"/>
        <v>2</v>
      </c>
      <c r="M12" s="222">
        <f t="shared" si="4"/>
        <v>5</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2149</v>
      </c>
    </row>
    <row r="13" spans="1:27" ht="28">
      <c r="A13" s="222">
        <v>2703</v>
      </c>
      <c r="B13" s="116" t="str">
        <f t="shared" si="1"/>
        <v>J.1.2.6</v>
      </c>
      <c r="C13" s="62" t="s">
        <v>2150</v>
      </c>
      <c r="D13" s="216" t="s">
        <v>47</v>
      </c>
      <c r="E13" s="31"/>
      <c r="F13" s="3"/>
      <c r="G13" s="119" t="s">
        <v>2151</v>
      </c>
      <c r="H13" s="3" t="s">
        <v>2131</v>
      </c>
      <c r="I13" s="116">
        <v>3</v>
      </c>
      <c r="J13" s="3"/>
      <c r="K13" s="231">
        <f t="shared" si="2"/>
        <v>1</v>
      </c>
      <c r="L13" s="222">
        <f t="shared" si="3"/>
        <v>2</v>
      </c>
      <c r="M13" s="222">
        <f t="shared" si="4"/>
        <v>6</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2152</v>
      </c>
    </row>
    <row r="14" spans="1:27" ht="28">
      <c r="A14" s="222">
        <v>2704</v>
      </c>
      <c r="B14" s="116" t="str">
        <f t="shared" si="1"/>
        <v>J.1.2.7</v>
      </c>
      <c r="C14" s="62" t="s">
        <v>2153</v>
      </c>
      <c r="D14" s="20" t="s">
        <v>47</v>
      </c>
      <c r="E14" s="31"/>
      <c r="F14" s="3"/>
      <c r="G14" s="119" t="s">
        <v>2154</v>
      </c>
      <c r="H14" s="3" t="s">
        <v>2131</v>
      </c>
      <c r="I14" s="116">
        <v>3</v>
      </c>
      <c r="J14" s="3"/>
      <c r="K14" s="231">
        <f t="shared" si="2"/>
        <v>1</v>
      </c>
      <c r="L14" s="222">
        <f t="shared" si="3"/>
        <v>2</v>
      </c>
      <c r="M14" s="222">
        <f t="shared" si="4"/>
        <v>7</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2155</v>
      </c>
    </row>
    <row r="15" spans="1:27" ht="28">
      <c r="A15" s="222">
        <v>2705</v>
      </c>
      <c r="B15" s="116" t="str">
        <f t="shared" si="1"/>
        <v>J.1.2.8</v>
      </c>
      <c r="C15" s="62" t="s">
        <v>2156</v>
      </c>
      <c r="D15" s="20" t="s">
        <v>47</v>
      </c>
      <c r="E15" s="31"/>
      <c r="F15" s="3"/>
      <c r="G15" s="119" t="s">
        <v>2157</v>
      </c>
      <c r="H15" s="3" t="s">
        <v>2131</v>
      </c>
      <c r="I15" s="116">
        <v>3</v>
      </c>
      <c r="J15" s="3"/>
      <c r="K15" s="231">
        <f t="shared" si="2"/>
        <v>1</v>
      </c>
      <c r="L15" s="222">
        <f t="shared" si="3"/>
        <v>2</v>
      </c>
      <c r="M15" s="222">
        <f t="shared" si="4"/>
        <v>8</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2158</v>
      </c>
    </row>
    <row r="16" spans="1:27" ht="28">
      <c r="A16" s="222">
        <v>2273</v>
      </c>
      <c r="B16" s="116" t="str">
        <f t="shared" si="1"/>
        <v>J.1.2.9</v>
      </c>
      <c r="C16" s="62" t="s">
        <v>2159</v>
      </c>
      <c r="D16" s="20" t="s">
        <v>47</v>
      </c>
      <c r="E16" s="31"/>
      <c r="F16" s="3"/>
      <c r="G16" s="119" t="s">
        <v>2130</v>
      </c>
      <c r="H16" s="3" t="s">
        <v>2131</v>
      </c>
      <c r="I16" s="116">
        <v>3</v>
      </c>
      <c r="J16" s="3"/>
      <c r="K16" s="231">
        <f t="shared" si="2"/>
        <v>1</v>
      </c>
      <c r="L16" s="222">
        <f t="shared" si="3"/>
        <v>2</v>
      </c>
      <c r="M16" s="222">
        <f t="shared" si="4"/>
        <v>9</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2160</v>
      </c>
    </row>
    <row r="17" spans="1:27" ht="28">
      <c r="A17" s="222">
        <v>2275</v>
      </c>
      <c r="B17" s="116" t="str">
        <f t="shared" si="1"/>
        <v>J.1.2.10</v>
      </c>
      <c r="C17" s="62" t="s">
        <v>2161</v>
      </c>
      <c r="D17" s="20" t="s">
        <v>47</v>
      </c>
      <c r="E17" s="31"/>
      <c r="F17" s="3"/>
      <c r="G17" s="119" t="s">
        <v>2162</v>
      </c>
      <c r="H17" s="3" t="s">
        <v>2163</v>
      </c>
      <c r="I17" s="116">
        <v>3</v>
      </c>
      <c r="J17" s="3"/>
      <c r="K17" s="231">
        <f t="shared" si="2"/>
        <v>1</v>
      </c>
      <c r="L17" s="222">
        <f t="shared" si="3"/>
        <v>2</v>
      </c>
      <c r="M17" s="222">
        <f t="shared" si="4"/>
        <v>10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2164</v>
      </c>
    </row>
    <row r="18" spans="1:27" ht="14">
      <c r="A18" s="222">
        <v>2249</v>
      </c>
      <c r="B18" s="116" t="str">
        <f t="shared" si="1"/>
        <v>J.1.2.11</v>
      </c>
      <c r="C18" s="62" t="s">
        <v>2165</v>
      </c>
      <c r="D18" s="20" t="s">
        <v>47</v>
      </c>
      <c r="E18" s="31"/>
      <c r="F18" s="3"/>
      <c r="G18" s="119" t="s">
        <v>3</v>
      </c>
      <c r="H18" s="3" t="s">
        <v>243</v>
      </c>
      <c r="I18" s="116">
        <v>3</v>
      </c>
      <c r="J18" s="3"/>
      <c r="K18" s="231">
        <f t="shared" si="2"/>
        <v>1</v>
      </c>
      <c r="L18" s="222">
        <f t="shared" si="3"/>
        <v>2</v>
      </c>
      <c r="M18" s="222">
        <f t="shared" si="4"/>
        <v>11</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2166</v>
      </c>
    </row>
    <row r="19" spans="1:27" ht="28">
      <c r="A19" s="222">
        <v>2266</v>
      </c>
      <c r="B19" s="116" t="str">
        <f t="shared" si="1"/>
        <v>J.1.2.11.1</v>
      </c>
      <c r="C19" s="127" t="s">
        <v>2167</v>
      </c>
      <c r="D19" s="20" t="s">
        <v>47</v>
      </c>
      <c r="E19" s="31"/>
      <c r="F19" s="3"/>
      <c r="G19" s="119" t="s">
        <v>2130</v>
      </c>
      <c r="H19" s="3" t="s">
        <v>2131</v>
      </c>
      <c r="I19" s="116">
        <v>4</v>
      </c>
      <c r="J19" s="3"/>
      <c r="K19" s="231">
        <f t="shared" si="2"/>
        <v>1</v>
      </c>
      <c r="L19" s="222">
        <f t="shared" si="3"/>
        <v>2</v>
      </c>
      <c r="M19" s="222">
        <f t="shared" si="4"/>
        <v>11</v>
      </c>
      <c r="N19" s="222">
        <f t="shared" si="5"/>
        <v>1</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2168</v>
      </c>
    </row>
    <row r="20" spans="1:27" ht="28">
      <c r="A20" s="222">
        <v>2259</v>
      </c>
      <c r="B20" s="116" t="str">
        <f t="shared" si="1"/>
        <v>J.1.2.11.2</v>
      </c>
      <c r="C20" s="127" t="s">
        <v>2169</v>
      </c>
      <c r="D20" s="20" t="s">
        <v>47</v>
      </c>
      <c r="E20" s="31"/>
      <c r="F20" s="3"/>
      <c r="G20" s="119" t="s">
        <v>2170</v>
      </c>
      <c r="H20" s="3" t="s">
        <v>2171</v>
      </c>
      <c r="I20" s="116">
        <v>4</v>
      </c>
      <c r="J20" s="3"/>
      <c r="K20" s="231">
        <f t="shared" si="2"/>
        <v>1</v>
      </c>
      <c r="L20" s="222">
        <f t="shared" si="3"/>
        <v>2</v>
      </c>
      <c r="M20" s="222">
        <f t="shared" si="4"/>
        <v>11</v>
      </c>
      <c r="N20" s="222">
        <f t="shared" si="5"/>
        <v>2</v>
      </c>
      <c r="O20" s="222">
        <f t="shared" si="6"/>
        <v>0</v>
      </c>
      <c r="P20" s="222">
        <f t="shared" si="7"/>
        <v>0</v>
      </c>
      <c r="Q20" s="222">
        <f t="shared" si="8"/>
        <v>1</v>
      </c>
      <c r="R20" s="222">
        <f t="shared" si="9"/>
        <v>1</v>
      </c>
      <c r="S20" s="222">
        <f t="shared" si="10"/>
        <v>1</v>
      </c>
      <c r="T20" s="222">
        <f t="shared" si="11"/>
        <v>0</v>
      </c>
      <c r="U20" s="222">
        <f t="shared" si="12"/>
        <v>1</v>
      </c>
      <c r="V20" s="222">
        <f t="shared" si="13"/>
        <v>1</v>
      </c>
      <c r="W20" s="222">
        <f t="shared" si="14"/>
        <v>1</v>
      </c>
      <c r="X20" s="120" t="str">
        <f t="shared" si="0"/>
        <v/>
      </c>
      <c r="Y20" s="119"/>
      <c r="Z20" s="3"/>
      <c r="AA20" s="121" t="s">
        <v>2172</v>
      </c>
    </row>
    <row r="21" spans="1:27" ht="28">
      <c r="A21" s="222">
        <v>2264</v>
      </c>
      <c r="B21" s="116" t="str">
        <f t="shared" si="1"/>
        <v>J.1.2.11.3</v>
      </c>
      <c r="C21" s="127" t="s">
        <v>2173</v>
      </c>
      <c r="D21" s="20" t="s">
        <v>47</v>
      </c>
      <c r="E21" s="31" t="s">
        <v>2174</v>
      </c>
      <c r="F21" s="3"/>
      <c r="G21" s="119" t="s">
        <v>2175</v>
      </c>
      <c r="H21" s="3" t="s">
        <v>2171</v>
      </c>
      <c r="I21" s="116">
        <v>4</v>
      </c>
      <c r="J21" s="3"/>
      <c r="K21" s="231">
        <f t="shared" si="2"/>
        <v>1</v>
      </c>
      <c r="L21" s="222">
        <f t="shared" si="3"/>
        <v>2</v>
      </c>
      <c r="M21" s="222">
        <f t="shared" si="4"/>
        <v>11</v>
      </c>
      <c r="N21" s="222">
        <f t="shared" si="5"/>
        <v>3</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2176</v>
      </c>
    </row>
    <row r="22" spans="1:27" ht="28">
      <c r="A22" s="222">
        <v>2260</v>
      </c>
      <c r="B22" s="116" t="str">
        <f t="shared" si="1"/>
        <v>J.1.2.11.4</v>
      </c>
      <c r="C22" s="127" t="s">
        <v>2177</v>
      </c>
      <c r="D22" s="20" t="s">
        <v>47</v>
      </c>
      <c r="E22" s="31"/>
      <c r="F22" s="3"/>
      <c r="G22" s="119" t="s">
        <v>2178</v>
      </c>
      <c r="H22" s="3" t="s">
        <v>2171</v>
      </c>
      <c r="I22" s="116">
        <v>4</v>
      </c>
      <c r="J22" s="3"/>
      <c r="K22" s="231">
        <f t="shared" si="2"/>
        <v>1</v>
      </c>
      <c r="L22" s="222">
        <f t="shared" si="3"/>
        <v>2</v>
      </c>
      <c r="M22" s="222">
        <f t="shared" si="4"/>
        <v>11</v>
      </c>
      <c r="N22" s="222">
        <f t="shared" si="5"/>
        <v>4</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2179</v>
      </c>
    </row>
    <row r="23" spans="1:27" ht="28">
      <c r="A23" s="222">
        <v>2707</v>
      </c>
      <c r="B23" s="116" t="str">
        <f t="shared" si="1"/>
        <v>J.1.2.11.5</v>
      </c>
      <c r="C23" s="127" t="s">
        <v>2180</v>
      </c>
      <c r="D23" s="20" t="s">
        <v>47</v>
      </c>
      <c r="E23" s="31"/>
      <c r="F23" s="3"/>
      <c r="G23" s="119" t="s">
        <v>2181</v>
      </c>
      <c r="H23" s="3" t="s">
        <v>2171</v>
      </c>
      <c r="I23" s="116">
        <v>4</v>
      </c>
      <c r="J23" s="3"/>
      <c r="K23" s="231">
        <f t="shared" si="2"/>
        <v>1</v>
      </c>
      <c r="L23" s="222">
        <f t="shared" si="3"/>
        <v>2</v>
      </c>
      <c r="M23" s="222">
        <f t="shared" si="4"/>
        <v>11</v>
      </c>
      <c r="N23" s="222">
        <f t="shared" si="5"/>
        <v>5</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2182</v>
      </c>
    </row>
    <row r="24" spans="1:27" ht="28">
      <c r="A24" s="222">
        <v>2262</v>
      </c>
      <c r="B24" s="116" t="str">
        <f t="shared" si="1"/>
        <v>J.1.2.11.6</v>
      </c>
      <c r="C24" s="127" t="s">
        <v>2183</v>
      </c>
      <c r="D24" s="20" t="s">
        <v>47</v>
      </c>
      <c r="E24" s="31"/>
      <c r="F24" s="3"/>
      <c r="G24" s="119" t="s">
        <v>2184</v>
      </c>
      <c r="H24" s="3" t="s">
        <v>2171</v>
      </c>
      <c r="I24" s="116">
        <v>4</v>
      </c>
      <c r="J24" s="3"/>
      <c r="K24" s="231">
        <f t="shared" si="2"/>
        <v>1</v>
      </c>
      <c r="L24" s="222">
        <f t="shared" si="3"/>
        <v>2</v>
      </c>
      <c r="M24" s="222">
        <f t="shared" si="4"/>
        <v>11</v>
      </c>
      <c r="N24" s="222">
        <f t="shared" si="5"/>
        <v>6</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2185</v>
      </c>
    </row>
    <row r="25" spans="1:27" ht="28">
      <c r="A25" s="222">
        <v>2261</v>
      </c>
      <c r="B25" s="116" t="str">
        <f t="shared" si="1"/>
        <v>J.1.2.11.7</v>
      </c>
      <c r="C25" s="127" t="s">
        <v>2186</v>
      </c>
      <c r="D25" s="20" t="s">
        <v>47</v>
      </c>
      <c r="E25" s="31"/>
      <c r="F25" s="3"/>
      <c r="G25" s="119" t="s">
        <v>2187</v>
      </c>
      <c r="H25" s="3" t="s">
        <v>2171</v>
      </c>
      <c r="I25" s="116">
        <v>4</v>
      </c>
      <c r="J25" s="3"/>
      <c r="K25" s="231">
        <f t="shared" si="2"/>
        <v>1</v>
      </c>
      <c r="L25" s="222">
        <f t="shared" si="3"/>
        <v>2</v>
      </c>
      <c r="M25" s="222">
        <f t="shared" si="4"/>
        <v>11</v>
      </c>
      <c r="N25" s="222">
        <f t="shared" si="5"/>
        <v>7</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209" t="s">
        <v>2188</v>
      </c>
    </row>
    <row r="26" spans="1:27" ht="28">
      <c r="A26" s="222">
        <v>2267</v>
      </c>
      <c r="B26" s="116" t="str">
        <f t="shared" si="1"/>
        <v>J.1.2.11.8</v>
      </c>
      <c r="C26" s="127" t="s">
        <v>2189</v>
      </c>
      <c r="D26" s="20" t="s">
        <v>47</v>
      </c>
      <c r="E26" s="31"/>
      <c r="F26" s="3"/>
      <c r="G26" s="119" t="s">
        <v>2187</v>
      </c>
      <c r="H26" s="3" t="s">
        <v>2171</v>
      </c>
      <c r="I26" s="116">
        <v>4</v>
      </c>
      <c r="J26" s="3"/>
      <c r="K26" s="231">
        <f t="shared" si="2"/>
        <v>1</v>
      </c>
      <c r="L26" s="222">
        <f t="shared" si="3"/>
        <v>2</v>
      </c>
      <c r="M26" s="222">
        <f t="shared" si="4"/>
        <v>11</v>
      </c>
      <c r="N26" s="222">
        <f t="shared" si="5"/>
        <v>8</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2190</v>
      </c>
    </row>
    <row r="27" spans="1:27" ht="28">
      <c r="A27" s="222">
        <v>2251</v>
      </c>
      <c r="B27" s="116" t="str">
        <f t="shared" si="1"/>
        <v>J.1.2.11.9</v>
      </c>
      <c r="C27" s="127" t="s">
        <v>2191</v>
      </c>
      <c r="D27" s="20" t="s">
        <v>50</v>
      </c>
      <c r="E27" s="31"/>
      <c r="F27" s="3"/>
      <c r="G27" s="119" t="s">
        <v>2192</v>
      </c>
      <c r="H27" s="3" t="s">
        <v>2171</v>
      </c>
      <c r="I27" s="116">
        <v>4</v>
      </c>
      <c r="J27" s="3"/>
      <c r="K27" s="231">
        <f t="shared" si="2"/>
        <v>1</v>
      </c>
      <c r="L27" s="222">
        <f t="shared" si="3"/>
        <v>2</v>
      </c>
      <c r="M27" s="222">
        <f t="shared" si="4"/>
        <v>11</v>
      </c>
      <c r="N27" s="222">
        <f t="shared" si="5"/>
        <v>9</v>
      </c>
      <c r="O27" s="222">
        <f t="shared" si="6"/>
        <v>0</v>
      </c>
      <c r="P27" s="222">
        <f t="shared" si="7"/>
        <v>0</v>
      </c>
      <c r="Q27" s="222">
        <f t="shared" si="8"/>
        <v>2</v>
      </c>
      <c r="R27" s="222">
        <f t="shared" si="9"/>
        <v>2</v>
      </c>
      <c r="S27" s="222">
        <f t="shared" si="10"/>
        <v>1</v>
      </c>
      <c r="T27" s="222">
        <f t="shared" si="11"/>
        <v>4</v>
      </c>
      <c r="U27" s="222">
        <f t="shared" si="12"/>
        <v>2</v>
      </c>
      <c r="V27" s="222">
        <f t="shared" si="13"/>
        <v>1</v>
      </c>
      <c r="W27" s="222">
        <f t="shared" si="14"/>
        <v>1</v>
      </c>
      <c r="X27" s="120" t="str">
        <f t="shared" si="0"/>
        <v/>
      </c>
      <c r="Y27" s="119"/>
      <c r="Z27" s="3"/>
      <c r="AA27" s="121" t="s">
        <v>2193</v>
      </c>
    </row>
    <row r="28" spans="1:27" ht="28">
      <c r="A28" s="222">
        <v>2256</v>
      </c>
      <c r="B28" s="116" t="str">
        <f t="shared" si="1"/>
        <v>J.1.2.11.10</v>
      </c>
      <c r="C28" s="127" t="s">
        <v>2194</v>
      </c>
      <c r="D28" s="20" t="s">
        <v>47</v>
      </c>
      <c r="E28" s="31"/>
      <c r="F28" s="3"/>
      <c r="G28" s="119" t="s">
        <v>2195</v>
      </c>
      <c r="H28" s="3" t="s">
        <v>2171</v>
      </c>
      <c r="I28" s="116">
        <v>4</v>
      </c>
      <c r="J28" s="3"/>
      <c r="K28" s="231">
        <f t="shared" si="2"/>
        <v>1</v>
      </c>
      <c r="L28" s="222">
        <f t="shared" si="3"/>
        <v>2</v>
      </c>
      <c r="M28" s="222">
        <f t="shared" si="4"/>
        <v>11</v>
      </c>
      <c r="N28" s="222">
        <f t="shared" si="5"/>
        <v>10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2196</v>
      </c>
    </row>
    <row r="29" spans="1:27" ht="28">
      <c r="A29" s="222">
        <v>2250</v>
      </c>
      <c r="B29" s="116" t="str">
        <f t="shared" si="1"/>
        <v>J.1.2.11.11</v>
      </c>
      <c r="C29" s="127" t="s">
        <v>2197</v>
      </c>
      <c r="D29" s="20" t="s">
        <v>47</v>
      </c>
      <c r="E29" s="31"/>
      <c r="F29" s="3"/>
      <c r="G29" s="119" t="s">
        <v>2198</v>
      </c>
      <c r="H29" s="3" t="s">
        <v>2171</v>
      </c>
      <c r="I29" s="116">
        <v>4</v>
      </c>
      <c r="J29" s="3"/>
      <c r="K29" s="231">
        <f t="shared" si="2"/>
        <v>1</v>
      </c>
      <c r="L29" s="222">
        <f t="shared" si="3"/>
        <v>2</v>
      </c>
      <c r="M29" s="222">
        <f t="shared" si="4"/>
        <v>11</v>
      </c>
      <c r="N29" s="222">
        <f t="shared" si="5"/>
        <v>11</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2199</v>
      </c>
    </row>
    <row r="30" spans="1:27" ht="28">
      <c r="A30" s="222">
        <v>2253</v>
      </c>
      <c r="B30" s="116" t="str">
        <f t="shared" si="1"/>
        <v>J.1.2.11.12</v>
      </c>
      <c r="C30" s="127" t="s">
        <v>2200</v>
      </c>
      <c r="D30" s="20" t="s">
        <v>47</v>
      </c>
      <c r="E30" s="31"/>
      <c r="F30" s="3"/>
      <c r="G30" s="119" t="s">
        <v>2201</v>
      </c>
      <c r="H30" s="3" t="s">
        <v>2171</v>
      </c>
      <c r="I30" s="116">
        <v>4</v>
      </c>
      <c r="J30" s="3"/>
      <c r="K30" s="231">
        <f t="shared" si="2"/>
        <v>1</v>
      </c>
      <c r="L30" s="222">
        <f t="shared" si="3"/>
        <v>2</v>
      </c>
      <c r="M30" s="222">
        <f t="shared" si="4"/>
        <v>11</v>
      </c>
      <c r="N30" s="222">
        <f t="shared" si="5"/>
        <v>12</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2202</v>
      </c>
    </row>
    <row r="31" spans="1:27" ht="28">
      <c r="A31" s="222">
        <v>2254</v>
      </c>
      <c r="B31" s="116" t="str">
        <f t="shared" si="1"/>
        <v>J.1.2.11.13</v>
      </c>
      <c r="C31" s="127" t="s">
        <v>2203</v>
      </c>
      <c r="D31" s="20" t="s">
        <v>47</v>
      </c>
      <c r="E31" s="31"/>
      <c r="F31" s="3"/>
      <c r="G31" s="119" t="s">
        <v>2204</v>
      </c>
      <c r="H31" s="3" t="s">
        <v>2171</v>
      </c>
      <c r="I31" s="116">
        <v>4</v>
      </c>
      <c r="J31" s="3"/>
      <c r="K31" s="231">
        <f t="shared" si="2"/>
        <v>1</v>
      </c>
      <c r="L31" s="222">
        <f t="shared" si="3"/>
        <v>2</v>
      </c>
      <c r="M31" s="222">
        <f t="shared" si="4"/>
        <v>11</v>
      </c>
      <c r="N31" s="222">
        <f t="shared" si="5"/>
        <v>13</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2205</v>
      </c>
    </row>
    <row r="32" spans="1:27" ht="28">
      <c r="A32" s="222">
        <v>2255</v>
      </c>
      <c r="B32" s="116" t="str">
        <f t="shared" si="1"/>
        <v>J.1.2.11.14</v>
      </c>
      <c r="C32" s="127" t="s">
        <v>2206</v>
      </c>
      <c r="D32" s="20" t="s">
        <v>47</v>
      </c>
      <c r="E32" s="31"/>
      <c r="F32" s="3"/>
      <c r="G32" s="119" t="s">
        <v>2204</v>
      </c>
      <c r="H32" s="3" t="s">
        <v>2171</v>
      </c>
      <c r="I32" s="116">
        <v>4</v>
      </c>
      <c r="J32" s="3"/>
      <c r="K32" s="231">
        <f t="shared" si="2"/>
        <v>1</v>
      </c>
      <c r="L32" s="222">
        <f t="shared" si="3"/>
        <v>2</v>
      </c>
      <c r="M32" s="222">
        <f t="shared" si="4"/>
        <v>11</v>
      </c>
      <c r="N32" s="222">
        <f t="shared" si="5"/>
        <v>14</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2207</v>
      </c>
    </row>
    <row r="33" spans="1:27" ht="28">
      <c r="A33" s="222">
        <v>2257</v>
      </c>
      <c r="B33" s="116" t="str">
        <f t="shared" si="1"/>
        <v>J.1.2.11.15</v>
      </c>
      <c r="C33" s="127" t="s">
        <v>2208</v>
      </c>
      <c r="D33" s="20" t="s">
        <v>47</v>
      </c>
      <c r="E33" s="31"/>
      <c r="F33" s="3"/>
      <c r="G33" s="119" t="s">
        <v>2209</v>
      </c>
      <c r="H33" s="3" t="s">
        <v>2210</v>
      </c>
      <c r="I33" s="116">
        <v>4</v>
      </c>
      <c r="J33" s="3"/>
      <c r="K33" s="231">
        <f t="shared" si="2"/>
        <v>1</v>
      </c>
      <c r="L33" s="222">
        <f t="shared" si="3"/>
        <v>2</v>
      </c>
      <c r="M33" s="222">
        <f t="shared" si="4"/>
        <v>11</v>
      </c>
      <c r="N33" s="222">
        <f t="shared" si="5"/>
        <v>15</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2211</v>
      </c>
    </row>
    <row r="34" spans="1:27" ht="42">
      <c r="A34" s="222">
        <v>3046</v>
      </c>
      <c r="B34" s="116" t="str">
        <f t="shared" si="1"/>
        <v>J.1.2.11.16</v>
      </c>
      <c r="C34" s="127" t="s">
        <v>2212</v>
      </c>
      <c r="D34" s="20" t="s">
        <v>47</v>
      </c>
      <c r="E34" s="31"/>
      <c r="F34" s="3"/>
      <c r="G34" s="119" t="s">
        <v>2213</v>
      </c>
      <c r="H34" s="3" t="s">
        <v>628</v>
      </c>
      <c r="I34" s="116">
        <v>4</v>
      </c>
      <c r="J34" s="3"/>
      <c r="K34" s="231">
        <f t="shared" si="2"/>
        <v>1</v>
      </c>
      <c r="L34" s="222">
        <f t="shared" si="3"/>
        <v>2</v>
      </c>
      <c r="M34" s="222">
        <f t="shared" si="4"/>
        <v>11</v>
      </c>
      <c r="N34" s="222">
        <f t="shared" si="5"/>
        <v>16</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209" t="s">
        <v>2214</v>
      </c>
    </row>
    <row r="35" spans="1:27" ht="56">
      <c r="A35" s="222">
        <v>2708</v>
      </c>
      <c r="B35" s="116" t="str">
        <f t="shared" si="1"/>
        <v>J.1.2.11.17</v>
      </c>
      <c r="C35" s="127" t="s">
        <v>2215</v>
      </c>
      <c r="D35" s="20" t="s">
        <v>50</v>
      </c>
      <c r="E35" s="31" t="s">
        <v>2216</v>
      </c>
      <c r="F35" s="3"/>
      <c r="G35" s="119" t="s">
        <v>2209</v>
      </c>
      <c r="H35" s="3" t="s">
        <v>2210</v>
      </c>
      <c r="I35" s="116">
        <v>4</v>
      </c>
      <c r="J35" s="3"/>
      <c r="K35" s="231">
        <f t="shared" si="2"/>
        <v>1</v>
      </c>
      <c r="L35" s="222">
        <f t="shared" si="3"/>
        <v>2</v>
      </c>
      <c r="M35" s="222">
        <f t="shared" si="4"/>
        <v>11</v>
      </c>
      <c r="N35" s="222">
        <f t="shared" si="5"/>
        <v>17</v>
      </c>
      <c r="O35" s="222">
        <f t="shared" si="6"/>
        <v>0</v>
      </c>
      <c r="P35" s="222">
        <f t="shared" si="7"/>
        <v>0</v>
      </c>
      <c r="Q35" s="222">
        <f t="shared" si="8"/>
        <v>2</v>
      </c>
      <c r="R35" s="222">
        <f t="shared" si="9"/>
        <v>2</v>
      </c>
      <c r="S35" s="222">
        <f t="shared" si="10"/>
        <v>1</v>
      </c>
      <c r="T35" s="222">
        <f t="shared" si="11"/>
        <v>4</v>
      </c>
      <c r="U35" s="222">
        <f t="shared" si="12"/>
        <v>2</v>
      </c>
      <c r="V35" s="222">
        <f t="shared" si="13"/>
        <v>1</v>
      </c>
      <c r="W35" s="222">
        <f t="shared" si="14"/>
        <v>1</v>
      </c>
      <c r="X35" s="120" t="str">
        <f t="shared" si="0"/>
        <v/>
      </c>
      <c r="Y35" s="119"/>
      <c r="Z35" s="3"/>
      <c r="AA35" s="121" t="s">
        <v>2217</v>
      </c>
    </row>
    <row r="36" spans="1:27" ht="14">
      <c r="A36" s="222">
        <v>2709</v>
      </c>
      <c r="B36" s="116" t="str">
        <f t="shared" si="1"/>
        <v>J.1.3</v>
      </c>
      <c r="C36" s="125" t="s">
        <v>2218</v>
      </c>
      <c r="D36" s="4"/>
      <c r="E36" s="7"/>
      <c r="F36" s="3"/>
      <c r="G36" s="119" t="s">
        <v>3</v>
      </c>
      <c r="H36" s="3" t="s">
        <v>243</v>
      </c>
      <c r="I36" s="116">
        <v>2</v>
      </c>
      <c r="J36" s="3">
        <v>1</v>
      </c>
      <c r="K36" s="231">
        <f t="shared" si="2"/>
        <v>1</v>
      </c>
      <c r="L36" s="222">
        <f t="shared" si="3"/>
        <v>3</v>
      </c>
      <c r="M36" s="222">
        <f t="shared" si="4"/>
        <v>0</v>
      </c>
      <c r="N36" s="222">
        <f t="shared" si="5"/>
        <v>0</v>
      </c>
      <c r="O36" s="222">
        <f t="shared" si="6"/>
        <v>0</v>
      </c>
      <c r="P36" s="222">
        <f t="shared" si="7"/>
        <v>0</v>
      </c>
      <c r="Q36" s="222">
        <f t="shared" si="8"/>
        <v>0</v>
      </c>
      <c r="R36" s="222">
        <f t="shared" si="9"/>
        <v>0</v>
      </c>
      <c r="S36" s="222">
        <f t="shared" si="10"/>
        <v>1</v>
      </c>
      <c r="T36" s="222">
        <f t="shared" si="11"/>
        <v>0</v>
      </c>
      <c r="U36" s="222">
        <f t="shared" si="12"/>
        <v>0</v>
      </c>
      <c r="V36" s="222">
        <f t="shared" si="13"/>
        <v>1</v>
      </c>
      <c r="W36" s="222">
        <f t="shared" si="14"/>
        <v>1</v>
      </c>
      <c r="X36" s="120" t="str">
        <f t="shared" si="0"/>
        <v/>
      </c>
      <c r="Y36" s="119"/>
      <c r="Z36" s="3"/>
      <c r="AA36" s="121" t="s">
        <v>2219</v>
      </c>
    </row>
    <row r="37" spans="1:27" ht="28">
      <c r="A37" s="222">
        <v>2710</v>
      </c>
      <c r="B37" s="116" t="str">
        <f t="shared" si="1"/>
        <v>J.1.3.1</v>
      </c>
      <c r="C37" s="62" t="s">
        <v>2220</v>
      </c>
      <c r="D37" s="20" t="s">
        <v>47</v>
      </c>
      <c r="E37" s="31"/>
      <c r="F37" s="3"/>
      <c r="G37" s="119" t="s">
        <v>2221</v>
      </c>
      <c r="H37" s="3" t="s">
        <v>2131</v>
      </c>
      <c r="I37" s="116">
        <v>3</v>
      </c>
      <c r="J37" s="3"/>
      <c r="K37" s="231">
        <f t="shared" si="2"/>
        <v>1</v>
      </c>
      <c r="L37" s="222">
        <f t="shared" si="3"/>
        <v>3</v>
      </c>
      <c r="M37" s="222">
        <f t="shared" si="4"/>
        <v>1</v>
      </c>
      <c r="N37" s="222">
        <f t="shared" si="5"/>
        <v>0</v>
      </c>
      <c r="O37" s="222">
        <f t="shared" si="6"/>
        <v>0</v>
      </c>
      <c r="P37" s="222">
        <f t="shared" si="7"/>
        <v>0</v>
      </c>
      <c r="Q37" s="222">
        <f t="shared" si="8"/>
        <v>1</v>
      </c>
      <c r="R37" s="222">
        <f t="shared" si="9"/>
        <v>1</v>
      </c>
      <c r="S37" s="222">
        <f t="shared" si="10"/>
        <v>0</v>
      </c>
      <c r="T37" s="222">
        <f t="shared" si="11"/>
        <v>0</v>
      </c>
      <c r="U37" s="222">
        <f t="shared" si="12"/>
        <v>1</v>
      </c>
      <c r="V37" s="222">
        <f t="shared" si="13"/>
        <v>1</v>
      </c>
      <c r="W37" s="222">
        <f t="shared" si="14"/>
        <v>0</v>
      </c>
      <c r="X37" s="120" t="str">
        <f t="shared" si="0"/>
        <v/>
      </c>
      <c r="Y37" s="119"/>
      <c r="Z37" s="3"/>
      <c r="AA37" s="121" t="s">
        <v>2172</v>
      </c>
    </row>
    <row r="38" spans="1:27" ht="28">
      <c r="A38" s="222">
        <v>2711</v>
      </c>
      <c r="B38" s="116" t="str">
        <f t="shared" si="1"/>
        <v>J.1.3.2</v>
      </c>
      <c r="C38" s="62" t="s">
        <v>2222</v>
      </c>
      <c r="D38" s="20" t="s">
        <v>47</v>
      </c>
      <c r="E38" s="31"/>
      <c r="F38" s="3"/>
      <c r="G38" s="119" t="s">
        <v>2223</v>
      </c>
      <c r="H38" s="3" t="s">
        <v>2131</v>
      </c>
      <c r="I38" s="116">
        <v>3</v>
      </c>
      <c r="J38" s="3"/>
      <c r="K38" s="231">
        <f t="shared" si="2"/>
        <v>1</v>
      </c>
      <c r="L38" s="222">
        <f t="shared" si="3"/>
        <v>3</v>
      </c>
      <c r="M38" s="222">
        <f t="shared" si="4"/>
        <v>2</v>
      </c>
      <c r="N38" s="222">
        <f t="shared" si="5"/>
        <v>0</v>
      </c>
      <c r="O38" s="222">
        <f t="shared" si="6"/>
        <v>0</v>
      </c>
      <c r="P38" s="222">
        <f t="shared" si="7"/>
        <v>0</v>
      </c>
      <c r="Q38" s="222">
        <f t="shared" si="8"/>
        <v>1</v>
      </c>
      <c r="R38" s="222">
        <f t="shared" si="9"/>
        <v>1</v>
      </c>
      <c r="S38" s="222">
        <f t="shared" si="10"/>
        <v>0</v>
      </c>
      <c r="T38" s="222">
        <f t="shared" si="11"/>
        <v>0</v>
      </c>
      <c r="U38" s="222">
        <f t="shared" si="12"/>
        <v>1</v>
      </c>
      <c r="V38" s="222">
        <f t="shared" si="13"/>
        <v>1</v>
      </c>
      <c r="W38" s="222">
        <f t="shared" si="14"/>
        <v>0</v>
      </c>
      <c r="X38" s="120" t="str">
        <f t="shared" si="0"/>
        <v/>
      </c>
      <c r="Y38" s="119"/>
      <c r="Z38" s="3"/>
      <c r="AA38" s="121" t="s">
        <v>2224</v>
      </c>
    </row>
    <row r="39" spans="1:27" ht="28">
      <c r="A39" s="222">
        <v>2712</v>
      </c>
      <c r="B39" s="116" t="str">
        <f t="shared" si="1"/>
        <v>J.1.3.3</v>
      </c>
      <c r="C39" s="62" t="s">
        <v>2225</v>
      </c>
      <c r="D39" s="20" t="s">
        <v>47</v>
      </c>
      <c r="E39" s="31"/>
      <c r="F39" s="3"/>
      <c r="G39" s="119" t="s">
        <v>2226</v>
      </c>
      <c r="H39" s="3" t="s">
        <v>2131</v>
      </c>
      <c r="I39" s="116">
        <v>3</v>
      </c>
      <c r="J39" s="3"/>
      <c r="K39" s="231">
        <f t="shared" si="2"/>
        <v>1</v>
      </c>
      <c r="L39" s="222">
        <f t="shared" si="3"/>
        <v>3</v>
      </c>
      <c r="M39" s="222">
        <f t="shared" si="4"/>
        <v>3</v>
      </c>
      <c r="N39" s="222">
        <f t="shared" si="5"/>
        <v>0</v>
      </c>
      <c r="O39" s="222">
        <f t="shared" si="6"/>
        <v>0</v>
      </c>
      <c r="P39" s="222">
        <f t="shared" si="7"/>
        <v>0</v>
      </c>
      <c r="Q39" s="222">
        <f t="shared" si="8"/>
        <v>1</v>
      </c>
      <c r="R39" s="222">
        <f t="shared" si="9"/>
        <v>1</v>
      </c>
      <c r="S39" s="222">
        <f t="shared" si="10"/>
        <v>0</v>
      </c>
      <c r="T39" s="222">
        <f t="shared" si="11"/>
        <v>0</v>
      </c>
      <c r="U39" s="222">
        <f t="shared" si="12"/>
        <v>1</v>
      </c>
      <c r="V39" s="222">
        <f t="shared" si="13"/>
        <v>1</v>
      </c>
      <c r="W39" s="222">
        <f t="shared" si="14"/>
        <v>0</v>
      </c>
      <c r="X39" s="120" t="str">
        <f t="shared" si="0"/>
        <v/>
      </c>
      <c r="Y39" s="119"/>
      <c r="Z39" s="3"/>
      <c r="AA39" s="121" t="s">
        <v>2227</v>
      </c>
    </row>
    <row r="40" spans="1:27" ht="28">
      <c r="A40" s="222">
        <v>2713</v>
      </c>
      <c r="B40" s="116" t="str">
        <f t="shared" si="1"/>
        <v>J.1.3.4</v>
      </c>
      <c r="C40" s="62" t="s">
        <v>2228</v>
      </c>
      <c r="D40" s="20" t="s">
        <v>47</v>
      </c>
      <c r="E40" s="31"/>
      <c r="F40" s="3"/>
      <c r="G40" s="119" t="s">
        <v>2229</v>
      </c>
      <c r="H40" s="3" t="s">
        <v>2131</v>
      </c>
      <c r="I40" s="116">
        <v>3</v>
      </c>
      <c r="J40" s="3"/>
      <c r="K40" s="231">
        <f t="shared" si="2"/>
        <v>1</v>
      </c>
      <c r="L40" s="222">
        <f t="shared" si="3"/>
        <v>3</v>
      </c>
      <c r="M40" s="222">
        <f t="shared" si="4"/>
        <v>4</v>
      </c>
      <c r="N40" s="222">
        <f t="shared" si="5"/>
        <v>0</v>
      </c>
      <c r="O40" s="222">
        <f t="shared" si="6"/>
        <v>0</v>
      </c>
      <c r="P40" s="222">
        <f t="shared" si="7"/>
        <v>0</v>
      </c>
      <c r="Q40" s="222">
        <f t="shared" si="8"/>
        <v>1</v>
      </c>
      <c r="R40" s="222">
        <f t="shared" si="9"/>
        <v>1</v>
      </c>
      <c r="S40" s="222">
        <f t="shared" si="10"/>
        <v>0</v>
      </c>
      <c r="T40" s="222">
        <f t="shared" si="11"/>
        <v>0</v>
      </c>
      <c r="U40" s="222">
        <f t="shared" si="12"/>
        <v>1</v>
      </c>
      <c r="V40" s="222">
        <f t="shared" si="13"/>
        <v>1</v>
      </c>
      <c r="W40" s="222">
        <f t="shared" si="14"/>
        <v>0</v>
      </c>
      <c r="X40" s="120" t="str">
        <f t="shared" si="0"/>
        <v/>
      </c>
      <c r="Y40" s="119"/>
      <c r="Z40" s="3"/>
      <c r="AA40" s="121" t="s">
        <v>2230</v>
      </c>
    </row>
    <row r="41" spans="1:27" ht="28">
      <c r="A41" s="222">
        <v>2714</v>
      </c>
      <c r="B41" s="116" t="str">
        <f t="shared" si="1"/>
        <v>J.1.3.5</v>
      </c>
      <c r="C41" s="62" t="s">
        <v>2231</v>
      </c>
      <c r="D41" s="20" t="s">
        <v>47</v>
      </c>
      <c r="E41" s="31"/>
      <c r="F41" s="3"/>
      <c r="G41" s="119" t="s">
        <v>2232</v>
      </c>
      <c r="H41" s="3" t="s">
        <v>2131</v>
      </c>
      <c r="I41" s="116">
        <v>3</v>
      </c>
      <c r="J41" s="3"/>
      <c r="K41" s="231">
        <f t="shared" si="2"/>
        <v>1</v>
      </c>
      <c r="L41" s="222">
        <f t="shared" si="3"/>
        <v>3</v>
      </c>
      <c r="M41" s="222">
        <f t="shared" si="4"/>
        <v>5</v>
      </c>
      <c r="N41" s="222">
        <f t="shared" si="5"/>
        <v>0</v>
      </c>
      <c r="O41" s="222">
        <f t="shared" si="6"/>
        <v>0</v>
      </c>
      <c r="P41" s="222">
        <f t="shared" si="7"/>
        <v>0</v>
      </c>
      <c r="Q41" s="222">
        <f t="shared" si="8"/>
        <v>1</v>
      </c>
      <c r="R41" s="222">
        <f t="shared" si="9"/>
        <v>1</v>
      </c>
      <c r="S41" s="222">
        <f t="shared" si="10"/>
        <v>0</v>
      </c>
      <c r="T41" s="222">
        <f t="shared" si="11"/>
        <v>0</v>
      </c>
      <c r="U41" s="222">
        <f t="shared" si="12"/>
        <v>1</v>
      </c>
      <c r="V41" s="222">
        <f t="shared" si="13"/>
        <v>1</v>
      </c>
      <c r="W41" s="222">
        <f t="shared" si="14"/>
        <v>0</v>
      </c>
      <c r="X41" s="120" t="str">
        <f t="shared" si="0"/>
        <v/>
      </c>
      <c r="Y41" s="119"/>
      <c r="Z41" s="3"/>
      <c r="AA41" s="209" t="s">
        <v>2233</v>
      </c>
    </row>
    <row r="42" spans="1:27" ht="28">
      <c r="A42" s="222">
        <v>2715</v>
      </c>
      <c r="B42" s="116" t="str">
        <f t="shared" si="1"/>
        <v>J.1.3.6</v>
      </c>
      <c r="C42" s="62" t="s">
        <v>2234</v>
      </c>
      <c r="D42" s="20" t="s">
        <v>47</v>
      </c>
      <c r="E42" s="31"/>
      <c r="F42" s="3"/>
      <c r="G42" s="119" t="s">
        <v>2235</v>
      </c>
      <c r="H42" s="3" t="s">
        <v>2131</v>
      </c>
      <c r="I42" s="116">
        <v>3</v>
      </c>
      <c r="J42" s="3"/>
      <c r="K42" s="231">
        <f t="shared" si="2"/>
        <v>1</v>
      </c>
      <c r="L42" s="222">
        <f t="shared" si="3"/>
        <v>3</v>
      </c>
      <c r="M42" s="222">
        <f t="shared" si="4"/>
        <v>6</v>
      </c>
      <c r="N42" s="222">
        <f t="shared" si="5"/>
        <v>0</v>
      </c>
      <c r="O42" s="222">
        <f t="shared" si="6"/>
        <v>0</v>
      </c>
      <c r="P42" s="222">
        <f t="shared" si="7"/>
        <v>0</v>
      </c>
      <c r="Q42" s="222">
        <f t="shared" si="8"/>
        <v>1</v>
      </c>
      <c r="R42" s="222">
        <f t="shared" si="9"/>
        <v>1</v>
      </c>
      <c r="S42" s="222">
        <f t="shared" si="10"/>
        <v>0</v>
      </c>
      <c r="T42" s="222">
        <f t="shared" si="11"/>
        <v>0</v>
      </c>
      <c r="U42" s="222">
        <f t="shared" si="12"/>
        <v>1</v>
      </c>
      <c r="V42" s="222">
        <f t="shared" si="13"/>
        <v>1</v>
      </c>
      <c r="W42" s="222">
        <f t="shared" si="14"/>
        <v>0</v>
      </c>
      <c r="X42" s="120" t="str">
        <f t="shared" si="0"/>
        <v/>
      </c>
      <c r="Y42" s="119"/>
      <c r="Z42" s="3"/>
      <c r="AA42" s="121" t="s">
        <v>2236</v>
      </c>
    </row>
    <row r="43" spans="1:27" ht="28">
      <c r="A43" s="222">
        <v>2716</v>
      </c>
      <c r="B43" s="116" t="str">
        <f t="shared" si="1"/>
        <v>J.1.3.7</v>
      </c>
      <c r="C43" s="62" t="s">
        <v>2237</v>
      </c>
      <c r="D43" s="20" t="s">
        <v>47</v>
      </c>
      <c r="E43" s="31"/>
      <c r="F43" s="3"/>
      <c r="G43" s="119" t="s">
        <v>2238</v>
      </c>
      <c r="H43" s="3" t="s">
        <v>2131</v>
      </c>
      <c r="I43" s="116">
        <v>3</v>
      </c>
      <c r="J43" s="3"/>
      <c r="K43" s="231">
        <f t="shared" si="2"/>
        <v>1</v>
      </c>
      <c r="L43" s="222">
        <f t="shared" si="3"/>
        <v>3</v>
      </c>
      <c r="M43" s="222">
        <f t="shared" si="4"/>
        <v>7</v>
      </c>
      <c r="N43" s="222">
        <f t="shared" si="5"/>
        <v>0</v>
      </c>
      <c r="O43" s="222">
        <f t="shared" si="6"/>
        <v>0</v>
      </c>
      <c r="P43" s="222">
        <f t="shared" si="7"/>
        <v>0</v>
      </c>
      <c r="Q43" s="222">
        <f t="shared" si="8"/>
        <v>1</v>
      </c>
      <c r="R43" s="222">
        <f t="shared" si="9"/>
        <v>1</v>
      </c>
      <c r="S43" s="222">
        <f t="shared" si="10"/>
        <v>0</v>
      </c>
      <c r="T43" s="222">
        <f t="shared" si="11"/>
        <v>0</v>
      </c>
      <c r="U43" s="222">
        <f t="shared" si="12"/>
        <v>1</v>
      </c>
      <c r="V43" s="222">
        <f t="shared" si="13"/>
        <v>1</v>
      </c>
      <c r="W43" s="222">
        <f t="shared" si="14"/>
        <v>0</v>
      </c>
      <c r="X43" s="120" t="str">
        <f t="shared" si="0"/>
        <v/>
      </c>
      <c r="Y43" s="119"/>
      <c r="Z43" s="3"/>
      <c r="AA43" s="121" t="s">
        <v>2239</v>
      </c>
    </row>
    <row r="44" spans="1:27" ht="28">
      <c r="A44" s="222">
        <v>2272</v>
      </c>
      <c r="B44" s="116" t="str">
        <f t="shared" si="1"/>
        <v>J.1.3.8</v>
      </c>
      <c r="C44" s="62" t="s">
        <v>2240</v>
      </c>
      <c r="D44" s="20" t="s">
        <v>47</v>
      </c>
      <c r="E44" s="31"/>
      <c r="F44" s="3"/>
      <c r="G44" s="119" t="s">
        <v>2241</v>
      </c>
      <c r="H44" s="3" t="s">
        <v>2131</v>
      </c>
      <c r="I44" s="116">
        <v>3</v>
      </c>
      <c r="J44" s="3"/>
      <c r="K44" s="231">
        <f t="shared" si="2"/>
        <v>1</v>
      </c>
      <c r="L44" s="222">
        <f t="shared" si="3"/>
        <v>3</v>
      </c>
      <c r="M44" s="222">
        <f t="shared" si="4"/>
        <v>8</v>
      </c>
      <c r="N44" s="222">
        <f t="shared" si="5"/>
        <v>0</v>
      </c>
      <c r="O44" s="222">
        <f t="shared" si="6"/>
        <v>0</v>
      </c>
      <c r="P44" s="222">
        <f t="shared" si="7"/>
        <v>0</v>
      </c>
      <c r="Q44" s="222">
        <f t="shared" si="8"/>
        <v>1</v>
      </c>
      <c r="R44" s="222">
        <f t="shared" si="9"/>
        <v>1</v>
      </c>
      <c r="S44" s="222">
        <f t="shared" si="10"/>
        <v>0</v>
      </c>
      <c r="T44" s="222">
        <f t="shared" si="11"/>
        <v>0</v>
      </c>
      <c r="U44" s="222">
        <f t="shared" si="12"/>
        <v>1</v>
      </c>
      <c r="V44" s="222">
        <f t="shared" si="13"/>
        <v>1</v>
      </c>
      <c r="W44" s="222">
        <f t="shared" si="14"/>
        <v>0</v>
      </c>
      <c r="X44" s="120" t="str">
        <f t="shared" si="0"/>
        <v/>
      </c>
      <c r="Y44" s="119"/>
      <c r="Z44" s="3"/>
      <c r="AA44" s="121" t="s">
        <v>2242</v>
      </c>
    </row>
    <row r="45" spans="1:27" ht="14">
      <c r="A45" s="222">
        <v>2265</v>
      </c>
      <c r="B45" s="116" t="str">
        <f t="shared" si="1"/>
        <v>J.1.3.9</v>
      </c>
      <c r="C45" s="62" t="s">
        <v>2243</v>
      </c>
      <c r="D45" s="20" t="s">
        <v>47</v>
      </c>
      <c r="E45" s="31"/>
      <c r="F45" s="3"/>
      <c r="G45" s="119" t="s">
        <v>3</v>
      </c>
      <c r="H45" s="3" t="s">
        <v>243</v>
      </c>
      <c r="I45" s="116">
        <v>3</v>
      </c>
      <c r="J45" s="3"/>
      <c r="K45" s="231">
        <f t="shared" si="2"/>
        <v>1</v>
      </c>
      <c r="L45" s="222">
        <f t="shared" si="3"/>
        <v>3</v>
      </c>
      <c r="M45" s="222">
        <f t="shared" si="4"/>
        <v>9</v>
      </c>
      <c r="N45" s="222">
        <f t="shared" si="5"/>
        <v>0</v>
      </c>
      <c r="O45" s="222">
        <f t="shared" si="6"/>
        <v>0</v>
      </c>
      <c r="P45" s="222">
        <f t="shared" si="7"/>
        <v>0</v>
      </c>
      <c r="Q45" s="222">
        <f t="shared" si="8"/>
        <v>1</v>
      </c>
      <c r="R45" s="222">
        <f t="shared" si="9"/>
        <v>1</v>
      </c>
      <c r="S45" s="222">
        <f t="shared" si="10"/>
        <v>0</v>
      </c>
      <c r="T45" s="222">
        <f t="shared" si="11"/>
        <v>0</v>
      </c>
      <c r="U45" s="222">
        <f t="shared" si="12"/>
        <v>1</v>
      </c>
      <c r="V45" s="222">
        <f t="shared" si="13"/>
        <v>1</v>
      </c>
      <c r="W45" s="222">
        <f t="shared" si="14"/>
        <v>0</v>
      </c>
      <c r="X45" s="120" t="str">
        <f t="shared" si="0"/>
        <v/>
      </c>
      <c r="Y45" s="119"/>
      <c r="Z45" s="3"/>
      <c r="AA45" s="121" t="s">
        <v>2244</v>
      </c>
    </row>
  </sheetData>
  <sheetProtection password="B009" sheet="1" objects="1" scenarios="1"/>
  <customSheetViews>
    <customSheetView guid="{E1B3B869-9B15-4AFC-BA36-DA09F5711648}" scale="130" showRuler="0">
      <selection sqref="A1:D1"/>
      <pageMargins left="0" right="0" top="0" bottom="0" header="0" footer="0"/>
      <headerFooter alignWithMargins="0"/>
    </customSheetView>
    <customSheetView guid="{D7B51006-83AC-4A14-BAFD-CE844DFB8668}" scale="130" showRuler="0">
      <selection sqref="A1:D1"/>
      <pageMargins left="0" right="0" top="0" bottom="0" header="0" footer="0"/>
      <headerFooter alignWithMargins="0"/>
    </customSheetView>
  </customSheetViews>
  <mergeCells count="1">
    <mergeCell ref="B3:H3"/>
  </mergeCells>
  <phoneticPr fontId="0" type="noConversion"/>
  <conditionalFormatting sqref="A5:A45 K5:X45">
    <cfRule type="expression" dxfId="82" priority="28" stopIfTrue="1">
      <formula>A5=""</formula>
    </cfRule>
  </conditionalFormatting>
  <conditionalFormatting sqref="B5:C45">
    <cfRule type="expression" dxfId="81" priority="45" stopIfTrue="1">
      <formula>$X5=1</formula>
    </cfRule>
  </conditionalFormatting>
  <conditionalFormatting sqref="B1:G2 Y1:Z2 H2">
    <cfRule type="expression" dxfId="80" priority="48" stopIfTrue="1">
      <formula>OR($D$2&lt;1,$D$2="0%")</formula>
    </cfRule>
    <cfRule type="expression" dxfId="79" priority="49" stopIfTrue="1">
      <formula>$D$2=1</formula>
    </cfRule>
  </conditionalFormatting>
  <conditionalFormatting sqref="D5:D45">
    <cfRule type="expression" dxfId="78" priority="3" stopIfTrue="1">
      <formula>J5&gt;0</formula>
    </cfRule>
    <cfRule type="expression" dxfId="77" priority="4" stopIfTrue="1">
      <formula>U5=1</formula>
    </cfRule>
    <cfRule type="expression" dxfId="76" priority="5" stopIfTrue="1">
      <formula>U5&gt;1</formula>
    </cfRule>
  </conditionalFormatting>
  <conditionalFormatting sqref="E6:E45">
    <cfRule type="expression" dxfId="75" priority="2" stopIfTrue="1">
      <formula>J6=1</formula>
    </cfRule>
  </conditionalFormatting>
  <conditionalFormatting sqref="H1">
    <cfRule type="expression" dxfId="74" priority="50" stopIfTrue="1">
      <formula>Master="Master"</formula>
    </cfRule>
    <cfRule type="expression" dxfId="73" priority="51" stopIfTrue="1">
      <formula>OR($D$2&lt;1,$D$2="0%")</formula>
    </cfRule>
    <cfRule type="expression" dxfId="72" priority="52" stopIfTrue="1">
      <formula>$D$2=1</formula>
    </cfRule>
  </conditionalFormatting>
  <conditionalFormatting sqref="I5:I45">
    <cfRule type="expression" dxfId="71" priority="1" stopIfTrue="1">
      <formula>I5*I6/I5-I5&gt;1</formula>
    </cfRule>
  </conditionalFormatting>
  <conditionalFormatting sqref="AA1">
    <cfRule type="expression" dxfId="70" priority="80" stopIfTrue="1">
      <formula>Master="Master"</formula>
    </cfRule>
  </conditionalFormatting>
  <conditionalFormatting sqref="AA2:AA3">
    <cfRule type="expression" dxfId="69" priority="81" stopIfTrue="1">
      <formula>Master="Master"</formula>
    </cfRule>
  </conditionalFormatting>
  <conditionalFormatting sqref="AA4">
    <cfRule type="expression" dxfId="68" priority="82" stopIfTrue="1">
      <formula>Master="Master"</formula>
    </cfRule>
  </conditionalFormatting>
  <conditionalFormatting sqref="AA5:AA45">
    <cfRule type="expression" dxfId="67" priority="79" stopIfTrue="1">
      <formula>Master="Master"</formula>
    </cfRule>
  </conditionalFormatting>
  <dataValidations xWindow="677" yWindow="13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36 I8:J8 F8:G8" xr:uid="{00000000-0002-0000-0D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37:D45 D5:D35" xr:uid="{00000000-0002-0000-0D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A62"/>
  <sheetViews>
    <sheetView showGridLines="0" showZeros="0" topLeftCell="B1" zoomScale="85" zoomScaleNormal="75" workbookViewId="0">
      <pane ySplit="4" topLeftCell="A55" activePane="bottomLeft" state="frozen"/>
      <selection activeCell="B6" sqref="B6"/>
      <selection pane="bottomLeft" activeCell="E60" sqref="E60"/>
    </sheetView>
  </sheetViews>
  <sheetFormatPr defaultColWidth="8.81640625" defaultRowHeight="12.5"/>
  <cols>
    <col min="1" max="1" width="5.26953125" hidden="1" customWidth="1"/>
    <col min="2" max="2" width="13.453125" customWidth="1"/>
    <col min="3" max="3" width="67" customWidth="1"/>
    <col min="4" max="4" width="11.453125" customWidth="1"/>
    <col min="5" max="5" width="40.7265625" customWidth="1"/>
    <col min="6" max="6" width="27.81640625" customWidth="1"/>
    <col min="7" max="7" width="14.1796875" bestFit="1" customWidth="1"/>
    <col min="8" max="8" width="28.1796875" bestFit="1" customWidth="1"/>
    <col min="9" max="24" width="2.81640625" hidden="1" customWidth="1"/>
    <col min="25" max="25" width="14.1796875" hidden="1" customWidth="1"/>
    <col min="26" max="26" width="28.1796875" hidden="1" customWidth="1"/>
  </cols>
  <sheetData>
    <row r="1" spans="1:27" ht="23.25" customHeight="1">
      <c r="A1" s="39"/>
      <c r="B1" s="84" t="s">
        <v>24</v>
      </c>
      <c r="C1" s="85"/>
      <c r="D1" s="86"/>
      <c r="E1" s="86"/>
      <c r="F1" s="86"/>
      <c r="G1" s="86"/>
      <c r="H1" s="63">
        <f>Master</f>
        <v>0</v>
      </c>
      <c r="I1" s="217"/>
      <c r="J1" s="217"/>
      <c r="K1" s="217"/>
      <c r="L1" s="217"/>
      <c r="M1" s="217"/>
      <c r="N1" s="217"/>
      <c r="O1" s="217"/>
      <c r="P1" s="217" t="str">
        <f>LEFT(B1,1)</f>
        <v>K</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COUNTA(I5:I62)</f>
        <v>58</v>
      </c>
      <c r="J2" s="219"/>
      <c r="K2" s="219"/>
      <c r="L2" s="219"/>
      <c r="M2" s="219"/>
      <c r="N2" s="219"/>
      <c r="O2" s="219"/>
      <c r="P2" s="219"/>
      <c r="Q2" s="219"/>
      <c r="R2" s="219"/>
      <c r="S2" s="219">
        <f>COUNTIF(S5:S62,1)</f>
        <v>58</v>
      </c>
      <c r="T2" s="219"/>
      <c r="U2" s="219"/>
      <c r="V2" s="219"/>
      <c r="W2" s="219">
        <f>COUNTIF(W5:W62,1)</f>
        <v>58</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MAX(A5:A62)</f>
        <v>2779</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6">
      <c r="A5" s="222">
        <v>2281</v>
      </c>
      <c r="B5" s="116" t="str">
        <f>IF(I5=0,"",IF(I5=1,P$1&amp;"."&amp;K5,IF(I5=2,P$1&amp;"."&amp;K5&amp;"."&amp;L5,IF(I5=3,P$1&amp;"."&amp;K5&amp;"."&amp;L5&amp;"."&amp;M5,IF(I5=4,P$1&amp;"."&amp;K5&amp;"."&amp;L5&amp;"."&amp;M5&amp;"."&amp;N5,IF(I5=5,P$1&amp;"."&amp;K5&amp;"."&amp;L5&amp;"."&amp;M5&amp;"."&amp;N5&amp;"."&amp;O5))))))</f>
        <v>K.1</v>
      </c>
      <c r="C5" s="3" t="s">
        <v>294</v>
      </c>
      <c r="D5" s="117" t="s">
        <v>47</v>
      </c>
      <c r="E5" s="212" t="s">
        <v>2245</v>
      </c>
      <c r="F5" s="3" t="s">
        <v>204</v>
      </c>
      <c r="G5" s="119" t="s">
        <v>3</v>
      </c>
      <c r="H5" s="3"/>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36" si="0">IF(Master="Master",Q5,IF(U4="",R5,IF(OR(AND(T5&gt;0,R5&lt;U4),AND(T5=1,R5&lt;=U4)),U4,R5)))</f>
        <v>1</v>
      </c>
      <c r="V5" s="222">
        <f>IF(I5="","",IF(OR(AND(S4=1,T5=1),R5&gt;0,AND(S6=0,V6=1)),1,0))</f>
        <v>1</v>
      </c>
      <c r="W5" s="222">
        <f>IF(I5="","",IF(OR(AND(T5&gt;0,S5=1),AND(S5=1,V5=1)),1,0))</f>
        <v>1</v>
      </c>
      <c r="X5" s="120">
        <f t="shared" ref="X5:X36" si="1">IF(ISNA(VLOOKUP(A5,L2_Array,1,FALSE)),"",1)</f>
        <v>1</v>
      </c>
      <c r="Y5" s="119"/>
      <c r="Z5" s="3"/>
      <c r="AA5" s="121" t="s">
        <v>2246</v>
      </c>
    </row>
    <row r="6" spans="1:27" ht="28">
      <c r="A6" s="222">
        <v>2287</v>
      </c>
      <c r="B6" s="116" t="str">
        <f t="shared" ref="B6:B62" si="2">IF(I6=0,"",IF(I6=1,P$1&amp;"."&amp;K6,IF(I6=2,P$1&amp;"."&amp;K6&amp;"."&amp;L6,IF(I6=3,P$1&amp;"."&amp;K6&amp;"."&amp;L6&amp;"."&amp;M6,IF(I6=4,P$1&amp;"."&amp;K6&amp;"."&amp;L6&amp;"."&amp;M6&amp;"."&amp;N6,IF(I6=5,P$1&amp;"."&amp;K6&amp;"."&amp;L6&amp;"."&amp;M6&amp;"."&amp;N6&amp;"."&amp;O6))))))</f>
        <v>K.1.1</v>
      </c>
      <c r="C6" s="125" t="s">
        <v>2247</v>
      </c>
      <c r="D6" s="117" t="s">
        <v>47</v>
      </c>
      <c r="E6" s="118"/>
      <c r="F6" s="3"/>
      <c r="G6" s="119" t="s">
        <v>3</v>
      </c>
      <c r="H6" s="3"/>
      <c r="I6" s="116">
        <v>2</v>
      </c>
      <c r="J6" s="3"/>
      <c r="K6" s="231">
        <f t="shared" ref="K6:K62" si="3">IF(K5="",1,IF(I6=1,K5+1,K5))</f>
        <v>1</v>
      </c>
      <c r="L6" s="222">
        <f t="shared" ref="L6:L62" si="4">IF(L5="",0,IF(K5&lt;&gt;K6,0,IF($I6=2,L5+1,L5)))</f>
        <v>1</v>
      </c>
      <c r="M6" s="222">
        <f t="shared" ref="M6:M62" si="5">IF(M5="",0,IF(L5&lt;&gt;L6,0,IF($I6=3,M5+1,M5)))</f>
        <v>0</v>
      </c>
      <c r="N6" s="222">
        <f t="shared" ref="N6:N62" si="6">IF(N5="",0,IF(M5&lt;&gt;M6,0,IF($I6=4,N5+1,N5)))</f>
        <v>0</v>
      </c>
      <c r="O6" s="222">
        <f t="shared" ref="O6:O62" si="7">IF(O5="",0,IF(N5&lt;&gt;N6,0,IF($I6=5,O5+1,O5)))</f>
        <v>0</v>
      </c>
      <c r="P6" s="222">
        <f t="shared" ref="P6:P62" si="8">IF(OR(Master="Master",I6=0),0,IF(J6=1,0,IF(ISNA(VLOOKUP(A6,L2_Array,21,FALSE)),0,VLOOKUP(A6,L2_Array,21,FALSE))))</f>
        <v>0</v>
      </c>
      <c r="Q6" s="222">
        <f t="shared" ref="Q6:Q62" si="9">IF(I6="","",IF(D6="Yes",1,IF(D6="No",2,IF(D6="N/A",3,0))))</f>
        <v>1</v>
      </c>
      <c r="R6" s="222">
        <f t="shared" ref="R6:R62" si="10">IF(I6="","",IF(P6&gt;0,P6,IF(Q6&gt;0,Q6,0)))</f>
        <v>1</v>
      </c>
      <c r="S6" s="222">
        <f t="shared" ref="S6:S62" si="11">IF(I6="","",IF(OR(I6=1,S5=""),1,IF(OR(AND(J5=1,(I6-I4&lt;&gt;0)),AND(S5=0,I5=I6),AND(J5=1,I6=I4)),0,1)))</f>
        <v>1</v>
      </c>
      <c r="T6" s="222">
        <f t="shared" ref="T6:T62" si="12">IF(I6="",T5,IF(AND(R6&gt;1,OR(T5="",T5=0,T5&gt;=I6)),I6,IF(I6&gt;T5,T5,0)))</f>
        <v>0</v>
      </c>
      <c r="U6" s="222">
        <f t="shared" si="0"/>
        <v>1</v>
      </c>
      <c r="V6" s="222">
        <f t="shared" ref="V6:V62" si="13">IF(I6="","",IF(OR(AND(S5=1,T6=1),R6&gt;0,AND(S7=0,V7=1)),1,0))</f>
        <v>1</v>
      </c>
      <c r="W6" s="222">
        <f t="shared" ref="W6:W62" si="14">IF(I6="","",IF(OR(AND(T6&gt;0,S6=1),AND(S6=1,V6=1)),1,0))</f>
        <v>1</v>
      </c>
      <c r="X6" s="120" t="str">
        <f t="shared" si="1"/>
        <v/>
      </c>
      <c r="Y6" s="119"/>
      <c r="Z6" s="3"/>
      <c r="AA6" s="121" t="s">
        <v>2248</v>
      </c>
    </row>
    <row r="7" spans="1:27" ht="42">
      <c r="A7" s="222">
        <v>2719</v>
      </c>
      <c r="B7" s="116" t="str">
        <f t="shared" si="2"/>
        <v>K.1.2</v>
      </c>
      <c r="C7" s="125" t="s">
        <v>2249</v>
      </c>
      <c r="D7" s="117" t="s">
        <v>47</v>
      </c>
      <c r="E7" s="118"/>
      <c r="F7" s="3"/>
      <c r="G7" s="119" t="s">
        <v>483</v>
      </c>
      <c r="H7" s="3" t="s">
        <v>2250</v>
      </c>
      <c r="I7" s="116">
        <v>2</v>
      </c>
      <c r="J7" s="3"/>
      <c r="K7" s="231">
        <f t="shared" si="3"/>
        <v>1</v>
      </c>
      <c r="L7" s="222">
        <f t="shared" si="4"/>
        <v>2</v>
      </c>
      <c r="M7" s="222">
        <f t="shared" si="5"/>
        <v>0</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121" t="s">
        <v>2251</v>
      </c>
    </row>
    <row r="8" spans="1:27" ht="28">
      <c r="A8" s="222">
        <v>2341</v>
      </c>
      <c r="B8" s="116" t="str">
        <f t="shared" si="2"/>
        <v>K.1.2.1</v>
      </c>
      <c r="C8" s="62" t="s">
        <v>2252</v>
      </c>
      <c r="D8" s="117" t="s">
        <v>47</v>
      </c>
      <c r="E8" s="118"/>
      <c r="F8" s="3"/>
      <c r="G8" s="119" t="s">
        <v>3</v>
      </c>
      <c r="H8" s="3" t="s">
        <v>243</v>
      </c>
      <c r="I8" s="116">
        <v>3</v>
      </c>
      <c r="J8" s="3"/>
      <c r="K8" s="231">
        <f t="shared" si="3"/>
        <v>1</v>
      </c>
      <c r="L8" s="222">
        <f t="shared" si="4"/>
        <v>2</v>
      </c>
      <c r="M8" s="222">
        <f t="shared" si="5"/>
        <v>1</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121" t="s">
        <v>2253</v>
      </c>
    </row>
    <row r="9" spans="1:27" ht="28">
      <c r="A9" s="222">
        <v>2342</v>
      </c>
      <c r="B9" s="116" t="str">
        <f t="shared" si="2"/>
        <v>K.1.2.2</v>
      </c>
      <c r="C9" s="62" t="s">
        <v>2254</v>
      </c>
      <c r="D9" s="117" t="s">
        <v>47</v>
      </c>
      <c r="E9" s="118"/>
      <c r="F9" s="3"/>
      <c r="G9" s="119" t="s">
        <v>3</v>
      </c>
      <c r="H9" s="3" t="s">
        <v>243</v>
      </c>
      <c r="I9" s="116">
        <v>3</v>
      </c>
      <c r="J9" s="3"/>
      <c r="K9" s="231">
        <f t="shared" si="3"/>
        <v>1</v>
      </c>
      <c r="L9" s="222">
        <f t="shared" si="4"/>
        <v>2</v>
      </c>
      <c r="M9" s="222">
        <f t="shared" si="5"/>
        <v>2</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121" t="s">
        <v>2255</v>
      </c>
    </row>
    <row r="10" spans="1:27" ht="28">
      <c r="A10" s="222">
        <v>2765</v>
      </c>
      <c r="B10" s="116" t="str">
        <f t="shared" si="2"/>
        <v>K.1.2.3</v>
      </c>
      <c r="C10" s="62" t="s">
        <v>2256</v>
      </c>
      <c r="D10" s="117" t="s">
        <v>47</v>
      </c>
      <c r="E10" s="118"/>
      <c r="F10" s="3"/>
      <c r="G10" s="119" t="s">
        <v>2257</v>
      </c>
      <c r="H10" s="3" t="s">
        <v>2258</v>
      </c>
      <c r="I10" s="116">
        <v>3</v>
      </c>
      <c r="J10" s="3"/>
      <c r="K10" s="231">
        <f t="shared" si="3"/>
        <v>1</v>
      </c>
      <c r="L10" s="222">
        <f t="shared" si="4"/>
        <v>2</v>
      </c>
      <c r="M10" s="222">
        <f t="shared" si="5"/>
        <v>3</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209" t="s">
        <v>2259</v>
      </c>
    </row>
    <row r="11" spans="1:27" ht="28">
      <c r="A11" s="222">
        <v>2289</v>
      </c>
      <c r="B11" s="116" t="str">
        <f t="shared" si="2"/>
        <v>K.1.2.4</v>
      </c>
      <c r="C11" s="62" t="s">
        <v>2260</v>
      </c>
      <c r="D11" s="117" t="s">
        <v>47</v>
      </c>
      <c r="E11" s="118"/>
      <c r="F11" s="3"/>
      <c r="G11" s="119" t="s">
        <v>2261</v>
      </c>
      <c r="H11" s="3" t="s">
        <v>2258</v>
      </c>
      <c r="I11" s="116">
        <v>3</v>
      </c>
      <c r="J11" s="3"/>
      <c r="K11" s="231">
        <f t="shared" si="3"/>
        <v>1</v>
      </c>
      <c r="L11" s="222">
        <f t="shared" si="4"/>
        <v>2</v>
      </c>
      <c r="M11" s="222">
        <f t="shared" si="5"/>
        <v>4</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121" t="s">
        <v>2262</v>
      </c>
    </row>
    <row r="12" spans="1:27" ht="28">
      <c r="A12" s="222">
        <v>2292</v>
      </c>
      <c r="B12" s="116" t="str">
        <f t="shared" si="2"/>
        <v>K.1.2.5</v>
      </c>
      <c r="C12" s="62" t="s">
        <v>2263</v>
      </c>
      <c r="D12" s="117" t="s">
        <v>47</v>
      </c>
      <c r="E12" s="118"/>
      <c r="F12" s="3"/>
      <c r="G12" s="119" t="s">
        <v>2264</v>
      </c>
      <c r="H12" s="3" t="s">
        <v>2258</v>
      </c>
      <c r="I12" s="116">
        <v>3</v>
      </c>
      <c r="J12" s="3"/>
      <c r="K12" s="231">
        <f t="shared" si="3"/>
        <v>1</v>
      </c>
      <c r="L12" s="222">
        <f t="shared" si="4"/>
        <v>2</v>
      </c>
      <c r="M12" s="222">
        <f t="shared" si="5"/>
        <v>5</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121" t="s">
        <v>2265</v>
      </c>
    </row>
    <row r="13" spans="1:27" ht="28">
      <c r="A13" s="222">
        <v>2293</v>
      </c>
      <c r="B13" s="116" t="str">
        <f t="shared" si="2"/>
        <v>K.1.2.6</v>
      </c>
      <c r="C13" s="62" t="s">
        <v>2266</v>
      </c>
      <c r="D13" s="117" t="s">
        <v>47</v>
      </c>
      <c r="E13" s="118"/>
      <c r="F13" s="3"/>
      <c r="G13" s="119" t="s">
        <v>2267</v>
      </c>
      <c r="H13" s="3" t="s">
        <v>2258</v>
      </c>
      <c r="I13" s="116">
        <v>3</v>
      </c>
      <c r="J13" s="3"/>
      <c r="K13" s="231">
        <f t="shared" si="3"/>
        <v>1</v>
      </c>
      <c r="L13" s="222">
        <f t="shared" si="4"/>
        <v>2</v>
      </c>
      <c r="M13" s="222">
        <f t="shared" si="5"/>
        <v>6</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2268</v>
      </c>
    </row>
    <row r="14" spans="1:27" ht="28">
      <c r="A14" s="222">
        <v>2294</v>
      </c>
      <c r="B14" s="116" t="str">
        <f t="shared" si="2"/>
        <v>K.1.2.7</v>
      </c>
      <c r="C14" s="62" t="s">
        <v>2269</v>
      </c>
      <c r="D14" s="117" t="s">
        <v>47</v>
      </c>
      <c r="E14" s="118"/>
      <c r="F14" s="3"/>
      <c r="G14" s="119" t="s">
        <v>2270</v>
      </c>
      <c r="H14" s="3" t="s">
        <v>2258</v>
      </c>
      <c r="I14" s="116">
        <v>3</v>
      </c>
      <c r="J14" s="3"/>
      <c r="K14" s="231">
        <f t="shared" si="3"/>
        <v>1</v>
      </c>
      <c r="L14" s="222">
        <f t="shared" si="4"/>
        <v>2</v>
      </c>
      <c r="M14" s="222">
        <f t="shared" si="5"/>
        <v>7</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121" t="s">
        <v>2271</v>
      </c>
    </row>
    <row r="15" spans="1:27" ht="28">
      <c r="A15" s="222">
        <v>2298</v>
      </c>
      <c r="B15" s="116" t="str">
        <f t="shared" si="2"/>
        <v>K.1.2.8</v>
      </c>
      <c r="C15" s="62" t="s">
        <v>2272</v>
      </c>
      <c r="D15" s="117" t="s">
        <v>47</v>
      </c>
      <c r="E15" s="118"/>
      <c r="F15" s="3"/>
      <c r="G15" s="119" t="s">
        <v>3</v>
      </c>
      <c r="H15" s="3" t="s">
        <v>243</v>
      </c>
      <c r="I15" s="116">
        <v>3</v>
      </c>
      <c r="J15" s="3"/>
      <c r="K15" s="231">
        <f t="shared" si="3"/>
        <v>1</v>
      </c>
      <c r="L15" s="222">
        <f t="shared" si="4"/>
        <v>2</v>
      </c>
      <c r="M15" s="222">
        <f t="shared" si="5"/>
        <v>8</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19"/>
      <c r="Z15" s="3"/>
      <c r="AA15" s="209" t="s">
        <v>2273</v>
      </c>
    </row>
    <row r="16" spans="1:27" ht="42">
      <c r="A16" s="222">
        <v>2299</v>
      </c>
      <c r="B16" s="116" t="str">
        <f t="shared" si="2"/>
        <v>K.1.2.9</v>
      </c>
      <c r="C16" s="62" t="s">
        <v>2274</v>
      </c>
      <c r="D16" s="117" t="s">
        <v>47</v>
      </c>
      <c r="E16" s="118"/>
      <c r="F16" s="3"/>
      <c r="G16" s="119" t="s">
        <v>2275</v>
      </c>
      <c r="H16" s="3" t="s">
        <v>200</v>
      </c>
      <c r="I16" s="116">
        <v>3</v>
      </c>
      <c r="J16" s="3"/>
      <c r="K16" s="231">
        <f t="shared" si="3"/>
        <v>1</v>
      </c>
      <c r="L16" s="222">
        <f t="shared" si="4"/>
        <v>2</v>
      </c>
      <c r="M16" s="222">
        <f t="shared" si="5"/>
        <v>9</v>
      </c>
      <c r="N16" s="222">
        <f t="shared" si="6"/>
        <v>0</v>
      </c>
      <c r="O16" s="222">
        <f t="shared" si="7"/>
        <v>0</v>
      </c>
      <c r="P16" s="222">
        <f t="shared" si="8"/>
        <v>0</v>
      </c>
      <c r="Q16" s="222">
        <f t="shared" si="9"/>
        <v>1</v>
      </c>
      <c r="R16" s="222">
        <f t="shared" si="10"/>
        <v>1</v>
      </c>
      <c r="S16" s="222">
        <f t="shared" si="11"/>
        <v>1</v>
      </c>
      <c r="T16" s="222">
        <f t="shared" si="12"/>
        <v>0</v>
      </c>
      <c r="U16" s="222">
        <f t="shared" si="0"/>
        <v>1</v>
      </c>
      <c r="V16" s="222">
        <f t="shared" si="13"/>
        <v>1</v>
      </c>
      <c r="W16" s="222">
        <f t="shared" si="14"/>
        <v>1</v>
      </c>
      <c r="X16" s="120" t="str">
        <f t="shared" si="1"/>
        <v/>
      </c>
      <c r="Y16" s="119"/>
      <c r="Z16" s="3"/>
      <c r="AA16" s="121" t="s">
        <v>2276</v>
      </c>
    </row>
    <row r="17" spans="1:27" ht="42">
      <c r="A17" s="222">
        <v>2300</v>
      </c>
      <c r="B17" s="116" t="str">
        <f t="shared" si="2"/>
        <v>K.1.2.10</v>
      </c>
      <c r="C17" s="62" t="s">
        <v>2277</v>
      </c>
      <c r="D17" s="117" t="s">
        <v>47</v>
      </c>
      <c r="E17" s="118"/>
      <c r="F17" s="3"/>
      <c r="G17" s="119" t="s">
        <v>2275</v>
      </c>
      <c r="H17" s="3" t="s">
        <v>200</v>
      </c>
      <c r="I17" s="116">
        <v>3</v>
      </c>
      <c r="J17" s="3"/>
      <c r="K17" s="231">
        <f t="shared" si="3"/>
        <v>1</v>
      </c>
      <c r="L17" s="222">
        <f t="shared" si="4"/>
        <v>2</v>
      </c>
      <c r="M17" s="222">
        <f t="shared" si="5"/>
        <v>10</v>
      </c>
      <c r="N17" s="222">
        <f t="shared" si="6"/>
        <v>0</v>
      </c>
      <c r="O17" s="222">
        <f t="shared" si="7"/>
        <v>0</v>
      </c>
      <c r="P17" s="222">
        <f t="shared" si="8"/>
        <v>0</v>
      </c>
      <c r="Q17" s="222">
        <f t="shared" si="9"/>
        <v>1</v>
      </c>
      <c r="R17" s="222">
        <f t="shared" si="10"/>
        <v>1</v>
      </c>
      <c r="S17" s="222">
        <f t="shared" si="11"/>
        <v>1</v>
      </c>
      <c r="T17" s="222">
        <f t="shared" si="12"/>
        <v>0</v>
      </c>
      <c r="U17" s="222">
        <f t="shared" si="0"/>
        <v>1</v>
      </c>
      <c r="V17" s="222">
        <f t="shared" si="13"/>
        <v>1</v>
      </c>
      <c r="W17" s="222">
        <f t="shared" si="14"/>
        <v>1</v>
      </c>
      <c r="X17" s="120" t="str">
        <f t="shared" si="1"/>
        <v/>
      </c>
      <c r="Y17" s="119"/>
      <c r="Z17" s="3"/>
      <c r="AA17" s="121" t="s">
        <v>2278</v>
      </c>
    </row>
    <row r="18" spans="1:27" ht="42">
      <c r="A18" s="222">
        <v>2303</v>
      </c>
      <c r="B18" s="116" t="str">
        <f t="shared" si="2"/>
        <v>K.1.2.11</v>
      </c>
      <c r="C18" s="62" t="s">
        <v>2279</v>
      </c>
      <c r="D18" s="117" t="s">
        <v>47</v>
      </c>
      <c r="E18" s="118"/>
      <c r="F18" s="3"/>
      <c r="G18" s="119" t="s">
        <v>2280</v>
      </c>
      <c r="H18" s="3" t="s">
        <v>411</v>
      </c>
      <c r="I18" s="116">
        <v>3</v>
      </c>
      <c r="J18" s="3"/>
      <c r="K18" s="231">
        <f t="shared" si="3"/>
        <v>1</v>
      </c>
      <c r="L18" s="222">
        <f t="shared" si="4"/>
        <v>2</v>
      </c>
      <c r="M18" s="222">
        <f t="shared" si="5"/>
        <v>11</v>
      </c>
      <c r="N18" s="222">
        <f t="shared" si="6"/>
        <v>0</v>
      </c>
      <c r="O18" s="222">
        <f t="shared" si="7"/>
        <v>0</v>
      </c>
      <c r="P18" s="222">
        <f t="shared" si="8"/>
        <v>0</v>
      </c>
      <c r="Q18" s="222">
        <f t="shared" si="9"/>
        <v>1</v>
      </c>
      <c r="R18" s="222">
        <f t="shared" si="10"/>
        <v>1</v>
      </c>
      <c r="S18" s="222">
        <f t="shared" si="11"/>
        <v>1</v>
      </c>
      <c r="T18" s="222">
        <f t="shared" si="12"/>
        <v>0</v>
      </c>
      <c r="U18" s="222">
        <f t="shared" si="0"/>
        <v>1</v>
      </c>
      <c r="V18" s="222">
        <f t="shared" si="13"/>
        <v>1</v>
      </c>
      <c r="W18" s="222">
        <f t="shared" si="14"/>
        <v>1</v>
      </c>
      <c r="X18" s="120" t="str">
        <f t="shared" si="1"/>
        <v/>
      </c>
      <c r="Y18" s="119"/>
      <c r="Z18" s="3"/>
      <c r="AA18" s="121" t="s">
        <v>2281</v>
      </c>
    </row>
    <row r="19" spans="1:27" ht="14">
      <c r="A19" s="222">
        <v>2725</v>
      </c>
      <c r="B19" s="116" t="str">
        <f t="shared" si="2"/>
        <v>K.1.2.12</v>
      </c>
      <c r="C19" s="62" t="s">
        <v>2282</v>
      </c>
      <c r="D19" s="117" t="s">
        <v>47</v>
      </c>
      <c r="E19" s="118"/>
      <c r="F19" s="3"/>
      <c r="G19" s="119" t="s">
        <v>3</v>
      </c>
      <c r="H19" s="3" t="s">
        <v>243</v>
      </c>
      <c r="I19" s="116">
        <v>3</v>
      </c>
      <c r="J19" s="3"/>
      <c r="K19" s="231">
        <f t="shared" si="3"/>
        <v>1</v>
      </c>
      <c r="L19" s="222">
        <f t="shared" si="4"/>
        <v>2</v>
      </c>
      <c r="M19" s="222">
        <f t="shared" si="5"/>
        <v>12</v>
      </c>
      <c r="N19" s="222">
        <f t="shared" si="6"/>
        <v>0</v>
      </c>
      <c r="O19" s="222">
        <f t="shared" si="7"/>
        <v>0</v>
      </c>
      <c r="P19" s="222">
        <f t="shared" si="8"/>
        <v>0</v>
      </c>
      <c r="Q19" s="222">
        <f t="shared" si="9"/>
        <v>1</v>
      </c>
      <c r="R19" s="222">
        <f t="shared" si="10"/>
        <v>1</v>
      </c>
      <c r="S19" s="222">
        <f t="shared" si="11"/>
        <v>1</v>
      </c>
      <c r="T19" s="222">
        <f t="shared" si="12"/>
        <v>0</v>
      </c>
      <c r="U19" s="222">
        <f t="shared" si="0"/>
        <v>1</v>
      </c>
      <c r="V19" s="222">
        <f t="shared" si="13"/>
        <v>1</v>
      </c>
      <c r="W19" s="222">
        <f t="shared" si="14"/>
        <v>1</v>
      </c>
      <c r="X19" s="120" t="str">
        <f t="shared" si="1"/>
        <v/>
      </c>
      <c r="Y19" s="119"/>
      <c r="Z19" s="3"/>
      <c r="AA19" s="121" t="s">
        <v>2283</v>
      </c>
    </row>
    <row r="20" spans="1:27" ht="28">
      <c r="A20" s="222">
        <v>2726</v>
      </c>
      <c r="B20" s="116" t="str">
        <f t="shared" si="2"/>
        <v>K.1.2.13</v>
      </c>
      <c r="C20" s="62" t="s">
        <v>2284</v>
      </c>
      <c r="D20" s="117" t="s">
        <v>47</v>
      </c>
      <c r="E20" s="118"/>
      <c r="F20" s="3"/>
      <c r="G20" s="119" t="s">
        <v>2285</v>
      </c>
      <c r="H20" s="3" t="s">
        <v>2258</v>
      </c>
      <c r="I20" s="116">
        <v>3</v>
      </c>
      <c r="J20" s="3"/>
      <c r="K20" s="231">
        <f t="shared" si="3"/>
        <v>1</v>
      </c>
      <c r="L20" s="222">
        <f t="shared" si="4"/>
        <v>2</v>
      </c>
      <c r="M20" s="222">
        <f t="shared" si="5"/>
        <v>13</v>
      </c>
      <c r="N20" s="222">
        <f t="shared" si="6"/>
        <v>0</v>
      </c>
      <c r="O20" s="222">
        <f t="shared" si="7"/>
        <v>0</v>
      </c>
      <c r="P20" s="222">
        <f t="shared" si="8"/>
        <v>0</v>
      </c>
      <c r="Q20" s="222">
        <f t="shared" si="9"/>
        <v>1</v>
      </c>
      <c r="R20" s="222">
        <f t="shared" si="10"/>
        <v>1</v>
      </c>
      <c r="S20" s="222">
        <f t="shared" si="11"/>
        <v>1</v>
      </c>
      <c r="T20" s="222">
        <f t="shared" si="12"/>
        <v>0</v>
      </c>
      <c r="U20" s="222">
        <f t="shared" si="0"/>
        <v>1</v>
      </c>
      <c r="V20" s="222">
        <f t="shared" si="13"/>
        <v>1</v>
      </c>
      <c r="W20" s="222">
        <f t="shared" si="14"/>
        <v>1</v>
      </c>
      <c r="X20" s="120" t="str">
        <f t="shared" si="1"/>
        <v/>
      </c>
      <c r="Y20" s="119"/>
      <c r="Z20" s="3"/>
      <c r="AA20" s="121" t="s">
        <v>2286</v>
      </c>
    </row>
    <row r="21" spans="1:27" ht="14">
      <c r="A21" s="222">
        <v>2728</v>
      </c>
      <c r="B21" s="116" t="str">
        <f t="shared" si="2"/>
        <v>K.1.2.14</v>
      </c>
      <c r="C21" s="62" t="s">
        <v>2287</v>
      </c>
      <c r="D21" s="117" t="s">
        <v>47</v>
      </c>
      <c r="E21" s="118"/>
      <c r="F21" s="3"/>
      <c r="G21" s="119" t="s">
        <v>3</v>
      </c>
      <c r="H21" s="3"/>
      <c r="I21" s="116">
        <v>3</v>
      </c>
      <c r="J21" s="3"/>
      <c r="K21" s="231">
        <f t="shared" si="3"/>
        <v>1</v>
      </c>
      <c r="L21" s="222">
        <f t="shared" si="4"/>
        <v>2</v>
      </c>
      <c r="M21" s="222">
        <f t="shared" si="5"/>
        <v>14</v>
      </c>
      <c r="N21" s="222">
        <f t="shared" si="6"/>
        <v>0</v>
      </c>
      <c r="O21" s="222">
        <f t="shared" si="7"/>
        <v>0</v>
      </c>
      <c r="P21" s="222">
        <f t="shared" si="8"/>
        <v>0</v>
      </c>
      <c r="Q21" s="222">
        <f t="shared" si="9"/>
        <v>1</v>
      </c>
      <c r="R21" s="222">
        <f t="shared" si="10"/>
        <v>1</v>
      </c>
      <c r="S21" s="222">
        <f t="shared" si="11"/>
        <v>1</v>
      </c>
      <c r="T21" s="222">
        <f t="shared" si="12"/>
        <v>0</v>
      </c>
      <c r="U21" s="222">
        <f t="shared" si="0"/>
        <v>1</v>
      </c>
      <c r="V21" s="222">
        <f t="shared" si="13"/>
        <v>1</v>
      </c>
      <c r="W21" s="222">
        <f t="shared" si="14"/>
        <v>1</v>
      </c>
      <c r="X21" s="120" t="str">
        <f t="shared" si="1"/>
        <v/>
      </c>
      <c r="Y21" s="119"/>
      <c r="Z21" s="3"/>
      <c r="AA21" s="121" t="s">
        <v>2288</v>
      </c>
    </row>
    <row r="22" spans="1:27" ht="42">
      <c r="A22" s="222">
        <v>2729</v>
      </c>
      <c r="B22" s="116" t="str">
        <f t="shared" si="2"/>
        <v>K.1.2.15</v>
      </c>
      <c r="C22" s="62" t="s">
        <v>2289</v>
      </c>
      <c r="D22" s="117" t="s">
        <v>47</v>
      </c>
      <c r="E22" s="118"/>
      <c r="F22" s="3"/>
      <c r="G22" s="119" t="s">
        <v>2280</v>
      </c>
      <c r="H22" s="3" t="s">
        <v>411</v>
      </c>
      <c r="I22" s="116">
        <v>3</v>
      </c>
      <c r="J22" s="3"/>
      <c r="K22" s="231">
        <f t="shared" si="3"/>
        <v>1</v>
      </c>
      <c r="L22" s="222">
        <f t="shared" si="4"/>
        <v>2</v>
      </c>
      <c r="M22" s="222">
        <f t="shared" si="5"/>
        <v>15</v>
      </c>
      <c r="N22" s="222">
        <f t="shared" si="6"/>
        <v>0</v>
      </c>
      <c r="O22" s="222">
        <f t="shared" si="7"/>
        <v>0</v>
      </c>
      <c r="P22" s="222">
        <f t="shared" si="8"/>
        <v>0</v>
      </c>
      <c r="Q22" s="222">
        <f t="shared" si="9"/>
        <v>1</v>
      </c>
      <c r="R22" s="222">
        <f t="shared" si="10"/>
        <v>1</v>
      </c>
      <c r="S22" s="222">
        <f t="shared" si="11"/>
        <v>1</v>
      </c>
      <c r="T22" s="222">
        <f t="shared" si="12"/>
        <v>0</v>
      </c>
      <c r="U22" s="222">
        <f t="shared" si="0"/>
        <v>1</v>
      </c>
      <c r="V22" s="222">
        <f t="shared" si="13"/>
        <v>1</v>
      </c>
      <c r="W22" s="222">
        <f t="shared" si="14"/>
        <v>1</v>
      </c>
      <c r="X22" s="120" t="str">
        <f t="shared" si="1"/>
        <v/>
      </c>
      <c r="Y22" s="119"/>
      <c r="Z22" s="3"/>
      <c r="AA22" s="121" t="s">
        <v>2290</v>
      </c>
    </row>
    <row r="23" spans="1:27" ht="28">
      <c r="A23" s="222">
        <v>2308</v>
      </c>
      <c r="B23" s="116" t="str">
        <f t="shared" si="2"/>
        <v>K.1.2.15.1</v>
      </c>
      <c r="C23" s="127" t="s">
        <v>2291</v>
      </c>
      <c r="D23" s="117" t="s">
        <v>47</v>
      </c>
      <c r="E23" s="118"/>
      <c r="F23" s="3"/>
      <c r="G23" s="119" t="s">
        <v>2270</v>
      </c>
      <c r="H23" s="3" t="s">
        <v>2258</v>
      </c>
      <c r="I23" s="116">
        <v>4</v>
      </c>
      <c r="J23" s="3"/>
      <c r="K23" s="231">
        <f t="shared" si="3"/>
        <v>1</v>
      </c>
      <c r="L23" s="222">
        <f t="shared" si="4"/>
        <v>2</v>
      </c>
      <c r="M23" s="222">
        <f t="shared" si="5"/>
        <v>15</v>
      </c>
      <c r="N23" s="222">
        <f t="shared" si="6"/>
        <v>1</v>
      </c>
      <c r="O23" s="222">
        <f t="shared" si="7"/>
        <v>0</v>
      </c>
      <c r="P23" s="222">
        <f t="shared" si="8"/>
        <v>0</v>
      </c>
      <c r="Q23" s="222">
        <f t="shared" si="9"/>
        <v>1</v>
      </c>
      <c r="R23" s="222">
        <f t="shared" si="10"/>
        <v>1</v>
      </c>
      <c r="S23" s="222">
        <f t="shared" si="11"/>
        <v>1</v>
      </c>
      <c r="T23" s="222">
        <f t="shared" si="12"/>
        <v>0</v>
      </c>
      <c r="U23" s="222">
        <f t="shared" si="0"/>
        <v>1</v>
      </c>
      <c r="V23" s="222">
        <f t="shared" si="13"/>
        <v>1</v>
      </c>
      <c r="W23" s="222">
        <f t="shared" si="14"/>
        <v>1</v>
      </c>
      <c r="X23" s="120" t="str">
        <f t="shared" si="1"/>
        <v/>
      </c>
      <c r="Y23" s="119"/>
      <c r="Z23" s="3"/>
      <c r="AA23" s="121" t="s">
        <v>2292</v>
      </c>
    </row>
    <row r="24" spans="1:27" ht="28">
      <c r="A24" s="222">
        <v>2295</v>
      </c>
      <c r="B24" s="116" t="str">
        <f t="shared" si="2"/>
        <v>K.1.2.15.2</v>
      </c>
      <c r="C24" s="127" t="s">
        <v>2293</v>
      </c>
      <c r="D24" s="117" t="s">
        <v>47</v>
      </c>
      <c r="E24" s="118"/>
      <c r="F24" s="3"/>
      <c r="G24" s="119" t="s">
        <v>2294</v>
      </c>
      <c r="H24" s="3" t="s">
        <v>2258</v>
      </c>
      <c r="I24" s="116">
        <v>4</v>
      </c>
      <c r="J24" s="3"/>
      <c r="K24" s="231">
        <f t="shared" si="3"/>
        <v>1</v>
      </c>
      <c r="L24" s="222">
        <f t="shared" si="4"/>
        <v>2</v>
      </c>
      <c r="M24" s="222">
        <f t="shared" si="5"/>
        <v>15</v>
      </c>
      <c r="N24" s="222">
        <f t="shared" si="6"/>
        <v>2</v>
      </c>
      <c r="O24" s="222">
        <f t="shared" si="7"/>
        <v>0</v>
      </c>
      <c r="P24" s="222">
        <f t="shared" si="8"/>
        <v>0</v>
      </c>
      <c r="Q24" s="222">
        <f t="shared" si="9"/>
        <v>1</v>
      </c>
      <c r="R24" s="222">
        <f t="shared" si="10"/>
        <v>1</v>
      </c>
      <c r="S24" s="222">
        <f t="shared" si="11"/>
        <v>1</v>
      </c>
      <c r="T24" s="222">
        <f t="shared" si="12"/>
        <v>0</v>
      </c>
      <c r="U24" s="222">
        <f t="shared" si="0"/>
        <v>1</v>
      </c>
      <c r="V24" s="222">
        <f t="shared" si="13"/>
        <v>1</v>
      </c>
      <c r="W24" s="222">
        <f t="shared" si="14"/>
        <v>1</v>
      </c>
      <c r="X24" s="120" t="str">
        <f t="shared" si="1"/>
        <v/>
      </c>
      <c r="Y24" s="119"/>
      <c r="Z24" s="3"/>
      <c r="AA24" s="121" t="s">
        <v>2295</v>
      </c>
    </row>
    <row r="25" spans="1:27" ht="42">
      <c r="A25" s="222">
        <v>2730</v>
      </c>
      <c r="B25" s="116" t="str">
        <f t="shared" si="2"/>
        <v>K.1.2.15.3</v>
      </c>
      <c r="C25" s="127" t="s">
        <v>2296</v>
      </c>
      <c r="D25" s="117" t="s">
        <v>47</v>
      </c>
      <c r="E25" s="118"/>
      <c r="F25" s="3"/>
      <c r="G25" s="119" t="s">
        <v>2280</v>
      </c>
      <c r="H25" s="3" t="s">
        <v>411</v>
      </c>
      <c r="I25" s="116">
        <v>4</v>
      </c>
      <c r="J25" s="3"/>
      <c r="K25" s="231">
        <f t="shared" si="3"/>
        <v>1</v>
      </c>
      <c r="L25" s="222">
        <f t="shared" si="4"/>
        <v>2</v>
      </c>
      <c r="M25" s="222">
        <f t="shared" si="5"/>
        <v>15</v>
      </c>
      <c r="N25" s="222">
        <f t="shared" si="6"/>
        <v>3</v>
      </c>
      <c r="O25" s="222">
        <f t="shared" si="7"/>
        <v>0</v>
      </c>
      <c r="P25" s="222">
        <f t="shared" si="8"/>
        <v>0</v>
      </c>
      <c r="Q25" s="222">
        <f t="shared" si="9"/>
        <v>1</v>
      </c>
      <c r="R25" s="222">
        <f t="shared" si="10"/>
        <v>1</v>
      </c>
      <c r="S25" s="222">
        <f t="shared" si="11"/>
        <v>1</v>
      </c>
      <c r="T25" s="222">
        <f t="shared" si="12"/>
        <v>0</v>
      </c>
      <c r="U25" s="222">
        <f t="shared" si="0"/>
        <v>1</v>
      </c>
      <c r="V25" s="222">
        <f t="shared" si="13"/>
        <v>1</v>
      </c>
      <c r="W25" s="222">
        <f t="shared" si="14"/>
        <v>1</v>
      </c>
      <c r="X25" s="120" t="str">
        <f t="shared" si="1"/>
        <v/>
      </c>
      <c r="Y25" s="119"/>
      <c r="Z25" s="3"/>
      <c r="AA25" s="121" t="s">
        <v>2297</v>
      </c>
    </row>
    <row r="26" spans="1:27" ht="42">
      <c r="A26" s="222">
        <v>2296</v>
      </c>
      <c r="B26" s="116" t="str">
        <f t="shared" si="2"/>
        <v>K.1.2.15.4</v>
      </c>
      <c r="C26" s="127" t="s">
        <v>2298</v>
      </c>
      <c r="D26" s="117" t="s">
        <v>47</v>
      </c>
      <c r="E26" s="118"/>
      <c r="F26" s="3"/>
      <c r="G26" s="119" t="s">
        <v>2280</v>
      </c>
      <c r="H26" s="3" t="s">
        <v>411</v>
      </c>
      <c r="I26" s="116">
        <v>4</v>
      </c>
      <c r="J26" s="3"/>
      <c r="K26" s="231">
        <f t="shared" si="3"/>
        <v>1</v>
      </c>
      <c r="L26" s="222">
        <f t="shared" si="4"/>
        <v>2</v>
      </c>
      <c r="M26" s="222">
        <f t="shared" si="5"/>
        <v>15</v>
      </c>
      <c r="N26" s="222">
        <f t="shared" si="6"/>
        <v>4</v>
      </c>
      <c r="O26" s="222">
        <f t="shared" si="7"/>
        <v>0</v>
      </c>
      <c r="P26" s="222">
        <f t="shared" si="8"/>
        <v>0</v>
      </c>
      <c r="Q26" s="222">
        <f t="shared" si="9"/>
        <v>1</v>
      </c>
      <c r="R26" s="222">
        <f t="shared" si="10"/>
        <v>1</v>
      </c>
      <c r="S26" s="222">
        <f t="shared" si="11"/>
        <v>1</v>
      </c>
      <c r="T26" s="222">
        <f t="shared" si="12"/>
        <v>0</v>
      </c>
      <c r="U26" s="222">
        <f t="shared" si="0"/>
        <v>1</v>
      </c>
      <c r="V26" s="222">
        <f t="shared" si="13"/>
        <v>1</v>
      </c>
      <c r="W26" s="222">
        <f t="shared" si="14"/>
        <v>1</v>
      </c>
      <c r="X26" s="120" t="str">
        <f t="shared" si="1"/>
        <v/>
      </c>
      <c r="Y26" s="119"/>
      <c r="Z26" s="3"/>
      <c r="AA26" s="121" t="s">
        <v>2299</v>
      </c>
    </row>
    <row r="27" spans="1:27" ht="42">
      <c r="A27" s="222">
        <v>2731</v>
      </c>
      <c r="B27" s="116" t="str">
        <f t="shared" si="2"/>
        <v>K.1.2.15.5</v>
      </c>
      <c r="C27" s="127" t="s">
        <v>2300</v>
      </c>
      <c r="D27" s="117" t="s">
        <v>47</v>
      </c>
      <c r="E27" s="118"/>
      <c r="F27" s="3"/>
      <c r="G27" s="119" t="s">
        <v>410</v>
      </c>
      <c r="H27" s="3" t="s">
        <v>411</v>
      </c>
      <c r="I27" s="116">
        <v>4</v>
      </c>
      <c r="J27" s="3"/>
      <c r="K27" s="231">
        <f t="shared" si="3"/>
        <v>1</v>
      </c>
      <c r="L27" s="222">
        <f t="shared" si="4"/>
        <v>2</v>
      </c>
      <c r="M27" s="222">
        <f t="shared" si="5"/>
        <v>15</v>
      </c>
      <c r="N27" s="222">
        <f t="shared" si="6"/>
        <v>5</v>
      </c>
      <c r="O27" s="222">
        <f t="shared" si="7"/>
        <v>0</v>
      </c>
      <c r="P27" s="222">
        <f t="shared" si="8"/>
        <v>0</v>
      </c>
      <c r="Q27" s="222">
        <f t="shared" si="9"/>
        <v>1</v>
      </c>
      <c r="R27" s="222">
        <f t="shared" si="10"/>
        <v>1</v>
      </c>
      <c r="S27" s="222">
        <f t="shared" si="11"/>
        <v>1</v>
      </c>
      <c r="T27" s="222">
        <f t="shared" si="12"/>
        <v>0</v>
      </c>
      <c r="U27" s="222">
        <f t="shared" si="0"/>
        <v>1</v>
      </c>
      <c r="V27" s="222">
        <f t="shared" si="13"/>
        <v>1</v>
      </c>
      <c r="W27" s="222">
        <f t="shared" si="14"/>
        <v>1</v>
      </c>
      <c r="X27" s="120" t="str">
        <f t="shared" si="1"/>
        <v/>
      </c>
      <c r="Y27" s="119"/>
      <c r="Z27" s="3"/>
      <c r="AA27" s="121" t="s">
        <v>2301</v>
      </c>
    </row>
    <row r="28" spans="1:27" ht="28">
      <c r="A28" s="222">
        <v>2286</v>
      </c>
      <c r="B28" s="116" t="str">
        <f t="shared" si="2"/>
        <v>K.1.2.16</v>
      </c>
      <c r="C28" s="62" t="s">
        <v>2302</v>
      </c>
      <c r="D28" s="117" t="s">
        <v>47</v>
      </c>
      <c r="E28" s="118"/>
      <c r="F28" s="3"/>
      <c r="G28" s="119" t="s">
        <v>3</v>
      </c>
      <c r="H28" s="3" t="s">
        <v>243</v>
      </c>
      <c r="I28" s="116">
        <v>3</v>
      </c>
      <c r="J28" s="3"/>
      <c r="K28" s="231">
        <f t="shared" si="3"/>
        <v>1</v>
      </c>
      <c r="L28" s="222">
        <f t="shared" si="4"/>
        <v>2</v>
      </c>
      <c r="M28" s="222">
        <f t="shared" si="5"/>
        <v>16</v>
      </c>
      <c r="N28" s="222">
        <f t="shared" si="6"/>
        <v>0</v>
      </c>
      <c r="O28" s="222">
        <f t="shared" si="7"/>
        <v>0</v>
      </c>
      <c r="P28" s="222">
        <f t="shared" si="8"/>
        <v>0</v>
      </c>
      <c r="Q28" s="222">
        <f t="shared" si="9"/>
        <v>1</v>
      </c>
      <c r="R28" s="222">
        <f t="shared" si="10"/>
        <v>1</v>
      </c>
      <c r="S28" s="222">
        <f t="shared" si="11"/>
        <v>1</v>
      </c>
      <c r="T28" s="222">
        <f t="shared" si="12"/>
        <v>0</v>
      </c>
      <c r="U28" s="222">
        <f t="shared" si="0"/>
        <v>1</v>
      </c>
      <c r="V28" s="222">
        <f t="shared" si="13"/>
        <v>1</v>
      </c>
      <c r="W28" s="222">
        <f t="shared" si="14"/>
        <v>1</v>
      </c>
      <c r="X28" s="120" t="str">
        <f t="shared" si="1"/>
        <v/>
      </c>
      <c r="Y28" s="119"/>
      <c r="Z28" s="3"/>
      <c r="AA28" s="121" t="s">
        <v>2303</v>
      </c>
    </row>
    <row r="29" spans="1:27" ht="42">
      <c r="A29" s="222">
        <v>2343</v>
      </c>
      <c r="B29" s="116" t="str">
        <f t="shared" si="2"/>
        <v>K.1.3</v>
      </c>
      <c r="C29" s="125" t="s">
        <v>2304</v>
      </c>
      <c r="D29" s="213" t="s">
        <v>50</v>
      </c>
      <c r="E29" s="212" t="s">
        <v>2305</v>
      </c>
      <c r="F29" s="3"/>
      <c r="G29" s="119" t="s">
        <v>296</v>
      </c>
      <c r="H29" s="3" t="s">
        <v>297</v>
      </c>
      <c r="I29" s="116">
        <v>2</v>
      </c>
      <c r="J29" s="3"/>
      <c r="K29" s="231">
        <f t="shared" si="3"/>
        <v>1</v>
      </c>
      <c r="L29" s="222">
        <f t="shared" si="4"/>
        <v>3</v>
      </c>
      <c r="M29" s="222">
        <f t="shared" si="5"/>
        <v>0</v>
      </c>
      <c r="N29" s="222">
        <f t="shared" si="6"/>
        <v>0</v>
      </c>
      <c r="O29" s="222">
        <f t="shared" si="7"/>
        <v>0</v>
      </c>
      <c r="P29" s="222">
        <f t="shared" si="8"/>
        <v>0</v>
      </c>
      <c r="Q29" s="222">
        <f t="shared" si="9"/>
        <v>2</v>
      </c>
      <c r="R29" s="222">
        <f t="shared" si="10"/>
        <v>2</v>
      </c>
      <c r="S29" s="222">
        <f t="shared" si="11"/>
        <v>1</v>
      </c>
      <c r="T29" s="222">
        <f t="shared" si="12"/>
        <v>2</v>
      </c>
      <c r="U29" s="222">
        <f t="shared" si="0"/>
        <v>2</v>
      </c>
      <c r="V29" s="222">
        <f t="shared" si="13"/>
        <v>1</v>
      </c>
      <c r="W29" s="222">
        <f t="shared" si="14"/>
        <v>1</v>
      </c>
      <c r="X29" s="120">
        <f t="shared" si="1"/>
        <v>1</v>
      </c>
      <c r="Y29" s="119"/>
      <c r="Z29" s="3"/>
      <c r="AA29" s="121" t="s">
        <v>2306</v>
      </c>
    </row>
    <row r="30" spans="1:27" ht="42">
      <c r="A30" s="222">
        <v>2346</v>
      </c>
      <c r="B30" s="116" t="str">
        <f t="shared" si="2"/>
        <v>K.1.3.1</v>
      </c>
      <c r="C30" s="62" t="s">
        <v>2307</v>
      </c>
      <c r="D30" s="213"/>
      <c r="E30" s="118"/>
      <c r="F30" s="3"/>
      <c r="G30" s="119" t="s">
        <v>2308</v>
      </c>
      <c r="H30" s="3" t="s">
        <v>297</v>
      </c>
      <c r="I30" s="116">
        <v>3</v>
      </c>
      <c r="J30" s="3"/>
      <c r="K30" s="231">
        <f t="shared" si="3"/>
        <v>1</v>
      </c>
      <c r="L30" s="222">
        <f t="shared" si="4"/>
        <v>3</v>
      </c>
      <c r="M30" s="222">
        <f t="shared" si="5"/>
        <v>1</v>
      </c>
      <c r="N30" s="222">
        <f t="shared" si="6"/>
        <v>0</v>
      </c>
      <c r="O30" s="222">
        <f t="shared" si="7"/>
        <v>0</v>
      </c>
      <c r="P30" s="222">
        <f t="shared" si="8"/>
        <v>0</v>
      </c>
      <c r="Q30" s="222">
        <f t="shared" si="9"/>
        <v>0</v>
      </c>
      <c r="R30" s="222">
        <f t="shared" si="10"/>
        <v>0</v>
      </c>
      <c r="S30" s="222">
        <f t="shared" si="11"/>
        <v>1</v>
      </c>
      <c r="T30" s="222">
        <f t="shared" si="12"/>
        <v>2</v>
      </c>
      <c r="U30" s="222">
        <f t="shared" si="0"/>
        <v>2</v>
      </c>
      <c r="V30" s="222">
        <f t="shared" si="13"/>
        <v>0</v>
      </c>
      <c r="W30" s="222">
        <f t="shared" si="14"/>
        <v>1</v>
      </c>
      <c r="X30" s="120" t="str">
        <f t="shared" si="1"/>
        <v/>
      </c>
      <c r="Y30" s="119"/>
      <c r="Z30" s="3"/>
      <c r="AA30" s="121" t="s">
        <v>2309</v>
      </c>
    </row>
    <row r="31" spans="1:27" ht="14">
      <c r="A31" s="222">
        <v>2779</v>
      </c>
      <c r="B31" s="116" t="str">
        <f t="shared" si="2"/>
        <v>K.1.4</v>
      </c>
      <c r="C31" s="125" t="s">
        <v>2310</v>
      </c>
      <c r="D31" s="117" t="s">
        <v>47</v>
      </c>
      <c r="E31" s="118" t="s">
        <v>2311</v>
      </c>
      <c r="F31" s="3"/>
      <c r="G31" s="119" t="s">
        <v>3</v>
      </c>
      <c r="H31" s="3" t="s">
        <v>243</v>
      </c>
      <c r="I31" s="116">
        <v>2</v>
      </c>
      <c r="J31" s="3"/>
      <c r="K31" s="231">
        <f t="shared" si="3"/>
        <v>1</v>
      </c>
      <c r="L31" s="222">
        <f t="shared" si="4"/>
        <v>4</v>
      </c>
      <c r="M31" s="222">
        <f t="shared" si="5"/>
        <v>0</v>
      </c>
      <c r="N31" s="222">
        <f t="shared" si="6"/>
        <v>0</v>
      </c>
      <c r="O31" s="222">
        <f t="shared" si="7"/>
        <v>0</v>
      </c>
      <c r="P31" s="222">
        <f t="shared" si="8"/>
        <v>0</v>
      </c>
      <c r="Q31" s="222">
        <f t="shared" si="9"/>
        <v>1</v>
      </c>
      <c r="R31" s="222">
        <f t="shared" si="10"/>
        <v>1</v>
      </c>
      <c r="S31" s="222">
        <f t="shared" si="11"/>
        <v>1</v>
      </c>
      <c r="T31" s="222">
        <f t="shared" si="12"/>
        <v>0</v>
      </c>
      <c r="U31" s="222">
        <f t="shared" si="0"/>
        <v>1</v>
      </c>
      <c r="V31" s="222">
        <f t="shared" si="13"/>
        <v>1</v>
      </c>
      <c r="W31" s="222">
        <f t="shared" si="14"/>
        <v>1</v>
      </c>
      <c r="X31" s="120">
        <f t="shared" si="1"/>
        <v>1</v>
      </c>
      <c r="Y31" s="119"/>
      <c r="Z31" s="3"/>
      <c r="AA31" s="121" t="s">
        <v>2312</v>
      </c>
    </row>
    <row r="32" spans="1:27" ht="14">
      <c r="A32" s="222">
        <v>2351</v>
      </c>
      <c r="B32" s="116" t="str">
        <f t="shared" si="2"/>
        <v>K.1.4.1</v>
      </c>
      <c r="C32" s="62" t="s">
        <v>2313</v>
      </c>
      <c r="D32" s="117" t="s">
        <v>47</v>
      </c>
      <c r="E32" s="118"/>
      <c r="F32" s="3"/>
      <c r="G32" s="119" t="s">
        <v>3</v>
      </c>
      <c r="H32" s="3" t="s">
        <v>243</v>
      </c>
      <c r="I32" s="116">
        <v>3</v>
      </c>
      <c r="J32" s="3"/>
      <c r="K32" s="231">
        <f t="shared" si="3"/>
        <v>1</v>
      </c>
      <c r="L32" s="222">
        <f t="shared" si="4"/>
        <v>4</v>
      </c>
      <c r="M32" s="222">
        <f t="shared" si="5"/>
        <v>1</v>
      </c>
      <c r="N32" s="222">
        <f t="shared" si="6"/>
        <v>0</v>
      </c>
      <c r="O32" s="222">
        <f t="shared" si="7"/>
        <v>0</v>
      </c>
      <c r="P32" s="222">
        <f t="shared" si="8"/>
        <v>0</v>
      </c>
      <c r="Q32" s="222">
        <f t="shared" si="9"/>
        <v>1</v>
      </c>
      <c r="R32" s="222">
        <f t="shared" si="10"/>
        <v>1</v>
      </c>
      <c r="S32" s="222">
        <f t="shared" si="11"/>
        <v>1</v>
      </c>
      <c r="T32" s="222">
        <f t="shared" si="12"/>
        <v>0</v>
      </c>
      <c r="U32" s="222">
        <f t="shared" si="0"/>
        <v>1</v>
      </c>
      <c r="V32" s="222">
        <f t="shared" si="13"/>
        <v>1</v>
      </c>
      <c r="W32" s="222">
        <f t="shared" si="14"/>
        <v>1</v>
      </c>
      <c r="X32" s="120" t="str">
        <f t="shared" si="1"/>
        <v/>
      </c>
      <c r="Y32" s="119"/>
      <c r="Z32" s="3"/>
      <c r="AA32" s="121" t="s">
        <v>2314</v>
      </c>
    </row>
    <row r="33" spans="1:27" ht="14">
      <c r="A33" s="222">
        <v>2352</v>
      </c>
      <c r="B33" s="116" t="str">
        <f t="shared" si="2"/>
        <v>K.1.4.2</v>
      </c>
      <c r="C33" s="62" t="s">
        <v>2315</v>
      </c>
      <c r="D33" s="117" t="s">
        <v>47</v>
      </c>
      <c r="E33" s="118"/>
      <c r="F33" s="3"/>
      <c r="G33" s="119" t="s">
        <v>3</v>
      </c>
      <c r="H33" s="3" t="s">
        <v>243</v>
      </c>
      <c r="I33" s="116">
        <v>3</v>
      </c>
      <c r="J33" s="3"/>
      <c r="K33" s="231">
        <f t="shared" si="3"/>
        <v>1</v>
      </c>
      <c r="L33" s="222">
        <f t="shared" si="4"/>
        <v>4</v>
      </c>
      <c r="M33" s="222">
        <f t="shared" si="5"/>
        <v>2</v>
      </c>
      <c r="N33" s="222">
        <f t="shared" si="6"/>
        <v>0</v>
      </c>
      <c r="O33" s="222">
        <f t="shared" si="7"/>
        <v>0</v>
      </c>
      <c r="P33" s="222">
        <f t="shared" si="8"/>
        <v>0</v>
      </c>
      <c r="Q33" s="222">
        <f t="shared" si="9"/>
        <v>1</v>
      </c>
      <c r="R33" s="222">
        <f t="shared" si="10"/>
        <v>1</v>
      </c>
      <c r="S33" s="222">
        <f t="shared" si="11"/>
        <v>1</v>
      </c>
      <c r="T33" s="222">
        <f t="shared" si="12"/>
        <v>0</v>
      </c>
      <c r="U33" s="222">
        <f t="shared" si="0"/>
        <v>1</v>
      </c>
      <c r="V33" s="222">
        <f t="shared" si="13"/>
        <v>1</v>
      </c>
      <c r="W33" s="222">
        <f t="shared" si="14"/>
        <v>1</v>
      </c>
      <c r="X33" s="120" t="str">
        <f t="shared" si="1"/>
        <v/>
      </c>
      <c r="Y33" s="119"/>
      <c r="Z33" s="3"/>
      <c r="AA33" s="121" t="s">
        <v>2316</v>
      </c>
    </row>
    <row r="34" spans="1:27" ht="42">
      <c r="A34" s="222">
        <v>2353</v>
      </c>
      <c r="B34" s="116" t="str">
        <f t="shared" si="2"/>
        <v>K.1.4.3</v>
      </c>
      <c r="C34" s="62" t="s">
        <v>2317</v>
      </c>
      <c r="D34" s="117" t="s">
        <v>47</v>
      </c>
      <c r="E34" s="118"/>
      <c r="F34" s="3"/>
      <c r="G34" s="119" t="s">
        <v>2318</v>
      </c>
      <c r="H34" s="3" t="s">
        <v>297</v>
      </c>
      <c r="I34" s="116">
        <v>3</v>
      </c>
      <c r="J34" s="3"/>
      <c r="K34" s="231">
        <f t="shared" si="3"/>
        <v>1</v>
      </c>
      <c r="L34" s="222">
        <f t="shared" si="4"/>
        <v>4</v>
      </c>
      <c r="M34" s="222">
        <f t="shared" si="5"/>
        <v>3</v>
      </c>
      <c r="N34" s="222">
        <f t="shared" si="6"/>
        <v>0</v>
      </c>
      <c r="O34" s="222">
        <f t="shared" si="7"/>
        <v>0</v>
      </c>
      <c r="P34" s="222">
        <f t="shared" si="8"/>
        <v>0</v>
      </c>
      <c r="Q34" s="222">
        <f t="shared" si="9"/>
        <v>1</v>
      </c>
      <c r="R34" s="222">
        <f t="shared" si="10"/>
        <v>1</v>
      </c>
      <c r="S34" s="222">
        <f t="shared" si="11"/>
        <v>1</v>
      </c>
      <c r="T34" s="222">
        <f t="shared" si="12"/>
        <v>0</v>
      </c>
      <c r="U34" s="222">
        <f t="shared" si="0"/>
        <v>1</v>
      </c>
      <c r="V34" s="222">
        <f t="shared" si="13"/>
        <v>1</v>
      </c>
      <c r="W34" s="222">
        <f t="shared" si="14"/>
        <v>1</v>
      </c>
      <c r="X34" s="120" t="str">
        <f t="shared" si="1"/>
        <v/>
      </c>
      <c r="Y34" s="119"/>
      <c r="Z34" s="3"/>
      <c r="AA34" s="121" t="s">
        <v>2319</v>
      </c>
    </row>
    <row r="35" spans="1:27" ht="14">
      <c r="A35" s="222">
        <v>2354</v>
      </c>
      <c r="B35" s="116" t="str">
        <f t="shared" si="2"/>
        <v>K.1.4.4</v>
      </c>
      <c r="C35" s="62" t="s">
        <v>2320</v>
      </c>
      <c r="D35" s="117" t="s">
        <v>47</v>
      </c>
      <c r="E35" s="118"/>
      <c r="F35" s="3"/>
      <c r="G35" s="119" t="s">
        <v>3</v>
      </c>
      <c r="H35" s="3" t="s">
        <v>243</v>
      </c>
      <c r="I35" s="116">
        <v>3</v>
      </c>
      <c r="J35" s="3"/>
      <c r="K35" s="231">
        <f t="shared" si="3"/>
        <v>1</v>
      </c>
      <c r="L35" s="222">
        <f t="shared" si="4"/>
        <v>4</v>
      </c>
      <c r="M35" s="222">
        <f t="shared" si="5"/>
        <v>4</v>
      </c>
      <c r="N35" s="222">
        <f t="shared" si="6"/>
        <v>0</v>
      </c>
      <c r="O35" s="222">
        <f t="shared" si="7"/>
        <v>0</v>
      </c>
      <c r="P35" s="222">
        <f t="shared" si="8"/>
        <v>0</v>
      </c>
      <c r="Q35" s="222">
        <f t="shared" si="9"/>
        <v>1</v>
      </c>
      <c r="R35" s="222">
        <f t="shared" si="10"/>
        <v>1</v>
      </c>
      <c r="S35" s="222">
        <f t="shared" si="11"/>
        <v>1</v>
      </c>
      <c r="T35" s="222">
        <f t="shared" si="12"/>
        <v>0</v>
      </c>
      <c r="U35" s="222">
        <f t="shared" si="0"/>
        <v>1</v>
      </c>
      <c r="V35" s="222">
        <f t="shared" si="13"/>
        <v>1</v>
      </c>
      <c r="W35" s="222">
        <f t="shared" si="14"/>
        <v>1</v>
      </c>
      <c r="X35" s="120" t="str">
        <f t="shared" si="1"/>
        <v/>
      </c>
      <c r="Y35" s="119"/>
      <c r="Z35" s="3"/>
      <c r="AA35" s="121" t="s">
        <v>2321</v>
      </c>
    </row>
    <row r="36" spans="1:27" ht="14">
      <c r="A36" s="222">
        <v>2355</v>
      </c>
      <c r="B36" s="116" t="str">
        <f t="shared" si="2"/>
        <v>K.1.4.5</v>
      </c>
      <c r="C36" s="62" t="s">
        <v>2322</v>
      </c>
      <c r="D36" s="117" t="s">
        <v>50</v>
      </c>
      <c r="E36" s="118"/>
      <c r="F36" s="3"/>
      <c r="G36" s="119" t="s">
        <v>3</v>
      </c>
      <c r="H36" s="3" t="s">
        <v>243</v>
      </c>
      <c r="I36" s="116">
        <v>3</v>
      </c>
      <c r="J36" s="3"/>
      <c r="K36" s="231">
        <f t="shared" si="3"/>
        <v>1</v>
      </c>
      <c r="L36" s="222">
        <f t="shared" si="4"/>
        <v>4</v>
      </c>
      <c r="M36" s="222">
        <f t="shared" si="5"/>
        <v>5</v>
      </c>
      <c r="N36" s="222">
        <f t="shared" si="6"/>
        <v>0</v>
      </c>
      <c r="O36" s="222">
        <f t="shared" si="7"/>
        <v>0</v>
      </c>
      <c r="P36" s="222">
        <f t="shared" si="8"/>
        <v>0</v>
      </c>
      <c r="Q36" s="222">
        <f t="shared" si="9"/>
        <v>2</v>
      </c>
      <c r="R36" s="222">
        <f t="shared" si="10"/>
        <v>2</v>
      </c>
      <c r="S36" s="222">
        <f t="shared" si="11"/>
        <v>1</v>
      </c>
      <c r="T36" s="222">
        <f t="shared" si="12"/>
        <v>3</v>
      </c>
      <c r="U36" s="222">
        <f t="shared" si="0"/>
        <v>2</v>
      </c>
      <c r="V36" s="222">
        <f t="shared" si="13"/>
        <v>1</v>
      </c>
      <c r="W36" s="222">
        <f t="shared" si="14"/>
        <v>1</v>
      </c>
      <c r="X36" s="120" t="str">
        <f t="shared" si="1"/>
        <v/>
      </c>
      <c r="Y36" s="119"/>
      <c r="Z36" s="3"/>
      <c r="AA36" s="121" t="s">
        <v>2323</v>
      </c>
    </row>
    <row r="37" spans="1:27" ht="42">
      <c r="A37" s="222">
        <v>2357</v>
      </c>
      <c r="B37" s="116" t="str">
        <f t="shared" si="2"/>
        <v>K.1.4.6</v>
      </c>
      <c r="C37" s="62" t="s">
        <v>2324</v>
      </c>
      <c r="D37" s="117" t="s">
        <v>50</v>
      </c>
      <c r="E37" s="118"/>
      <c r="F37" s="3"/>
      <c r="G37" s="119" t="s">
        <v>2325</v>
      </c>
      <c r="H37" s="3" t="s">
        <v>297</v>
      </c>
      <c r="I37" s="116">
        <v>3</v>
      </c>
      <c r="J37" s="3"/>
      <c r="K37" s="231">
        <f t="shared" si="3"/>
        <v>1</v>
      </c>
      <c r="L37" s="222">
        <f t="shared" si="4"/>
        <v>4</v>
      </c>
      <c r="M37" s="222">
        <f t="shared" si="5"/>
        <v>6</v>
      </c>
      <c r="N37" s="222">
        <f t="shared" si="6"/>
        <v>0</v>
      </c>
      <c r="O37" s="222">
        <f t="shared" si="7"/>
        <v>0</v>
      </c>
      <c r="P37" s="222">
        <f t="shared" si="8"/>
        <v>0</v>
      </c>
      <c r="Q37" s="222">
        <f t="shared" si="9"/>
        <v>2</v>
      </c>
      <c r="R37" s="222">
        <f t="shared" si="10"/>
        <v>2</v>
      </c>
      <c r="S37" s="222">
        <f t="shared" si="11"/>
        <v>1</v>
      </c>
      <c r="T37" s="222">
        <f t="shared" si="12"/>
        <v>3</v>
      </c>
      <c r="U37" s="222">
        <f t="shared" ref="U37:U62" si="15">IF(Master="Master",Q37,IF(U36="",R37,IF(OR(AND(T37&gt;0,R37&lt;U36),AND(T37=1,R37&lt;=U36)),U36,R37)))</f>
        <v>2</v>
      </c>
      <c r="V37" s="222">
        <f t="shared" si="13"/>
        <v>1</v>
      </c>
      <c r="W37" s="222">
        <f t="shared" si="14"/>
        <v>1</v>
      </c>
      <c r="X37" s="120" t="str">
        <f t="shared" ref="X37:X62" si="16">IF(ISNA(VLOOKUP(A37,L2_Array,1,FALSE)),"",1)</f>
        <v/>
      </c>
      <c r="Y37" s="119"/>
      <c r="Z37" s="3"/>
      <c r="AA37" s="121" t="s">
        <v>2326</v>
      </c>
    </row>
    <row r="38" spans="1:27" ht="42">
      <c r="A38" s="222">
        <v>2762</v>
      </c>
      <c r="B38" s="116" t="str">
        <f t="shared" si="2"/>
        <v>K.1.4.7</v>
      </c>
      <c r="C38" s="62" t="s">
        <v>2327</v>
      </c>
      <c r="D38" s="117" t="s">
        <v>50</v>
      </c>
      <c r="E38" s="118"/>
      <c r="F38" s="3"/>
      <c r="G38" s="119" t="s">
        <v>2328</v>
      </c>
      <c r="H38" s="3" t="s">
        <v>297</v>
      </c>
      <c r="I38" s="116">
        <v>3</v>
      </c>
      <c r="J38" s="3"/>
      <c r="K38" s="231">
        <f t="shared" si="3"/>
        <v>1</v>
      </c>
      <c r="L38" s="222">
        <f t="shared" si="4"/>
        <v>4</v>
      </c>
      <c r="M38" s="222">
        <f t="shared" si="5"/>
        <v>7</v>
      </c>
      <c r="N38" s="222">
        <f t="shared" si="6"/>
        <v>0</v>
      </c>
      <c r="O38" s="222">
        <f t="shared" si="7"/>
        <v>0</v>
      </c>
      <c r="P38" s="222">
        <f t="shared" si="8"/>
        <v>0</v>
      </c>
      <c r="Q38" s="222">
        <f t="shared" si="9"/>
        <v>2</v>
      </c>
      <c r="R38" s="222">
        <f t="shared" si="10"/>
        <v>2</v>
      </c>
      <c r="S38" s="222">
        <f t="shared" si="11"/>
        <v>1</v>
      </c>
      <c r="T38" s="222">
        <f t="shared" si="12"/>
        <v>3</v>
      </c>
      <c r="U38" s="222">
        <f t="shared" si="15"/>
        <v>2</v>
      </c>
      <c r="V38" s="222">
        <f t="shared" si="13"/>
        <v>1</v>
      </c>
      <c r="W38" s="222">
        <f t="shared" si="14"/>
        <v>1</v>
      </c>
      <c r="X38" s="120" t="str">
        <f t="shared" si="16"/>
        <v/>
      </c>
      <c r="Y38" s="119"/>
      <c r="Z38" s="3"/>
      <c r="AA38" s="121" t="s">
        <v>2329</v>
      </c>
    </row>
    <row r="39" spans="1:27" ht="28">
      <c r="A39" s="222">
        <v>2723</v>
      </c>
      <c r="B39" s="116" t="str">
        <f t="shared" si="2"/>
        <v>K.1.4.8</v>
      </c>
      <c r="C39" s="62" t="s">
        <v>2330</v>
      </c>
      <c r="D39" s="117" t="s">
        <v>47</v>
      </c>
      <c r="E39" s="118"/>
      <c r="F39" s="3"/>
      <c r="G39" s="119" t="s">
        <v>300</v>
      </c>
      <c r="H39" s="3" t="s">
        <v>301</v>
      </c>
      <c r="I39" s="116">
        <v>3</v>
      </c>
      <c r="J39" s="3"/>
      <c r="K39" s="231">
        <f t="shared" si="3"/>
        <v>1</v>
      </c>
      <c r="L39" s="222">
        <f t="shared" si="4"/>
        <v>4</v>
      </c>
      <c r="M39" s="222">
        <f t="shared" si="5"/>
        <v>8</v>
      </c>
      <c r="N39" s="222">
        <f t="shared" si="6"/>
        <v>0</v>
      </c>
      <c r="O39" s="222">
        <f t="shared" si="7"/>
        <v>0</v>
      </c>
      <c r="P39" s="222">
        <f t="shared" si="8"/>
        <v>0</v>
      </c>
      <c r="Q39" s="222">
        <f t="shared" si="9"/>
        <v>1</v>
      </c>
      <c r="R39" s="222">
        <f t="shared" si="10"/>
        <v>1</v>
      </c>
      <c r="S39" s="222">
        <f t="shared" si="11"/>
        <v>1</v>
      </c>
      <c r="T39" s="222">
        <f t="shared" si="12"/>
        <v>0</v>
      </c>
      <c r="U39" s="222">
        <f t="shared" si="15"/>
        <v>1</v>
      </c>
      <c r="V39" s="222">
        <f t="shared" si="13"/>
        <v>1</v>
      </c>
      <c r="W39" s="222">
        <f t="shared" si="14"/>
        <v>1</v>
      </c>
      <c r="X39" s="120" t="str">
        <f t="shared" si="16"/>
        <v/>
      </c>
      <c r="Y39" s="119"/>
      <c r="Z39" s="3"/>
      <c r="AA39" s="121" t="s">
        <v>2331</v>
      </c>
    </row>
    <row r="40" spans="1:27" ht="42">
      <c r="A40" s="222">
        <v>2763</v>
      </c>
      <c r="B40" s="116" t="str">
        <f t="shared" si="2"/>
        <v>K.1.4.9</v>
      </c>
      <c r="C40" s="62" t="s">
        <v>2332</v>
      </c>
      <c r="D40" s="117" t="s">
        <v>50</v>
      </c>
      <c r="E40" s="118"/>
      <c r="F40" s="3"/>
      <c r="G40" s="119" t="s">
        <v>2328</v>
      </c>
      <c r="H40" s="3" t="s">
        <v>297</v>
      </c>
      <c r="I40" s="116">
        <v>3</v>
      </c>
      <c r="J40" s="3"/>
      <c r="K40" s="231">
        <f t="shared" si="3"/>
        <v>1</v>
      </c>
      <c r="L40" s="222">
        <f t="shared" si="4"/>
        <v>4</v>
      </c>
      <c r="M40" s="222">
        <f t="shared" si="5"/>
        <v>9</v>
      </c>
      <c r="N40" s="222">
        <f t="shared" si="6"/>
        <v>0</v>
      </c>
      <c r="O40" s="222">
        <f t="shared" si="7"/>
        <v>0</v>
      </c>
      <c r="P40" s="222">
        <f t="shared" si="8"/>
        <v>0</v>
      </c>
      <c r="Q40" s="222">
        <f t="shared" si="9"/>
        <v>2</v>
      </c>
      <c r="R40" s="222">
        <f t="shared" si="10"/>
        <v>2</v>
      </c>
      <c r="S40" s="222">
        <f t="shared" si="11"/>
        <v>1</v>
      </c>
      <c r="T40" s="222">
        <f t="shared" si="12"/>
        <v>3</v>
      </c>
      <c r="U40" s="222">
        <f t="shared" si="15"/>
        <v>2</v>
      </c>
      <c r="V40" s="222">
        <f t="shared" si="13"/>
        <v>1</v>
      </c>
      <c r="W40" s="222">
        <f t="shared" si="14"/>
        <v>1</v>
      </c>
      <c r="X40" s="120" t="str">
        <f t="shared" si="16"/>
        <v/>
      </c>
      <c r="Y40" s="119"/>
      <c r="Z40" s="3"/>
      <c r="AA40" s="121" t="s">
        <v>2333</v>
      </c>
    </row>
    <row r="41" spans="1:27" ht="42">
      <c r="A41" s="222">
        <v>2764</v>
      </c>
      <c r="B41" s="116" t="str">
        <f t="shared" si="2"/>
        <v>K.1.4.10</v>
      </c>
      <c r="C41" s="62" t="s">
        <v>2334</v>
      </c>
      <c r="D41" s="117" t="s">
        <v>47</v>
      </c>
      <c r="E41" s="118"/>
      <c r="F41" s="3"/>
      <c r="G41" s="119" t="s">
        <v>2328</v>
      </c>
      <c r="H41" s="3" t="s">
        <v>297</v>
      </c>
      <c r="I41" s="116">
        <v>3</v>
      </c>
      <c r="J41" s="3"/>
      <c r="K41" s="231">
        <f t="shared" si="3"/>
        <v>1</v>
      </c>
      <c r="L41" s="222">
        <f t="shared" si="4"/>
        <v>4</v>
      </c>
      <c r="M41" s="222">
        <f t="shared" si="5"/>
        <v>10</v>
      </c>
      <c r="N41" s="222">
        <f t="shared" si="6"/>
        <v>0</v>
      </c>
      <c r="O41" s="222">
        <f t="shared" si="7"/>
        <v>0</v>
      </c>
      <c r="P41" s="222">
        <f t="shared" si="8"/>
        <v>0</v>
      </c>
      <c r="Q41" s="222">
        <f t="shared" si="9"/>
        <v>1</v>
      </c>
      <c r="R41" s="222">
        <f t="shared" si="10"/>
        <v>1</v>
      </c>
      <c r="S41" s="222">
        <f t="shared" si="11"/>
        <v>1</v>
      </c>
      <c r="T41" s="222">
        <f t="shared" si="12"/>
        <v>0</v>
      </c>
      <c r="U41" s="222">
        <f t="shared" si="15"/>
        <v>1</v>
      </c>
      <c r="V41" s="222">
        <f t="shared" si="13"/>
        <v>1</v>
      </c>
      <c r="W41" s="222">
        <f t="shared" si="14"/>
        <v>1</v>
      </c>
      <c r="X41" s="120" t="str">
        <f t="shared" si="16"/>
        <v/>
      </c>
      <c r="Y41" s="119"/>
      <c r="Z41" s="3"/>
      <c r="AA41" s="121" t="s">
        <v>2335</v>
      </c>
    </row>
    <row r="42" spans="1:27" ht="42">
      <c r="A42" s="222">
        <v>2356</v>
      </c>
      <c r="B42" s="116" t="str">
        <f t="shared" si="2"/>
        <v>K.1.4.11</v>
      </c>
      <c r="C42" s="62" t="s">
        <v>2336</v>
      </c>
      <c r="D42" s="117" t="s">
        <v>47</v>
      </c>
      <c r="E42" s="118"/>
      <c r="F42" s="3"/>
      <c r="G42" s="119" t="s">
        <v>2337</v>
      </c>
      <c r="H42" s="3" t="s">
        <v>297</v>
      </c>
      <c r="I42" s="116">
        <v>3</v>
      </c>
      <c r="J42" s="3"/>
      <c r="K42" s="231">
        <f t="shared" si="3"/>
        <v>1</v>
      </c>
      <c r="L42" s="222">
        <f t="shared" si="4"/>
        <v>4</v>
      </c>
      <c r="M42" s="222">
        <f t="shared" si="5"/>
        <v>11</v>
      </c>
      <c r="N42" s="222">
        <f t="shared" si="6"/>
        <v>0</v>
      </c>
      <c r="O42" s="222">
        <f t="shared" si="7"/>
        <v>0</v>
      </c>
      <c r="P42" s="222">
        <f t="shared" si="8"/>
        <v>0</v>
      </c>
      <c r="Q42" s="222">
        <f t="shared" si="9"/>
        <v>1</v>
      </c>
      <c r="R42" s="222">
        <f t="shared" si="10"/>
        <v>1</v>
      </c>
      <c r="S42" s="222">
        <f t="shared" si="11"/>
        <v>1</v>
      </c>
      <c r="T42" s="222">
        <f t="shared" si="12"/>
        <v>0</v>
      </c>
      <c r="U42" s="222">
        <f t="shared" si="15"/>
        <v>1</v>
      </c>
      <c r="V42" s="222">
        <f t="shared" si="13"/>
        <v>1</v>
      </c>
      <c r="W42" s="222">
        <f t="shared" si="14"/>
        <v>1</v>
      </c>
      <c r="X42" s="120" t="str">
        <f t="shared" si="16"/>
        <v/>
      </c>
      <c r="Y42" s="119"/>
      <c r="Z42" s="3"/>
      <c r="AA42" s="121" t="s">
        <v>2338</v>
      </c>
    </row>
    <row r="43" spans="1:27" ht="42">
      <c r="A43" s="222">
        <v>2348</v>
      </c>
      <c r="B43" s="116" t="str">
        <f t="shared" si="2"/>
        <v>K.1.4.12</v>
      </c>
      <c r="C43" s="62" t="s">
        <v>2339</v>
      </c>
      <c r="D43" s="117" t="s">
        <v>47</v>
      </c>
      <c r="E43" s="118"/>
      <c r="F43" s="3"/>
      <c r="G43" s="119" t="s">
        <v>2340</v>
      </c>
      <c r="H43" s="3" t="s">
        <v>297</v>
      </c>
      <c r="I43" s="116">
        <v>3</v>
      </c>
      <c r="J43" s="3"/>
      <c r="K43" s="231">
        <f t="shared" si="3"/>
        <v>1</v>
      </c>
      <c r="L43" s="222">
        <f t="shared" si="4"/>
        <v>4</v>
      </c>
      <c r="M43" s="222">
        <f t="shared" si="5"/>
        <v>12</v>
      </c>
      <c r="N43" s="222">
        <f t="shared" si="6"/>
        <v>0</v>
      </c>
      <c r="O43" s="222">
        <f t="shared" si="7"/>
        <v>0</v>
      </c>
      <c r="P43" s="222">
        <f t="shared" si="8"/>
        <v>0</v>
      </c>
      <c r="Q43" s="222">
        <f t="shared" si="9"/>
        <v>1</v>
      </c>
      <c r="R43" s="222">
        <f t="shared" si="10"/>
        <v>1</v>
      </c>
      <c r="S43" s="222">
        <f t="shared" si="11"/>
        <v>1</v>
      </c>
      <c r="T43" s="222">
        <f t="shared" si="12"/>
        <v>0</v>
      </c>
      <c r="U43" s="222">
        <f t="shared" si="15"/>
        <v>1</v>
      </c>
      <c r="V43" s="222">
        <f t="shared" si="13"/>
        <v>1</v>
      </c>
      <c r="W43" s="222">
        <f t="shared" si="14"/>
        <v>1</v>
      </c>
      <c r="X43" s="120" t="str">
        <f t="shared" si="16"/>
        <v/>
      </c>
      <c r="Y43" s="119"/>
      <c r="Z43" s="3"/>
      <c r="AA43" s="121" t="s">
        <v>2341</v>
      </c>
    </row>
    <row r="44" spans="1:27" ht="28">
      <c r="A44" s="222">
        <v>2305</v>
      </c>
      <c r="B44" s="116" t="str">
        <f t="shared" si="2"/>
        <v>K.2</v>
      </c>
      <c r="C44" s="3" t="s">
        <v>2342</v>
      </c>
      <c r="D44" s="117" t="s">
        <v>47</v>
      </c>
      <c r="E44" s="118"/>
      <c r="F44" s="3"/>
      <c r="G44" s="119" t="s">
        <v>300</v>
      </c>
      <c r="H44" s="3" t="s">
        <v>301</v>
      </c>
      <c r="I44" s="116">
        <v>1</v>
      </c>
      <c r="J44" s="3"/>
      <c r="K44" s="231">
        <f t="shared" si="3"/>
        <v>2</v>
      </c>
      <c r="L44" s="222">
        <f t="shared" si="4"/>
        <v>0</v>
      </c>
      <c r="M44" s="222">
        <f t="shared" si="5"/>
        <v>0</v>
      </c>
      <c r="N44" s="222">
        <f t="shared" si="6"/>
        <v>0</v>
      </c>
      <c r="O44" s="222">
        <f t="shared" si="7"/>
        <v>0</v>
      </c>
      <c r="P44" s="222">
        <f t="shared" si="8"/>
        <v>0</v>
      </c>
      <c r="Q44" s="222">
        <f t="shared" si="9"/>
        <v>1</v>
      </c>
      <c r="R44" s="222">
        <f t="shared" si="10"/>
        <v>1</v>
      </c>
      <c r="S44" s="222">
        <f t="shared" si="11"/>
        <v>1</v>
      </c>
      <c r="T44" s="222">
        <f t="shared" si="12"/>
        <v>0</v>
      </c>
      <c r="U44" s="222">
        <f t="shared" si="15"/>
        <v>1</v>
      </c>
      <c r="V44" s="222">
        <f t="shared" si="13"/>
        <v>1</v>
      </c>
      <c r="W44" s="222">
        <f t="shared" si="14"/>
        <v>1</v>
      </c>
      <c r="X44" s="120">
        <f t="shared" si="16"/>
        <v>1</v>
      </c>
      <c r="Y44" s="119"/>
      <c r="Z44" s="3"/>
      <c r="AA44" s="121" t="s">
        <v>2343</v>
      </c>
    </row>
    <row r="45" spans="1:27" ht="14">
      <c r="A45" s="222">
        <v>2751</v>
      </c>
      <c r="B45" s="116" t="str">
        <f t="shared" si="2"/>
        <v>K.2.1</v>
      </c>
      <c r="C45" s="125" t="s">
        <v>2344</v>
      </c>
      <c r="D45" s="117" t="s">
        <v>47</v>
      </c>
      <c r="E45" s="118"/>
      <c r="F45" s="3"/>
      <c r="G45" s="119" t="s">
        <v>3</v>
      </c>
      <c r="H45" s="3"/>
      <c r="I45" s="116">
        <v>2</v>
      </c>
      <c r="J45" s="3"/>
      <c r="K45" s="231">
        <f t="shared" si="3"/>
        <v>2</v>
      </c>
      <c r="L45" s="222">
        <f t="shared" si="4"/>
        <v>1</v>
      </c>
      <c r="M45" s="222">
        <f t="shared" si="5"/>
        <v>0</v>
      </c>
      <c r="N45" s="222">
        <f t="shared" si="6"/>
        <v>0</v>
      </c>
      <c r="O45" s="222">
        <f t="shared" si="7"/>
        <v>0</v>
      </c>
      <c r="P45" s="222">
        <f t="shared" si="8"/>
        <v>0</v>
      </c>
      <c r="Q45" s="222">
        <f t="shared" si="9"/>
        <v>1</v>
      </c>
      <c r="R45" s="222">
        <f t="shared" si="10"/>
        <v>1</v>
      </c>
      <c r="S45" s="222">
        <f t="shared" si="11"/>
        <v>1</v>
      </c>
      <c r="T45" s="222">
        <f t="shared" si="12"/>
        <v>0</v>
      </c>
      <c r="U45" s="222">
        <f t="shared" si="15"/>
        <v>1</v>
      </c>
      <c r="V45" s="222">
        <f t="shared" si="13"/>
        <v>1</v>
      </c>
      <c r="W45" s="222">
        <f t="shared" si="14"/>
        <v>1</v>
      </c>
      <c r="X45" s="120" t="str">
        <f t="shared" si="16"/>
        <v/>
      </c>
      <c r="Y45" s="119"/>
      <c r="Z45" s="3"/>
      <c r="AA45" s="121" t="s">
        <v>2345</v>
      </c>
    </row>
    <row r="46" spans="1:27" ht="14">
      <c r="A46" s="222">
        <v>2752</v>
      </c>
      <c r="B46" s="116" t="str">
        <f t="shared" si="2"/>
        <v>K.2.2</v>
      </c>
      <c r="C46" s="125" t="s">
        <v>2346</v>
      </c>
      <c r="D46" s="117" t="s">
        <v>47</v>
      </c>
      <c r="E46" s="118"/>
      <c r="F46" s="3"/>
      <c r="G46" s="119" t="s">
        <v>3</v>
      </c>
      <c r="H46" s="3"/>
      <c r="I46" s="116">
        <v>2</v>
      </c>
      <c r="J46" s="3"/>
      <c r="K46" s="231">
        <f t="shared" si="3"/>
        <v>2</v>
      </c>
      <c r="L46" s="222">
        <f t="shared" si="4"/>
        <v>2</v>
      </c>
      <c r="M46" s="222">
        <f t="shared" si="5"/>
        <v>0</v>
      </c>
      <c r="N46" s="222">
        <f t="shared" si="6"/>
        <v>0</v>
      </c>
      <c r="O46" s="222">
        <f t="shared" si="7"/>
        <v>0</v>
      </c>
      <c r="P46" s="222">
        <f t="shared" si="8"/>
        <v>0</v>
      </c>
      <c r="Q46" s="222">
        <f t="shared" si="9"/>
        <v>1</v>
      </c>
      <c r="R46" s="222">
        <f t="shared" si="10"/>
        <v>1</v>
      </c>
      <c r="S46" s="222">
        <f t="shared" si="11"/>
        <v>1</v>
      </c>
      <c r="T46" s="222">
        <f t="shared" si="12"/>
        <v>0</v>
      </c>
      <c r="U46" s="222">
        <f t="shared" si="15"/>
        <v>1</v>
      </c>
      <c r="V46" s="222">
        <f t="shared" si="13"/>
        <v>1</v>
      </c>
      <c r="W46" s="222">
        <f t="shared" si="14"/>
        <v>1</v>
      </c>
      <c r="X46" s="120" t="str">
        <f t="shared" si="16"/>
        <v/>
      </c>
      <c r="Y46" s="119"/>
      <c r="Z46" s="3"/>
      <c r="AA46" s="121" t="s">
        <v>2347</v>
      </c>
    </row>
    <row r="47" spans="1:27" ht="14">
      <c r="A47" s="222">
        <v>2753</v>
      </c>
      <c r="B47" s="116" t="str">
        <f t="shared" si="2"/>
        <v>K.2.3</v>
      </c>
      <c r="C47" s="125" t="s">
        <v>2348</v>
      </c>
      <c r="D47" s="117" t="s">
        <v>47</v>
      </c>
      <c r="E47" s="118"/>
      <c r="F47" s="3"/>
      <c r="G47" s="119" t="s">
        <v>3</v>
      </c>
      <c r="H47" s="3"/>
      <c r="I47" s="116">
        <v>2</v>
      </c>
      <c r="J47" s="3"/>
      <c r="K47" s="231">
        <f t="shared" si="3"/>
        <v>2</v>
      </c>
      <c r="L47" s="222">
        <f t="shared" si="4"/>
        <v>3</v>
      </c>
      <c r="M47" s="222">
        <f t="shared" si="5"/>
        <v>0</v>
      </c>
      <c r="N47" s="222">
        <f t="shared" si="6"/>
        <v>0</v>
      </c>
      <c r="O47" s="222">
        <f t="shared" si="7"/>
        <v>0</v>
      </c>
      <c r="P47" s="222">
        <f t="shared" si="8"/>
        <v>0</v>
      </c>
      <c r="Q47" s="222">
        <f t="shared" si="9"/>
        <v>1</v>
      </c>
      <c r="R47" s="222">
        <f t="shared" si="10"/>
        <v>1</v>
      </c>
      <c r="S47" s="222">
        <f t="shared" si="11"/>
        <v>1</v>
      </c>
      <c r="T47" s="222">
        <f t="shared" si="12"/>
        <v>0</v>
      </c>
      <c r="U47" s="222">
        <f t="shared" si="15"/>
        <v>1</v>
      </c>
      <c r="V47" s="222">
        <f t="shared" si="13"/>
        <v>1</v>
      </c>
      <c r="W47" s="222">
        <f t="shared" si="14"/>
        <v>1</v>
      </c>
      <c r="X47" s="120" t="str">
        <f t="shared" si="16"/>
        <v/>
      </c>
      <c r="Y47" s="119"/>
      <c r="Z47" s="3"/>
      <c r="AA47" s="121" t="s">
        <v>2349</v>
      </c>
    </row>
    <row r="48" spans="1:27" ht="14">
      <c r="A48" s="222">
        <v>2754</v>
      </c>
      <c r="B48" s="116" t="str">
        <f t="shared" si="2"/>
        <v>K.2.4</v>
      </c>
      <c r="C48" s="125" t="s">
        <v>2350</v>
      </c>
      <c r="D48" s="117" t="s">
        <v>50</v>
      </c>
      <c r="E48" s="118"/>
      <c r="F48" s="3"/>
      <c r="G48" s="119" t="s">
        <v>3</v>
      </c>
      <c r="H48" s="3"/>
      <c r="I48" s="116">
        <v>2</v>
      </c>
      <c r="J48" s="3"/>
      <c r="K48" s="231">
        <f t="shared" si="3"/>
        <v>2</v>
      </c>
      <c r="L48" s="222">
        <f t="shared" si="4"/>
        <v>4</v>
      </c>
      <c r="M48" s="222">
        <f t="shared" si="5"/>
        <v>0</v>
      </c>
      <c r="N48" s="222">
        <f t="shared" si="6"/>
        <v>0</v>
      </c>
      <c r="O48" s="222">
        <f t="shared" si="7"/>
        <v>0</v>
      </c>
      <c r="P48" s="222">
        <f t="shared" si="8"/>
        <v>0</v>
      </c>
      <c r="Q48" s="222">
        <f t="shared" si="9"/>
        <v>2</v>
      </c>
      <c r="R48" s="222">
        <f t="shared" si="10"/>
        <v>2</v>
      </c>
      <c r="S48" s="222">
        <f t="shared" si="11"/>
        <v>1</v>
      </c>
      <c r="T48" s="222">
        <f t="shared" si="12"/>
        <v>2</v>
      </c>
      <c r="U48" s="222">
        <f t="shared" si="15"/>
        <v>2</v>
      </c>
      <c r="V48" s="222">
        <f t="shared" si="13"/>
        <v>1</v>
      </c>
      <c r="W48" s="222">
        <f t="shared" si="14"/>
        <v>1</v>
      </c>
      <c r="X48" s="120" t="str">
        <f t="shared" si="16"/>
        <v/>
      </c>
      <c r="Y48" s="119"/>
      <c r="Z48" s="3"/>
      <c r="AA48" s="121" t="s">
        <v>2351</v>
      </c>
    </row>
    <row r="49" spans="1:27" ht="14">
      <c r="A49" s="222">
        <v>2755</v>
      </c>
      <c r="B49" s="116" t="str">
        <f t="shared" si="2"/>
        <v>K.2.5</v>
      </c>
      <c r="C49" s="125" t="s">
        <v>2352</v>
      </c>
      <c r="D49" s="117" t="s">
        <v>47</v>
      </c>
      <c r="E49" s="118"/>
      <c r="F49" s="3"/>
      <c r="G49" s="119" t="s">
        <v>3</v>
      </c>
      <c r="H49" s="3"/>
      <c r="I49" s="116">
        <v>2</v>
      </c>
      <c r="J49" s="3"/>
      <c r="K49" s="231">
        <f t="shared" si="3"/>
        <v>2</v>
      </c>
      <c r="L49" s="222">
        <f t="shared" si="4"/>
        <v>5</v>
      </c>
      <c r="M49" s="222">
        <f t="shared" si="5"/>
        <v>0</v>
      </c>
      <c r="N49" s="222">
        <f t="shared" si="6"/>
        <v>0</v>
      </c>
      <c r="O49" s="222">
        <f t="shared" si="7"/>
        <v>0</v>
      </c>
      <c r="P49" s="222">
        <f t="shared" si="8"/>
        <v>0</v>
      </c>
      <c r="Q49" s="222">
        <f t="shared" si="9"/>
        <v>1</v>
      </c>
      <c r="R49" s="222">
        <f t="shared" si="10"/>
        <v>1</v>
      </c>
      <c r="S49" s="222">
        <f t="shared" si="11"/>
        <v>1</v>
      </c>
      <c r="T49" s="222">
        <f t="shared" si="12"/>
        <v>0</v>
      </c>
      <c r="U49" s="222">
        <f t="shared" si="15"/>
        <v>1</v>
      </c>
      <c r="V49" s="222">
        <f t="shared" si="13"/>
        <v>1</v>
      </c>
      <c r="W49" s="222">
        <f t="shared" si="14"/>
        <v>1</v>
      </c>
      <c r="X49" s="120" t="str">
        <f t="shared" si="16"/>
        <v/>
      </c>
      <c r="Y49" s="119"/>
      <c r="Z49" s="3"/>
      <c r="AA49" s="121" t="s">
        <v>2353</v>
      </c>
    </row>
    <row r="50" spans="1:27" ht="14">
      <c r="A50" s="222">
        <v>2756</v>
      </c>
      <c r="B50" s="116" t="str">
        <f t="shared" si="2"/>
        <v>K.2.6</v>
      </c>
      <c r="C50" s="125" t="s">
        <v>2354</v>
      </c>
      <c r="D50" s="117" t="s">
        <v>47</v>
      </c>
      <c r="E50" s="118"/>
      <c r="F50" s="3"/>
      <c r="G50" s="119" t="s">
        <v>3</v>
      </c>
      <c r="H50" s="3"/>
      <c r="I50" s="116">
        <v>2</v>
      </c>
      <c r="J50" s="3"/>
      <c r="K50" s="231">
        <f t="shared" si="3"/>
        <v>2</v>
      </c>
      <c r="L50" s="222">
        <f t="shared" si="4"/>
        <v>6</v>
      </c>
      <c r="M50" s="222">
        <f t="shared" si="5"/>
        <v>0</v>
      </c>
      <c r="N50" s="222">
        <f t="shared" si="6"/>
        <v>0</v>
      </c>
      <c r="O50" s="222">
        <f t="shared" si="7"/>
        <v>0</v>
      </c>
      <c r="P50" s="222">
        <f t="shared" si="8"/>
        <v>0</v>
      </c>
      <c r="Q50" s="222">
        <f t="shared" si="9"/>
        <v>1</v>
      </c>
      <c r="R50" s="222">
        <f t="shared" si="10"/>
        <v>1</v>
      </c>
      <c r="S50" s="222">
        <f t="shared" si="11"/>
        <v>1</v>
      </c>
      <c r="T50" s="222">
        <f t="shared" si="12"/>
        <v>0</v>
      </c>
      <c r="U50" s="222">
        <f t="shared" si="15"/>
        <v>1</v>
      </c>
      <c r="V50" s="222">
        <f t="shared" si="13"/>
        <v>1</v>
      </c>
      <c r="W50" s="222">
        <f t="shared" si="14"/>
        <v>1</v>
      </c>
      <c r="X50" s="120" t="str">
        <f t="shared" si="16"/>
        <v/>
      </c>
      <c r="Y50" s="119"/>
      <c r="Z50" s="3"/>
      <c r="AA50" s="121" t="s">
        <v>2355</v>
      </c>
    </row>
    <row r="51" spans="1:27" ht="14">
      <c r="A51" s="222">
        <v>2757</v>
      </c>
      <c r="B51" s="116" t="str">
        <f t="shared" si="2"/>
        <v>K.2.7</v>
      </c>
      <c r="C51" s="125" t="s">
        <v>2356</v>
      </c>
      <c r="D51" s="117" t="s">
        <v>50</v>
      </c>
      <c r="E51" s="118"/>
      <c r="F51" s="3"/>
      <c r="G51" s="119" t="s">
        <v>3</v>
      </c>
      <c r="H51" s="3"/>
      <c r="I51" s="116">
        <v>2</v>
      </c>
      <c r="J51" s="3"/>
      <c r="K51" s="231">
        <f t="shared" si="3"/>
        <v>2</v>
      </c>
      <c r="L51" s="222">
        <f t="shared" si="4"/>
        <v>7</v>
      </c>
      <c r="M51" s="222">
        <f t="shared" si="5"/>
        <v>0</v>
      </c>
      <c r="N51" s="222">
        <f t="shared" si="6"/>
        <v>0</v>
      </c>
      <c r="O51" s="222">
        <f t="shared" si="7"/>
        <v>0</v>
      </c>
      <c r="P51" s="222">
        <f t="shared" si="8"/>
        <v>0</v>
      </c>
      <c r="Q51" s="222">
        <f t="shared" si="9"/>
        <v>2</v>
      </c>
      <c r="R51" s="222">
        <f t="shared" si="10"/>
        <v>2</v>
      </c>
      <c r="S51" s="222">
        <f t="shared" si="11"/>
        <v>1</v>
      </c>
      <c r="T51" s="222">
        <f t="shared" si="12"/>
        <v>2</v>
      </c>
      <c r="U51" s="222">
        <f t="shared" si="15"/>
        <v>2</v>
      </c>
      <c r="V51" s="222">
        <f t="shared" si="13"/>
        <v>1</v>
      </c>
      <c r="W51" s="222">
        <f t="shared" si="14"/>
        <v>1</v>
      </c>
      <c r="X51" s="120" t="str">
        <f t="shared" si="16"/>
        <v/>
      </c>
      <c r="Y51" s="119"/>
      <c r="Z51" s="3"/>
      <c r="AA51" s="121" t="s">
        <v>2357</v>
      </c>
    </row>
    <row r="52" spans="1:27" ht="14">
      <c r="A52" s="222">
        <v>2759</v>
      </c>
      <c r="B52" s="116" t="str">
        <f t="shared" si="2"/>
        <v>K.2.8</v>
      </c>
      <c r="C52" s="125" t="s">
        <v>2358</v>
      </c>
      <c r="D52" s="117" t="s">
        <v>47</v>
      </c>
      <c r="E52" s="118"/>
      <c r="F52" s="3"/>
      <c r="G52" s="119" t="s">
        <v>3</v>
      </c>
      <c r="H52" s="3"/>
      <c r="I52" s="116">
        <v>2</v>
      </c>
      <c r="J52" s="3"/>
      <c r="K52" s="231">
        <f t="shared" si="3"/>
        <v>2</v>
      </c>
      <c r="L52" s="222">
        <f t="shared" si="4"/>
        <v>8</v>
      </c>
      <c r="M52" s="222">
        <f t="shared" si="5"/>
        <v>0</v>
      </c>
      <c r="N52" s="222">
        <f t="shared" si="6"/>
        <v>0</v>
      </c>
      <c r="O52" s="222">
        <f t="shared" si="7"/>
        <v>0</v>
      </c>
      <c r="P52" s="222">
        <f t="shared" si="8"/>
        <v>0</v>
      </c>
      <c r="Q52" s="222">
        <f t="shared" si="9"/>
        <v>1</v>
      </c>
      <c r="R52" s="222">
        <f t="shared" si="10"/>
        <v>1</v>
      </c>
      <c r="S52" s="222">
        <f t="shared" si="11"/>
        <v>1</v>
      </c>
      <c r="T52" s="222">
        <f t="shared" si="12"/>
        <v>0</v>
      </c>
      <c r="U52" s="222">
        <f t="shared" si="15"/>
        <v>1</v>
      </c>
      <c r="V52" s="222">
        <f t="shared" si="13"/>
        <v>1</v>
      </c>
      <c r="W52" s="222">
        <f t="shared" si="14"/>
        <v>1</v>
      </c>
      <c r="X52" s="120" t="str">
        <f t="shared" si="16"/>
        <v/>
      </c>
      <c r="Y52" s="119"/>
      <c r="Z52" s="3"/>
      <c r="AA52" s="121" t="s">
        <v>2359</v>
      </c>
    </row>
    <row r="53" spans="1:27" ht="14">
      <c r="A53" s="222">
        <v>2743</v>
      </c>
      <c r="B53" s="116" t="str">
        <f t="shared" si="2"/>
        <v>K.2.9</v>
      </c>
      <c r="C53" s="125" t="s">
        <v>2360</v>
      </c>
      <c r="D53" s="117" t="s">
        <v>47</v>
      </c>
      <c r="E53" s="118"/>
      <c r="F53" s="3"/>
      <c r="G53" s="119" t="s">
        <v>3</v>
      </c>
      <c r="H53" s="3"/>
      <c r="I53" s="116">
        <v>2</v>
      </c>
      <c r="J53" s="3"/>
      <c r="K53" s="231">
        <f t="shared" si="3"/>
        <v>2</v>
      </c>
      <c r="L53" s="222">
        <f t="shared" si="4"/>
        <v>9</v>
      </c>
      <c r="M53" s="222">
        <f t="shared" si="5"/>
        <v>0</v>
      </c>
      <c r="N53" s="222">
        <f t="shared" si="6"/>
        <v>0</v>
      </c>
      <c r="O53" s="222">
        <f t="shared" si="7"/>
        <v>0</v>
      </c>
      <c r="P53" s="222">
        <f t="shared" si="8"/>
        <v>0</v>
      </c>
      <c r="Q53" s="222">
        <f t="shared" si="9"/>
        <v>1</v>
      </c>
      <c r="R53" s="222">
        <f t="shared" si="10"/>
        <v>1</v>
      </c>
      <c r="S53" s="222">
        <f t="shared" si="11"/>
        <v>1</v>
      </c>
      <c r="T53" s="222">
        <f t="shared" si="12"/>
        <v>0</v>
      </c>
      <c r="U53" s="222">
        <f t="shared" si="15"/>
        <v>1</v>
      </c>
      <c r="V53" s="222">
        <f t="shared" si="13"/>
        <v>1</v>
      </c>
      <c r="W53" s="222">
        <f t="shared" si="14"/>
        <v>1</v>
      </c>
      <c r="X53" s="120" t="str">
        <f t="shared" si="16"/>
        <v/>
      </c>
      <c r="Y53" s="119"/>
      <c r="Z53" s="3"/>
      <c r="AA53" s="121" t="s">
        <v>2361</v>
      </c>
    </row>
    <row r="54" spans="1:27" ht="14">
      <c r="A54" s="222">
        <v>2747</v>
      </c>
      <c r="B54" s="116" t="str">
        <f t="shared" si="2"/>
        <v>K.2.10</v>
      </c>
      <c r="C54" s="125" t="s">
        <v>2362</v>
      </c>
      <c r="D54" s="117" t="s">
        <v>47</v>
      </c>
      <c r="E54" s="118"/>
      <c r="F54" s="3"/>
      <c r="G54" s="119" t="s">
        <v>3</v>
      </c>
      <c r="H54" s="3"/>
      <c r="I54" s="116">
        <v>2</v>
      </c>
      <c r="J54" s="3"/>
      <c r="K54" s="231">
        <f t="shared" si="3"/>
        <v>2</v>
      </c>
      <c r="L54" s="222">
        <f t="shared" si="4"/>
        <v>10</v>
      </c>
      <c r="M54" s="222">
        <f t="shared" si="5"/>
        <v>0</v>
      </c>
      <c r="N54" s="222">
        <f t="shared" si="6"/>
        <v>0</v>
      </c>
      <c r="O54" s="222">
        <f t="shared" si="7"/>
        <v>0</v>
      </c>
      <c r="P54" s="222">
        <f t="shared" si="8"/>
        <v>0</v>
      </c>
      <c r="Q54" s="222">
        <f t="shared" si="9"/>
        <v>1</v>
      </c>
      <c r="R54" s="222">
        <f t="shared" si="10"/>
        <v>1</v>
      </c>
      <c r="S54" s="222">
        <f t="shared" si="11"/>
        <v>1</v>
      </c>
      <c r="T54" s="222">
        <f t="shared" si="12"/>
        <v>0</v>
      </c>
      <c r="U54" s="222">
        <f t="shared" si="15"/>
        <v>1</v>
      </c>
      <c r="V54" s="222">
        <f t="shared" si="13"/>
        <v>1</v>
      </c>
      <c r="W54" s="222">
        <f t="shared" si="14"/>
        <v>1</v>
      </c>
      <c r="X54" s="120" t="str">
        <f t="shared" si="16"/>
        <v/>
      </c>
      <c r="Y54" s="119"/>
      <c r="Z54" s="3"/>
      <c r="AA54" s="121" t="s">
        <v>2363</v>
      </c>
    </row>
    <row r="55" spans="1:27" ht="14">
      <c r="A55" s="222">
        <v>2748</v>
      </c>
      <c r="B55" s="116" t="str">
        <f t="shared" si="2"/>
        <v>K.2.11</v>
      </c>
      <c r="C55" s="125" t="s">
        <v>2364</v>
      </c>
      <c r="D55" s="117" t="s">
        <v>50</v>
      </c>
      <c r="E55" s="118"/>
      <c r="F55" s="3"/>
      <c r="G55" s="119" t="s">
        <v>3</v>
      </c>
      <c r="H55" s="3"/>
      <c r="I55" s="116">
        <v>2</v>
      </c>
      <c r="J55" s="3"/>
      <c r="K55" s="231">
        <f t="shared" si="3"/>
        <v>2</v>
      </c>
      <c r="L55" s="222">
        <f t="shared" si="4"/>
        <v>11</v>
      </c>
      <c r="M55" s="222">
        <f t="shared" si="5"/>
        <v>0</v>
      </c>
      <c r="N55" s="222">
        <f t="shared" si="6"/>
        <v>0</v>
      </c>
      <c r="O55" s="222">
        <f t="shared" si="7"/>
        <v>0</v>
      </c>
      <c r="P55" s="222">
        <f t="shared" si="8"/>
        <v>0</v>
      </c>
      <c r="Q55" s="222">
        <f t="shared" si="9"/>
        <v>2</v>
      </c>
      <c r="R55" s="222">
        <f t="shared" si="10"/>
        <v>2</v>
      </c>
      <c r="S55" s="222">
        <f t="shared" si="11"/>
        <v>1</v>
      </c>
      <c r="T55" s="222">
        <f t="shared" si="12"/>
        <v>2</v>
      </c>
      <c r="U55" s="222">
        <f t="shared" si="15"/>
        <v>2</v>
      </c>
      <c r="V55" s="222">
        <f t="shared" si="13"/>
        <v>1</v>
      </c>
      <c r="W55" s="222">
        <f t="shared" si="14"/>
        <v>1</v>
      </c>
      <c r="X55" s="120" t="str">
        <f t="shared" si="16"/>
        <v/>
      </c>
      <c r="Y55" s="119"/>
      <c r="Z55" s="3"/>
      <c r="AA55" s="121" t="s">
        <v>2365</v>
      </c>
    </row>
    <row r="56" spans="1:27" ht="28">
      <c r="A56" s="222">
        <v>2749</v>
      </c>
      <c r="B56" s="116" t="str">
        <f t="shared" si="2"/>
        <v>K.2.12</v>
      </c>
      <c r="C56" s="125" t="s">
        <v>2366</v>
      </c>
      <c r="D56" s="117" t="s">
        <v>47</v>
      </c>
      <c r="E56" s="118"/>
      <c r="F56" s="3"/>
      <c r="G56" s="119" t="s">
        <v>300</v>
      </c>
      <c r="H56" s="3" t="s">
        <v>301</v>
      </c>
      <c r="I56" s="116">
        <v>2</v>
      </c>
      <c r="J56" s="3"/>
      <c r="K56" s="231">
        <f t="shared" si="3"/>
        <v>2</v>
      </c>
      <c r="L56" s="222">
        <f t="shared" si="4"/>
        <v>12</v>
      </c>
      <c r="M56" s="222">
        <f t="shared" si="5"/>
        <v>0</v>
      </c>
      <c r="N56" s="222">
        <f t="shared" si="6"/>
        <v>0</v>
      </c>
      <c r="O56" s="222">
        <f t="shared" si="7"/>
        <v>0</v>
      </c>
      <c r="P56" s="222">
        <f t="shared" si="8"/>
        <v>0</v>
      </c>
      <c r="Q56" s="222">
        <f t="shared" si="9"/>
        <v>1</v>
      </c>
      <c r="R56" s="222">
        <f t="shared" si="10"/>
        <v>1</v>
      </c>
      <c r="S56" s="222">
        <f t="shared" si="11"/>
        <v>1</v>
      </c>
      <c r="T56" s="222">
        <f t="shared" si="12"/>
        <v>0</v>
      </c>
      <c r="U56" s="222">
        <f t="shared" si="15"/>
        <v>1</v>
      </c>
      <c r="V56" s="222">
        <f t="shared" si="13"/>
        <v>1</v>
      </c>
      <c r="W56" s="222">
        <f t="shared" si="14"/>
        <v>1</v>
      </c>
      <c r="X56" s="120" t="str">
        <f t="shared" si="16"/>
        <v/>
      </c>
      <c r="Y56" s="119"/>
      <c r="Z56" s="3"/>
      <c r="AA56" s="121" t="s">
        <v>2367</v>
      </c>
    </row>
    <row r="57" spans="1:27" ht="28">
      <c r="A57" s="222">
        <v>2329</v>
      </c>
      <c r="B57" s="116" t="str">
        <f t="shared" si="2"/>
        <v>K.3</v>
      </c>
      <c r="C57" s="3" t="s">
        <v>2368</v>
      </c>
      <c r="D57" s="117" t="s">
        <v>47</v>
      </c>
      <c r="E57" s="118"/>
      <c r="F57" s="3"/>
      <c r="G57" s="119" t="s">
        <v>300</v>
      </c>
      <c r="H57" s="3" t="s">
        <v>301</v>
      </c>
      <c r="I57" s="116">
        <v>1</v>
      </c>
      <c r="J57" s="3"/>
      <c r="K57" s="231">
        <f t="shared" si="3"/>
        <v>3</v>
      </c>
      <c r="L57" s="222">
        <f t="shared" si="4"/>
        <v>0</v>
      </c>
      <c r="M57" s="222">
        <f t="shared" si="5"/>
        <v>0</v>
      </c>
      <c r="N57" s="222">
        <f t="shared" si="6"/>
        <v>0</v>
      </c>
      <c r="O57" s="222">
        <f t="shared" si="7"/>
        <v>0</v>
      </c>
      <c r="P57" s="222">
        <f t="shared" si="8"/>
        <v>0</v>
      </c>
      <c r="Q57" s="222">
        <f t="shared" si="9"/>
        <v>1</v>
      </c>
      <c r="R57" s="222">
        <f t="shared" si="10"/>
        <v>1</v>
      </c>
      <c r="S57" s="222">
        <f t="shared" si="11"/>
        <v>1</v>
      </c>
      <c r="T57" s="222">
        <f t="shared" si="12"/>
        <v>0</v>
      </c>
      <c r="U57" s="222">
        <f t="shared" si="15"/>
        <v>1</v>
      </c>
      <c r="V57" s="222">
        <f t="shared" si="13"/>
        <v>1</v>
      </c>
      <c r="W57" s="222">
        <f t="shared" si="14"/>
        <v>1</v>
      </c>
      <c r="X57" s="120">
        <f t="shared" si="16"/>
        <v>1</v>
      </c>
      <c r="Y57" s="119"/>
      <c r="Z57" s="3"/>
      <c r="AA57" s="121" t="s">
        <v>2369</v>
      </c>
    </row>
    <row r="58" spans="1:27" ht="42">
      <c r="A58" s="222">
        <v>2334</v>
      </c>
      <c r="B58" s="116" t="str">
        <f t="shared" si="2"/>
        <v>K.3.1</v>
      </c>
      <c r="C58" s="125" t="s">
        <v>2370</v>
      </c>
      <c r="D58" s="117" t="s">
        <v>47</v>
      </c>
      <c r="E58" s="118"/>
      <c r="F58" s="3"/>
      <c r="G58" s="119" t="s">
        <v>2371</v>
      </c>
      <c r="H58" s="3" t="s">
        <v>200</v>
      </c>
      <c r="I58" s="116">
        <v>2</v>
      </c>
      <c r="J58" s="3"/>
      <c r="K58" s="231">
        <f t="shared" si="3"/>
        <v>3</v>
      </c>
      <c r="L58" s="222">
        <f t="shared" si="4"/>
        <v>1</v>
      </c>
      <c r="M58" s="222">
        <f t="shared" si="5"/>
        <v>0</v>
      </c>
      <c r="N58" s="222">
        <f t="shared" si="6"/>
        <v>0</v>
      </c>
      <c r="O58" s="222">
        <f t="shared" si="7"/>
        <v>0</v>
      </c>
      <c r="P58" s="222">
        <f t="shared" si="8"/>
        <v>0</v>
      </c>
      <c r="Q58" s="222">
        <f t="shared" si="9"/>
        <v>1</v>
      </c>
      <c r="R58" s="222">
        <f t="shared" si="10"/>
        <v>1</v>
      </c>
      <c r="S58" s="222">
        <f t="shared" si="11"/>
        <v>1</v>
      </c>
      <c r="T58" s="222">
        <f t="shared" si="12"/>
        <v>0</v>
      </c>
      <c r="U58" s="222">
        <f t="shared" si="15"/>
        <v>1</v>
      </c>
      <c r="V58" s="222">
        <f t="shared" si="13"/>
        <v>1</v>
      </c>
      <c r="W58" s="222">
        <f t="shared" si="14"/>
        <v>1</v>
      </c>
      <c r="X58" s="120" t="str">
        <f t="shared" si="16"/>
        <v/>
      </c>
      <c r="Y58" s="119"/>
      <c r="Z58" s="3"/>
      <c r="AA58" s="121" t="s">
        <v>2372</v>
      </c>
    </row>
    <row r="59" spans="1:27" ht="14">
      <c r="A59" s="222">
        <v>2335</v>
      </c>
      <c r="B59" s="116" t="str">
        <f t="shared" si="2"/>
        <v>K.3.2</v>
      </c>
      <c r="C59" s="125" t="s">
        <v>2373</v>
      </c>
      <c r="D59" s="117" t="s">
        <v>47</v>
      </c>
      <c r="E59" s="118" t="s">
        <v>2374</v>
      </c>
      <c r="F59" s="3"/>
      <c r="G59" s="119" t="s">
        <v>3</v>
      </c>
      <c r="H59" s="3" t="s">
        <v>243</v>
      </c>
      <c r="I59" s="116">
        <v>2</v>
      </c>
      <c r="J59" s="3"/>
      <c r="K59" s="231">
        <f t="shared" si="3"/>
        <v>3</v>
      </c>
      <c r="L59" s="222">
        <f t="shared" si="4"/>
        <v>2</v>
      </c>
      <c r="M59" s="222">
        <f t="shared" si="5"/>
        <v>0</v>
      </c>
      <c r="N59" s="222">
        <f t="shared" si="6"/>
        <v>0</v>
      </c>
      <c r="O59" s="222">
        <f t="shared" si="7"/>
        <v>0</v>
      </c>
      <c r="P59" s="222">
        <f t="shared" si="8"/>
        <v>0</v>
      </c>
      <c r="Q59" s="222">
        <f t="shared" si="9"/>
        <v>1</v>
      </c>
      <c r="R59" s="222">
        <f t="shared" si="10"/>
        <v>1</v>
      </c>
      <c r="S59" s="222">
        <f t="shared" si="11"/>
        <v>1</v>
      </c>
      <c r="T59" s="222">
        <f t="shared" si="12"/>
        <v>0</v>
      </c>
      <c r="U59" s="222">
        <f t="shared" si="15"/>
        <v>1</v>
      </c>
      <c r="V59" s="222">
        <f t="shared" si="13"/>
        <v>1</v>
      </c>
      <c r="W59" s="222">
        <f t="shared" si="14"/>
        <v>1</v>
      </c>
      <c r="X59" s="120" t="str">
        <f t="shared" si="16"/>
        <v/>
      </c>
      <c r="Y59" s="119"/>
      <c r="Z59" s="3"/>
      <c r="AA59" s="121" t="s">
        <v>2375</v>
      </c>
    </row>
    <row r="60" spans="1:27" ht="14">
      <c r="A60" s="222">
        <v>2337</v>
      </c>
      <c r="B60" s="116" t="str">
        <f t="shared" si="2"/>
        <v>K.3.3</v>
      </c>
      <c r="C60" s="125" t="s">
        <v>2376</v>
      </c>
      <c r="D60" s="117" t="s">
        <v>47</v>
      </c>
      <c r="E60" s="118" t="s">
        <v>2374</v>
      </c>
      <c r="F60" s="3"/>
      <c r="G60" s="119" t="s">
        <v>3</v>
      </c>
      <c r="H60" s="3" t="s">
        <v>243</v>
      </c>
      <c r="I60" s="116">
        <v>2</v>
      </c>
      <c r="J60" s="3"/>
      <c r="K60" s="231">
        <f t="shared" si="3"/>
        <v>3</v>
      </c>
      <c r="L60" s="222">
        <f t="shared" si="4"/>
        <v>3</v>
      </c>
      <c r="M60" s="222">
        <f t="shared" si="5"/>
        <v>0</v>
      </c>
      <c r="N60" s="222">
        <f t="shared" si="6"/>
        <v>0</v>
      </c>
      <c r="O60" s="222">
        <f t="shared" si="7"/>
        <v>0</v>
      </c>
      <c r="P60" s="222">
        <f t="shared" si="8"/>
        <v>0</v>
      </c>
      <c r="Q60" s="222">
        <f t="shared" si="9"/>
        <v>1</v>
      </c>
      <c r="R60" s="222">
        <f t="shared" si="10"/>
        <v>1</v>
      </c>
      <c r="S60" s="222">
        <f t="shared" si="11"/>
        <v>1</v>
      </c>
      <c r="T60" s="222">
        <f t="shared" si="12"/>
        <v>0</v>
      </c>
      <c r="U60" s="222">
        <f t="shared" si="15"/>
        <v>1</v>
      </c>
      <c r="V60" s="222">
        <f t="shared" si="13"/>
        <v>1</v>
      </c>
      <c r="W60" s="222">
        <f t="shared" si="14"/>
        <v>1</v>
      </c>
      <c r="X60" s="120" t="str">
        <f t="shared" si="16"/>
        <v/>
      </c>
      <c r="Y60" s="119"/>
      <c r="Z60" s="3"/>
      <c r="AA60" s="121" t="s">
        <v>2377</v>
      </c>
    </row>
    <row r="61" spans="1:27" ht="14">
      <c r="A61" s="222">
        <v>2338</v>
      </c>
      <c r="B61" s="116" t="str">
        <f t="shared" si="2"/>
        <v>K.3.4</v>
      </c>
      <c r="C61" s="125" t="s">
        <v>2378</v>
      </c>
      <c r="D61" s="117" t="s">
        <v>47</v>
      </c>
      <c r="E61" s="118"/>
      <c r="F61" s="3"/>
      <c r="G61" s="119" t="s">
        <v>3</v>
      </c>
      <c r="H61" s="3" t="s">
        <v>243</v>
      </c>
      <c r="I61" s="116">
        <v>2</v>
      </c>
      <c r="J61" s="3"/>
      <c r="K61" s="231">
        <f t="shared" si="3"/>
        <v>3</v>
      </c>
      <c r="L61" s="222">
        <f t="shared" si="4"/>
        <v>4</v>
      </c>
      <c r="M61" s="222">
        <f t="shared" si="5"/>
        <v>0</v>
      </c>
      <c r="N61" s="222">
        <f t="shared" si="6"/>
        <v>0</v>
      </c>
      <c r="O61" s="222">
        <f t="shared" si="7"/>
        <v>0</v>
      </c>
      <c r="P61" s="222">
        <f t="shared" si="8"/>
        <v>0</v>
      </c>
      <c r="Q61" s="222">
        <f t="shared" si="9"/>
        <v>1</v>
      </c>
      <c r="R61" s="222">
        <f t="shared" si="10"/>
        <v>1</v>
      </c>
      <c r="S61" s="222">
        <f t="shared" si="11"/>
        <v>1</v>
      </c>
      <c r="T61" s="222">
        <f t="shared" si="12"/>
        <v>0</v>
      </c>
      <c r="U61" s="222">
        <f t="shared" si="15"/>
        <v>1</v>
      </c>
      <c r="V61" s="222">
        <f t="shared" si="13"/>
        <v>1</v>
      </c>
      <c r="W61" s="222">
        <f t="shared" si="14"/>
        <v>1</v>
      </c>
      <c r="X61" s="120" t="str">
        <f t="shared" si="16"/>
        <v/>
      </c>
      <c r="Y61" s="119"/>
      <c r="Z61" s="3"/>
      <c r="AA61" s="121" t="s">
        <v>2379</v>
      </c>
    </row>
    <row r="62" spans="1:27" ht="14">
      <c r="A62" s="222">
        <v>2760</v>
      </c>
      <c r="B62" s="116" t="str">
        <f t="shared" si="2"/>
        <v>K.3.5</v>
      </c>
      <c r="C62" s="125" t="s">
        <v>2380</v>
      </c>
      <c r="D62" s="117" t="s">
        <v>47</v>
      </c>
      <c r="E62" s="118"/>
      <c r="F62" s="3"/>
      <c r="G62" s="119" t="s">
        <v>3</v>
      </c>
      <c r="H62" s="3" t="s">
        <v>243</v>
      </c>
      <c r="I62" s="116">
        <v>2</v>
      </c>
      <c r="J62" s="3"/>
      <c r="K62" s="231">
        <f t="shared" si="3"/>
        <v>3</v>
      </c>
      <c r="L62" s="222">
        <f t="shared" si="4"/>
        <v>5</v>
      </c>
      <c r="M62" s="222">
        <f t="shared" si="5"/>
        <v>0</v>
      </c>
      <c r="N62" s="222">
        <f t="shared" si="6"/>
        <v>0</v>
      </c>
      <c r="O62" s="222">
        <f t="shared" si="7"/>
        <v>0</v>
      </c>
      <c r="P62" s="222">
        <f t="shared" si="8"/>
        <v>0</v>
      </c>
      <c r="Q62" s="222">
        <f t="shared" si="9"/>
        <v>1</v>
      </c>
      <c r="R62" s="222">
        <f t="shared" si="10"/>
        <v>1</v>
      </c>
      <c r="S62" s="222">
        <f t="shared" si="11"/>
        <v>1</v>
      </c>
      <c r="T62" s="222">
        <f t="shared" si="12"/>
        <v>0</v>
      </c>
      <c r="U62" s="222">
        <f t="shared" si="15"/>
        <v>1</v>
      </c>
      <c r="V62" s="222">
        <f t="shared" si="13"/>
        <v>1</v>
      </c>
      <c r="W62" s="222">
        <f t="shared" si="14"/>
        <v>1</v>
      </c>
      <c r="X62" s="120" t="str">
        <f t="shared" si="16"/>
        <v/>
      </c>
      <c r="Y62" s="119"/>
      <c r="Z62" s="3"/>
      <c r="AA62" s="121" t="s">
        <v>2381</v>
      </c>
    </row>
  </sheetData>
  <sheetProtection password="B009" sheet="1" objects="1" scenarios="1"/>
  <customSheetViews>
    <customSheetView guid="{E1B3B869-9B15-4AFC-BA36-DA09F5711648}" scale="130" showRuler="0">
      <selection activeCell="C7" sqref="C7"/>
      <pageMargins left="0" right="0" top="0" bottom="0" header="0" footer="0"/>
      <pageSetup orientation="portrait"/>
      <headerFooter alignWithMargins="0"/>
    </customSheetView>
    <customSheetView guid="{D7B51006-83AC-4A14-BAFD-CE844DFB8668}" scale="130" showRuler="0">
      <selection activeCell="C7" sqref="C7"/>
      <pageMargins left="0" right="0" top="0" bottom="0" header="0" footer="0"/>
      <pageSetup orientation="portrait"/>
      <headerFooter alignWithMargins="0"/>
    </customSheetView>
  </customSheetViews>
  <mergeCells count="1">
    <mergeCell ref="B3:H3"/>
  </mergeCells>
  <phoneticPr fontId="0" type="noConversion"/>
  <conditionalFormatting sqref="A5:A62 K5:X62">
    <cfRule type="expression" dxfId="66" priority="24" stopIfTrue="1">
      <formula>A5=""</formula>
    </cfRule>
  </conditionalFormatting>
  <conditionalFormatting sqref="B5:C62">
    <cfRule type="expression" dxfId="65" priority="30" stopIfTrue="1">
      <formula>$X5=1</formula>
    </cfRule>
  </conditionalFormatting>
  <conditionalFormatting sqref="B1:G2 Y1:Z2 H2">
    <cfRule type="expression" dxfId="64" priority="33" stopIfTrue="1">
      <formula>OR($D$2&lt;1,$D$2="0%")</formula>
    </cfRule>
    <cfRule type="expression" dxfId="63" priority="34" stopIfTrue="1">
      <formula>$D$2=1</formula>
    </cfRule>
  </conditionalFormatting>
  <conditionalFormatting sqref="D5:D62">
    <cfRule type="expression" dxfId="62" priority="9" stopIfTrue="1">
      <formula>J5&gt;0</formula>
    </cfRule>
    <cfRule type="expression" dxfId="61" priority="10" stopIfTrue="1">
      <formula>U5=1</formula>
    </cfRule>
    <cfRule type="expression" dxfId="60" priority="11" stopIfTrue="1">
      <formula>U5&gt;1</formula>
    </cfRule>
  </conditionalFormatting>
  <conditionalFormatting sqref="E6:E62">
    <cfRule type="expression" dxfId="59" priority="8" stopIfTrue="1">
      <formula>J6=1</formula>
    </cfRule>
  </conditionalFormatting>
  <conditionalFormatting sqref="H1">
    <cfRule type="expression" dxfId="58" priority="35" stopIfTrue="1">
      <formula>Master="Master"</formula>
    </cfRule>
    <cfRule type="expression" dxfId="57" priority="36" stopIfTrue="1">
      <formula>OR($D$2&lt;1,$D$2="0%")</formula>
    </cfRule>
    <cfRule type="expression" dxfId="56" priority="37" stopIfTrue="1">
      <formula>$D$2=1</formula>
    </cfRule>
  </conditionalFormatting>
  <conditionalFormatting sqref="I5:I62">
    <cfRule type="expression" dxfId="55" priority="1" stopIfTrue="1">
      <formula>I5*I6/I5-I5&gt;1</formula>
    </cfRule>
  </conditionalFormatting>
  <conditionalFormatting sqref="AA1">
    <cfRule type="expression" dxfId="54" priority="55" stopIfTrue="1">
      <formula>Master="Master"</formula>
    </cfRule>
  </conditionalFormatting>
  <conditionalFormatting sqref="AA2:AA3">
    <cfRule type="expression" dxfId="53" priority="56" stopIfTrue="1">
      <formula>Master="Master"</formula>
    </cfRule>
  </conditionalFormatting>
  <conditionalFormatting sqref="AA4">
    <cfRule type="expression" dxfId="52" priority="57" stopIfTrue="1">
      <formula>Master="Master"</formula>
    </cfRule>
  </conditionalFormatting>
  <conditionalFormatting sqref="AA5:AA62">
    <cfRule type="expression" dxfId="51" priority="54" stopIfTrue="1">
      <formula>Master="Master"</formula>
    </cfRule>
  </conditionalFormatting>
  <dataValidations xWindow="535" yWindow="372" count="3">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I61:J61 F61 I19:J21 F19:F21 F25 G19:H19 I25:J25 G6" xr:uid="{00000000-0002-0000-0E00-000000000000}"/>
    <dataValidation allowBlank="1" showInputMessage="1" showErrorMessage="1" prompt="Enter the Number of Hours to meet the Recovery Time Objectives in the Response column." sqref="G57:H61 G54:H55 G44:H52" xr:uid="{00000000-0002-0000-0E00-000001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62" xr:uid="{00000000-0002-0000-0E00-000002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pageSetUpPr fitToPage="1"/>
  </sheetPr>
  <dimension ref="A1:AA17"/>
  <sheetViews>
    <sheetView showGridLines="0" showZeros="0" zoomScale="85" zoomScaleNormal="75" workbookViewId="0">
      <pane ySplit="4" topLeftCell="A5" activePane="bottomLeft" state="frozen"/>
      <selection activeCell="B6" sqref="B6"/>
      <selection pane="bottomLeft" activeCell="E6" sqref="E6"/>
    </sheetView>
  </sheetViews>
  <sheetFormatPr defaultColWidth="8.81640625" defaultRowHeight="12.5"/>
  <cols>
    <col min="1" max="1" width="5.81640625" hidden="1" customWidth="1"/>
    <col min="2" max="2" width="13.453125" customWidth="1"/>
    <col min="3" max="3" width="67" customWidth="1"/>
    <col min="4" max="4" width="11.453125" customWidth="1"/>
    <col min="5" max="5" width="40.7265625" customWidth="1"/>
    <col min="6" max="6" width="27.81640625" customWidth="1"/>
    <col min="7" max="7" width="14.1796875" customWidth="1"/>
    <col min="8" max="8" width="28.1796875" customWidth="1"/>
    <col min="9" max="24" width="2.81640625" hidden="1" customWidth="1"/>
    <col min="25" max="25" width="14.1796875" hidden="1" customWidth="1"/>
    <col min="26" max="26" width="28.1796875" hidden="1" customWidth="1"/>
  </cols>
  <sheetData>
    <row r="1" spans="1:27" ht="23.25" customHeight="1">
      <c r="A1" s="39"/>
      <c r="B1" s="84" t="s">
        <v>25</v>
      </c>
      <c r="C1" s="85"/>
      <c r="D1" s="86"/>
      <c r="E1" s="86"/>
      <c r="F1" s="86"/>
      <c r="G1" s="86"/>
      <c r="H1" s="63">
        <f>Master</f>
        <v>0</v>
      </c>
      <c r="I1" s="217"/>
      <c r="J1" s="217"/>
      <c r="K1" s="217"/>
      <c r="L1" s="217"/>
      <c r="M1" s="217"/>
      <c r="N1" s="217"/>
      <c r="O1" s="217"/>
      <c r="P1" s="217" t="str">
        <f>LEFT(B1,1)</f>
        <v>L</v>
      </c>
      <c r="Q1" s="217"/>
      <c r="R1" s="217"/>
      <c r="S1" s="217"/>
      <c r="T1" s="217"/>
      <c r="U1" s="217"/>
      <c r="V1" s="217"/>
      <c r="W1" s="217"/>
      <c r="X1" s="217"/>
      <c r="Y1" s="86"/>
      <c r="Z1" s="87"/>
      <c r="AA1" s="155"/>
    </row>
    <row r="2" spans="1:27" ht="12.75" customHeight="1">
      <c r="A2" s="218">
        <v>2826</v>
      </c>
      <c r="B2" s="13" t="str">
        <f>IF(S2-W2=0,"0",S2-W2)</f>
        <v>0</v>
      </c>
      <c r="C2" s="36" t="s">
        <v>141</v>
      </c>
      <c r="D2" s="10">
        <f>IF(W2=0,"0%",W2/S2)</f>
        <v>1</v>
      </c>
      <c r="E2" s="36" t="s">
        <v>62</v>
      </c>
      <c r="F2" s="36"/>
      <c r="G2" s="10"/>
      <c r="H2" s="36"/>
      <c r="I2" s="219">
        <f>COUNTA(I5:I17)</f>
        <v>13</v>
      </c>
      <c r="J2" s="219"/>
      <c r="K2" s="219"/>
      <c r="L2" s="219"/>
      <c r="M2" s="219"/>
      <c r="N2" s="219"/>
      <c r="O2" s="219"/>
      <c r="P2" s="219"/>
      <c r="Q2" s="219"/>
      <c r="R2" s="219"/>
      <c r="S2" s="219">
        <f>COUNTIF(S5:S17,1)</f>
        <v>13</v>
      </c>
      <c r="T2" s="219"/>
      <c r="U2" s="219"/>
      <c r="V2" s="219"/>
      <c r="W2" s="219">
        <f>COUNTIF(W5:W17,1)</f>
        <v>13</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95">
        <f>MAX(A5:A17)</f>
        <v>3733</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218"/>
      <c r="Y4" s="22"/>
      <c r="Z4" s="22"/>
    </row>
    <row r="5" spans="1:27" ht="42">
      <c r="A5" s="222">
        <v>2826</v>
      </c>
      <c r="B5" s="116" t="str">
        <f>IF(I5=0,"",IF(I5=1,P$1&amp;"."&amp;K5,IF(I5=2,P$1&amp;"."&amp;K5&amp;"."&amp;L5,IF(I5=3,P$1&amp;"."&amp;K5&amp;"."&amp;L5&amp;"."&amp;M5,IF(I5=4,P$1&amp;"."&amp;K5&amp;"."&amp;L5&amp;"."&amp;M5&amp;"."&amp;N5,IF(I5=5,P$1&amp;"."&amp;K5&amp;"."&amp;L5&amp;"."&amp;M5&amp;"."&amp;N5&amp;"."&amp;O5))))))</f>
        <v>L.1</v>
      </c>
      <c r="C5" s="3" t="s">
        <v>303</v>
      </c>
      <c r="D5" s="117" t="s">
        <v>47</v>
      </c>
      <c r="E5" s="212" t="s">
        <v>2382</v>
      </c>
      <c r="F5" s="3"/>
      <c r="G5" s="119" t="s">
        <v>304</v>
      </c>
      <c r="H5" s="3" t="s">
        <v>305</v>
      </c>
      <c r="I5" s="116">
        <v>1</v>
      </c>
      <c r="J5" s="116"/>
      <c r="K5" s="231">
        <f>IF(K4="",1,IF(I5=1,K4+1,K4))</f>
        <v>1</v>
      </c>
      <c r="L5" s="222">
        <f>IF(L4="",0,IF(K4&lt;&gt;K5,0,IF($G5=2,L4+1,L4)))</f>
        <v>0</v>
      </c>
      <c r="M5" s="222">
        <f>IF(M4="",0,IF(L4&lt;&gt;L5,0,IF($G5=3,M4+1,M4)))</f>
        <v>0</v>
      </c>
      <c r="N5" s="222">
        <f>IF(N4="",0,IF(M4&lt;&gt;M5,0,IF($G5=4,N4+1,N4)))</f>
        <v>0</v>
      </c>
      <c r="O5" s="222">
        <f>IF(O4="",0,IF(N4&lt;&gt;N5,0,IF($G5=5,O4+1,O4)))</f>
        <v>0</v>
      </c>
      <c r="P5" s="222">
        <f t="shared" ref="P5:P17" si="0">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17" si="1">IF(Master="Master",Q5,IF(U4="",R5,IF(OR(AND(T5&gt;0,R5&lt;U4),AND(T5=1,R5&lt;=U4)),U4,R5)))</f>
        <v>1</v>
      </c>
      <c r="V5" s="222">
        <f>IF(I5="","",IF(OR(AND(S4=1,T5=1),R5&gt;0,AND(S6=0,V6=1)),1,0))</f>
        <v>1</v>
      </c>
      <c r="W5" s="222">
        <f>IF(I5="","",IF(OR(AND(T5&gt;0,S5=1),AND(S5=1,V5=1)),1,0))</f>
        <v>1</v>
      </c>
      <c r="X5" s="120">
        <f t="shared" ref="X5:X17" si="2">IF(ISNA(VLOOKUP(A5,L2_Array,1,FALSE)),"",1)</f>
        <v>1</v>
      </c>
      <c r="Y5" s="119"/>
      <c r="Z5" s="3"/>
      <c r="AA5" s="209" t="s">
        <v>2383</v>
      </c>
    </row>
    <row r="6" spans="1:27" ht="28">
      <c r="A6" s="218">
        <v>2376</v>
      </c>
      <c r="B6" s="16" t="str">
        <f t="shared" ref="B6:B17" si="3">IF(I6=0,"",IF(I6=1,P$1&amp;"."&amp;K6,IF(I6=2,P$1&amp;"."&amp;K6&amp;"."&amp;L6,IF(I6=3,P$1&amp;"."&amp;K6&amp;"."&amp;L6&amp;"."&amp;M6,IF(I6=4,P$1&amp;"."&amp;K6&amp;"."&amp;L6&amp;"."&amp;M6&amp;"."&amp;N6,IF(I6=5,P$1&amp;"."&amp;K6&amp;"."&amp;L6&amp;"."&amp;M6&amp;"."&amp;N6&amp;"."&amp;O6))))))</f>
        <v>L.2</v>
      </c>
      <c r="C6" s="113" t="s">
        <v>2384</v>
      </c>
      <c r="D6" s="117" t="s">
        <v>47</v>
      </c>
      <c r="E6" s="212" t="s">
        <v>2385</v>
      </c>
      <c r="F6" s="17"/>
      <c r="G6" s="18" t="s">
        <v>3</v>
      </c>
      <c r="H6" s="17" t="s">
        <v>243</v>
      </c>
      <c r="I6" s="16">
        <v>1</v>
      </c>
      <c r="J6" s="17"/>
      <c r="K6" s="237">
        <f t="shared" ref="K6:K17" si="4">IF(K5="",1,IF(I6=1,K5+1,K5))</f>
        <v>2</v>
      </c>
      <c r="L6" s="218">
        <f t="shared" ref="L6:L17" si="5">IF(L5="",0,IF(K5&lt;&gt;K6,0,IF($G6=2,L5+1,L5)))</f>
        <v>0</v>
      </c>
      <c r="M6" s="218">
        <f t="shared" ref="M6:M17" si="6">IF(M5="",0,IF(L5&lt;&gt;L6,0,IF($G6=3,M5+1,M5)))</f>
        <v>0</v>
      </c>
      <c r="N6" s="218">
        <f t="shared" ref="N6:N17" si="7">IF(N5="",0,IF(M5&lt;&gt;M6,0,IF($G6=4,N5+1,N5)))</f>
        <v>0</v>
      </c>
      <c r="O6" s="218">
        <f t="shared" ref="O6:O17" si="8">IF(O5="",0,IF(N5&lt;&gt;N6,0,IF($G6=5,O5+1,O5)))</f>
        <v>0</v>
      </c>
      <c r="P6" s="222">
        <f t="shared" si="0"/>
        <v>0</v>
      </c>
      <c r="Q6" s="218">
        <f t="shared" ref="Q6:Q17" si="9">IF(I6="","",IF(D6="Yes",1,IF(D6="No",2,IF(D6="N/A",3,0))))</f>
        <v>1</v>
      </c>
      <c r="R6" s="218">
        <f t="shared" ref="R6:R17" si="10">IF(I6="","",IF(P6&gt;0,P6,IF(Q6&gt;0,Q6,0)))</f>
        <v>1</v>
      </c>
      <c r="S6" s="218">
        <f t="shared" ref="S6:S17" si="11">IF(I6="","",IF(OR(I6=1,S5=""),1,IF(OR(AND(J5=1,(I6-I4&lt;&gt;0)),AND(S5=0,I5=I6),AND(J5=1,I6=I4)),0,1)))</f>
        <v>1</v>
      </c>
      <c r="T6" s="218">
        <f t="shared" ref="T6:T17" si="12">IF(I6="",T5,IF(AND(R6&gt;1,OR(T5="",T5=0,T5&gt;=I6)),I6,IF(I6&gt;T5,T5,0)))</f>
        <v>0</v>
      </c>
      <c r="U6" s="218">
        <f t="shared" si="1"/>
        <v>1</v>
      </c>
      <c r="V6" s="218">
        <f t="shared" ref="V6:V17" si="13">IF(I6="","",IF(OR(AND(S5=1,T6=1),R6&gt;0,AND(S7=0,V7=1)),1,0))</f>
        <v>1</v>
      </c>
      <c r="W6" s="218">
        <f t="shared" ref="W6:W17" si="14">IF(I6="","",IF(OR(AND(T6&gt;0,S6=1),AND(S6=1,V6=1)),1,0))</f>
        <v>1</v>
      </c>
      <c r="X6" s="120" t="str">
        <f t="shared" si="2"/>
        <v/>
      </c>
      <c r="Y6" s="18"/>
      <c r="Z6" s="17"/>
      <c r="AA6" s="210" t="s">
        <v>2386</v>
      </c>
    </row>
    <row r="7" spans="1:27" ht="14">
      <c r="A7" s="218">
        <v>2829</v>
      </c>
      <c r="B7" s="16" t="str">
        <f t="shared" si="3"/>
        <v>L.3</v>
      </c>
      <c r="C7" s="113" t="s">
        <v>2387</v>
      </c>
      <c r="D7" s="117" t="s">
        <v>47</v>
      </c>
      <c r="E7" s="118"/>
      <c r="F7" s="17"/>
      <c r="G7" s="18" t="s">
        <v>3</v>
      </c>
      <c r="H7" s="17"/>
      <c r="I7" s="16">
        <v>1</v>
      </c>
      <c r="J7" s="17"/>
      <c r="K7" s="237">
        <f t="shared" si="4"/>
        <v>3</v>
      </c>
      <c r="L7" s="218">
        <f t="shared" si="5"/>
        <v>0</v>
      </c>
      <c r="M7" s="218">
        <f t="shared" si="6"/>
        <v>0</v>
      </c>
      <c r="N7" s="218">
        <f t="shared" si="7"/>
        <v>0</v>
      </c>
      <c r="O7" s="218">
        <f t="shared" si="8"/>
        <v>0</v>
      </c>
      <c r="P7" s="222">
        <f t="shared" si="0"/>
        <v>0</v>
      </c>
      <c r="Q7" s="218">
        <f t="shared" si="9"/>
        <v>1</v>
      </c>
      <c r="R7" s="218">
        <f t="shared" si="10"/>
        <v>1</v>
      </c>
      <c r="S7" s="218">
        <f t="shared" si="11"/>
        <v>1</v>
      </c>
      <c r="T7" s="218">
        <f t="shared" si="12"/>
        <v>0</v>
      </c>
      <c r="U7" s="218">
        <f t="shared" si="1"/>
        <v>1</v>
      </c>
      <c r="V7" s="218">
        <f t="shared" si="13"/>
        <v>1</v>
      </c>
      <c r="W7" s="218">
        <f t="shared" si="14"/>
        <v>1</v>
      </c>
      <c r="X7" s="120" t="str">
        <f t="shared" si="2"/>
        <v/>
      </c>
      <c r="Y7" s="18"/>
      <c r="Z7" s="17"/>
      <c r="AA7" s="210" t="s">
        <v>2388</v>
      </c>
    </row>
    <row r="8" spans="1:27" ht="42">
      <c r="A8" s="218">
        <v>2830</v>
      </c>
      <c r="B8" s="16" t="str">
        <f t="shared" si="3"/>
        <v>L.4</v>
      </c>
      <c r="C8" s="113" t="s">
        <v>2389</v>
      </c>
      <c r="D8" s="117" t="s">
        <v>47</v>
      </c>
      <c r="E8" s="118" t="s">
        <v>2390</v>
      </c>
      <c r="F8" s="17"/>
      <c r="G8" s="18" t="s">
        <v>2391</v>
      </c>
      <c r="H8" s="17" t="s">
        <v>2392</v>
      </c>
      <c r="I8" s="16">
        <v>1</v>
      </c>
      <c r="J8" s="17"/>
      <c r="K8" s="237">
        <f t="shared" si="4"/>
        <v>4</v>
      </c>
      <c r="L8" s="218">
        <f t="shared" si="5"/>
        <v>0</v>
      </c>
      <c r="M8" s="218">
        <f t="shared" si="6"/>
        <v>0</v>
      </c>
      <c r="N8" s="218">
        <f t="shared" si="7"/>
        <v>0</v>
      </c>
      <c r="O8" s="218">
        <f t="shared" si="8"/>
        <v>0</v>
      </c>
      <c r="P8" s="222">
        <f t="shared" si="0"/>
        <v>0</v>
      </c>
      <c r="Q8" s="218">
        <f t="shared" si="9"/>
        <v>1</v>
      </c>
      <c r="R8" s="218">
        <f t="shared" si="10"/>
        <v>1</v>
      </c>
      <c r="S8" s="218">
        <f t="shared" si="11"/>
        <v>1</v>
      </c>
      <c r="T8" s="218">
        <f t="shared" si="12"/>
        <v>0</v>
      </c>
      <c r="U8" s="218">
        <f t="shared" si="1"/>
        <v>1</v>
      </c>
      <c r="V8" s="218">
        <f t="shared" si="13"/>
        <v>1</v>
      </c>
      <c r="W8" s="218">
        <f t="shared" si="14"/>
        <v>1</v>
      </c>
      <c r="X8" s="120" t="str">
        <f t="shared" si="2"/>
        <v/>
      </c>
      <c r="Y8" s="18"/>
      <c r="Z8" s="17"/>
      <c r="AA8" s="210" t="s">
        <v>2393</v>
      </c>
    </row>
    <row r="9" spans="1:27" ht="42">
      <c r="A9" s="218">
        <v>2837</v>
      </c>
      <c r="B9" s="16" t="str">
        <f t="shared" si="3"/>
        <v>L.5</v>
      </c>
      <c r="C9" s="113" t="s">
        <v>2394</v>
      </c>
      <c r="D9" s="117" t="s">
        <v>47</v>
      </c>
      <c r="E9" s="118" t="s">
        <v>2395</v>
      </c>
      <c r="F9" s="17"/>
      <c r="G9" s="18" t="s">
        <v>2396</v>
      </c>
      <c r="H9" s="17" t="s">
        <v>2397</v>
      </c>
      <c r="I9" s="16">
        <v>1</v>
      </c>
      <c r="J9" s="17"/>
      <c r="K9" s="237">
        <f t="shared" si="4"/>
        <v>5</v>
      </c>
      <c r="L9" s="218">
        <f t="shared" si="5"/>
        <v>0</v>
      </c>
      <c r="M9" s="218">
        <f t="shared" si="6"/>
        <v>0</v>
      </c>
      <c r="N9" s="218">
        <f t="shared" si="7"/>
        <v>0</v>
      </c>
      <c r="O9" s="218">
        <f t="shared" si="8"/>
        <v>0</v>
      </c>
      <c r="P9" s="222">
        <f t="shared" si="0"/>
        <v>0</v>
      </c>
      <c r="Q9" s="218">
        <f t="shared" si="9"/>
        <v>1</v>
      </c>
      <c r="R9" s="218">
        <f t="shared" si="10"/>
        <v>1</v>
      </c>
      <c r="S9" s="218">
        <f t="shared" si="11"/>
        <v>1</v>
      </c>
      <c r="T9" s="218">
        <f t="shared" si="12"/>
        <v>0</v>
      </c>
      <c r="U9" s="218">
        <f t="shared" si="1"/>
        <v>1</v>
      </c>
      <c r="V9" s="218">
        <f t="shared" si="13"/>
        <v>1</v>
      </c>
      <c r="W9" s="218">
        <f t="shared" si="14"/>
        <v>1</v>
      </c>
      <c r="X9" s="120" t="str">
        <f t="shared" si="2"/>
        <v/>
      </c>
      <c r="Y9" s="18"/>
      <c r="Z9" s="17"/>
      <c r="AA9" s="210" t="s">
        <v>2398</v>
      </c>
    </row>
    <row r="10" spans="1:27" ht="14">
      <c r="A10" s="218">
        <v>2849</v>
      </c>
      <c r="B10" s="16" t="str">
        <f t="shared" si="3"/>
        <v>L.6</v>
      </c>
      <c r="C10" s="113" t="s">
        <v>2399</v>
      </c>
      <c r="D10" s="117" t="s">
        <v>47</v>
      </c>
      <c r="E10" s="118"/>
      <c r="F10" s="17"/>
      <c r="G10" s="18" t="s">
        <v>3</v>
      </c>
      <c r="H10" s="17" t="s">
        <v>243</v>
      </c>
      <c r="I10" s="16">
        <v>1</v>
      </c>
      <c r="J10" s="17"/>
      <c r="K10" s="237">
        <f t="shared" si="4"/>
        <v>6</v>
      </c>
      <c r="L10" s="218">
        <f t="shared" si="5"/>
        <v>0</v>
      </c>
      <c r="M10" s="218">
        <f t="shared" si="6"/>
        <v>0</v>
      </c>
      <c r="N10" s="218">
        <f t="shared" si="7"/>
        <v>0</v>
      </c>
      <c r="O10" s="218">
        <f t="shared" si="8"/>
        <v>0</v>
      </c>
      <c r="P10" s="222">
        <f t="shared" si="0"/>
        <v>0</v>
      </c>
      <c r="Q10" s="218">
        <f t="shared" si="9"/>
        <v>1</v>
      </c>
      <c r="R10" s="218">
        <f t="shared" si="10"/>
        <v>1</v>
      </c>
      <c r="S10" s="218">
        <f t="shared" si="11"/>
        <v>1</v>
      </c>
      <c r="T10" s="218">
        <f t="shared" si="12"/>
        <v>0</v>
      </c>
      <c r="U10" s="218">
        <f t="shared" si="1"/>
        <v>1</v>
      </c>
      <c r="V10" s="218">
        <f t="shared" si="13"/>
        <v>1</v>
      </c>
      <c r="W10" s="218">
        <f t="shared" si="14"/>
        <v>1</v>
      </c>
      <c r="X10" s="120" t="str">
        <f t="shared" si="2"/>
        <v/>
      </c>
      <c r="Y10" s="18"/>
      <c r="Z10" s="17"/>
      <c r="AA10" s="210" t="s">
        <v>2400</v>
      </c>
    </row>
    <row r="11" spans="1:27" ht="42">
      <c r="A11" s="218">
        <v>2857</v>
      </c>
      <c r="B11" s="16" t="str">
        <f t="shared" si="3"/>
        <v>L.7</v>
      </c>
      <c r="C11" s="113" t="s">
        <v>2401</v>
      </c>
      <c r="D11" s="117" t="s">
        <v>47</v>
      </c>
      <c r="E11" s="118"/>
      <c r="F11" s="17"/>
      <c r="G11" s="18" t="s">
        <v>611</v>
      </c>
      <c r="H11" s="17" t="s">
        <v>1648</v>
      </c>
      <c r="I11" s="16">
        <v>1</v>
      </c>
      <c r="J11" s="17"/>
      <c r="K11" s="237">
        <f t="shared" si="4"/>
        <v>7</v>
      </c>
      <c r="L11" s="218">
        <f t="shared" si="5"/>
        <v>0</v>
      </c>
      <c r="M11" s="218">
        <f t="shared" si="6"/>
        <v>0</v>
      </c>
      <c r="N11" s="218">
        <f t="shared" si="7"/>
        <v>0</v>
      </c>
      <c r="O11" s="218">
        <f t="shared" si="8"/>
        <v>0</v>
      </c>
      <c r="P11" s="222">
        <f t="shared" si="0"/>
        <v>0</v>
      </c>
      <c r="Q11" s="218">
        <f t="shared" si="9"/>
        <v>1</v>
      </c>
      <c r="R11" s="218">
        <f t="shared" si="10"/>
        <v>1</v>
      </c>
      <c r="S11" s="218">
        <f t="shared" si="11"/>
        <v>1</v>
      </c>
      <c r="T11" s="218">
        <f t="shared" si="12"/>
        <v>0</v>
      </c>
      <c r="U11" s="218">
        <f t="shared" si="1"/>
        <v>1</v>
      </c>
      <c r="V11" s="218">
        <f t="shared" si="13"/>
        <v>1</v>
      </c>
      <c r="W11" s="218">
        <f t="shared" si="14"/>
        <v>1</v>
      </c>
      <c r="X11" s="120" t="str">
        <f t="shared" si="2"/>
        <v/>
      </c>
      <c r="Y11" s="18"/>
      <c r="Z11" s="17"/>
      <c r="AA11" s="210" t="s">
        <v>2402</v>
      </c>
    </row>
    <row r="12" spans="1:27" ht="28">
      <c r="A12" s="218">
        <v>2390</v>
      </c>
      <c r="B12" s="16" t="str">
        <f t="shared" si="3"/>
        <v>L.8</v>
      </c>
      <c r="C12" s="113" t="s">
        <v>2403</v>
      </c>
      <c r="D12" s="117" t="s">
        <v>47</v>
      </c>
      <c r="E12" s="118"/>
      <c r="F12" s="17"/>
      <c r="G12" s="18" t="s">
        <v>611</v>
      </c>
      <c r="H12" s="17" t="s">
        <v>1648</v>
      </c>
      <c r="I12" s="16">
        <v>1</v>
      </c>
      <c r="J12" s="17"/>
      <c r="K12" s="237">
        <f t="shared" si="4"/>
        <v>8</v>
      </c>
      <c r="L12" s="218">
        <f t="shared" si="5"/>
        <v>0</v>
      </c>
      <c r="M12" s="218">
        <f t="shared" si="6"/>
        <v>0</v>
      </c>
      <c r="N12" s="218">
        <f t="shared" si="7"/>
        <v>0</v>
      </c>
      <c r="O12" s="218">
        <f t="shared" si="8"/>
        <v>0</v>
      </c>
      <c r="P12" s="222">
        <f t="shared" si="0"/>
        <v>0</v>
      </c>
      <c r="Q12" s="218">
        <f t="shared" si="9"/>
        <v>1</v>
      </c>
      <c r="R12" s="218">
        <f t="shared" si="10"/>
        <v>1</v>
      </c>
      <c r="S12" s="218">
        <f t="shared" si="11"/>
        <v>1</v>
      </c>
      <c r="T12" s="218">
        <f t="shared" si="12"/>
        <v>0</v>
      </c>
      <c r="U12" s="218">
        <f t="shared" si="1"/>
        <v>1</v>
      </c>
      <c r="V12" s="218">
        <f t="shared" si="13"/>
        <v>1</v>
      </c>
      <c r="W12" s="218">
        <f t="shared" si="14"/>
        <v>1</v>
      </c>
      <c r="X12" s="120" t="str">
        <f t="shared" si="2"/>
        <v/>
      </c>
      <c r="Y12" s="18"/>
      <c r="Z12" s="17"/>
      <c r="AA12" s="210" t="s">
        <v>2404</v>
      </c>
    </row>
    <row r="13" spans="1:27" ht="42">
      <c r="A13" s="218">
        <v>2868</v>
      </c>
      <c r="B13" s="16" t="str">
        <f t="shared" si="3"/>
        <v>L.9</v>
      </c>
      <c r="C13" s="113" t="s">
        <v>2405</v>
      </c>
      <c r="D13" s="117" t="s">
        <v>47</v>
      </c>
      <c r="E13" s="118"/>
      <c r="F13" s="17" t="s">
        <v>255</v>
      </c>
      <c r="G13" s="18" t="s">
        <v>290</v>
      </c>
      <c r="H13" s="17" t="s">
        <v>291</v>
      </c>
      <c r="I13" s="16">
        <v>1</v>
      </c>
      <c r="J13" s="17"/>
      <c r="K13" s="237">
        <f t="shared" si="4"/>
        <v>9</v>
      </c>
      <c r="L13" s="218">
        <f t="shared" si="5"/>
        <v>0</v>
      </c>
      <c r="M13" s="218">
        <f t="shared" si="6"/>
        <v>0</v>
      </c>
      <c r="N13" s="218">
        <f t="shared" si="7"/>
        <v>0</v>
      </c>
      <c r="O13" s="218">
        <f t="shared" si="8"/>
        <v>0</v>
      </c>
      <c r="P13" s="222">
        <f t="shared" si="0"/>
        <v>0</v>
      </c>
      <c r="Q13" s="218">
        <f t="shared" si="9"/>
        <v>1</v>
      </c>
      <c r="R13" s="218">
        <f t="shared" si="10"/>
        <v>1</v>
      </c>
      <c r="S13" s="218">
        <f t="shared" si="11"/>
        <v>1</v>
      </c>
      <c r="T13" s="218">
        <f t="shared" si="12"/>
        <v>0</v>
      </c>
      <c r="U13" s="218">
        <f t="shared" si="1"/>
        <v>1</v>
      </c>
      <c r="V13" s="218">
        <f t="shared" si="13"/>
        <v>1</v>
      </c>
      <c r="W13" s="218">
        <f t="shared" si="14"/>
        <v>1</v>
      </c>
      <c r="X13" s="120" t="str">
        <f t="shared" si="2"/>
        <v/>
      </c>
      <c r="Y13" s="18"/>
      <c r="Z13" s="17"/>
      <c r="AA13" s="210" t="s">
        <v>2406</v>
      </c>
    </row>
    <row r="14" spans="1:27" ht="42">
      <c r="A14" s="218">
        <v>2404</v>
      </c>
      <c r="B14" s="16" t="str">
        <f t="shared" si="3"/>
        <v>L.10</v>
      </c>
      <c r="C14" s="113" t="s">
        <v>2407</v>
      </c>
      <c r="D14" s="117" t="s">
        <v>47</v>
      </c>
      <c r="E14" s="118"/>
      <c r="F14" s="17" t="s">
        <v>255</v>
      </c>
      <c r="G14" s="18" t="s">
        <v>290</v>
      </c>
      <c r="H14" s="17" t="s">
        <v>291</v>
      </c>
      <c r="I14" s="16">
        <v>1</v>
      </c>
      <c r="J14" s="17"/>
      <c r="K14" s="237">
        <f t="shared" si="4"/>
        <v>10</v>
      </c>
      <c r="L14" s="218">
        <f t="shared" si="5"/>
        <v>0</v>
      </c>
      <c r="M14" s="218">
        <f t="shared" si="6"/>
        <v>0</v>
      </c>
      <c r="N14" s="218">
        <f t="shared" si="7"/>
        <v>0</v>
      </c>
      <c r="O14" s="218">
        <f t="shared" si="8"/>
        <v>0</v>
      </c>
      <c r="P14" s="222">
        <f t="shared" si="0"/>
        <v>0</v>
      </c>
      <c r="Q14" s="218">
        <f t="shared" si="9"/>
        <v>1</v>
      </c>
      <c r="R14" s="218">
        <f t="shared" si="10"/>
        <v>1</v>
      </c>
      <c r="S14" s="218">
        <f t="shared" si="11"/>
        <v>1</v>
      </c>
      <c r="T14" s="218">
        <f t="shared" si="12"/>
        <v>0</v>
      </c>
      <c r="U14" s="218">
        <f t="shared" si="1"/>
        <v>1</v>
      </c>
      <c r="V14" s="218">
        <f t="shared" si="13"/>
        <v>1</v>
      </c>
      <c r="W14" s="218">
        <f t="shared" si="14"/>
        <v>1</v>
      </c>
      <c r="X14" s="120" t="str">
        <f t="shared" si="2"/>
        <v/>
      </c>
      <c r="Y14" s="18"/>
      <c r="Z14" s="17"/>
      <c r="AA14" s="210" t="s">
        <v>2408</v>
      </c>
    </row>
    <row r="15" spans="1:27" ht="28">
      <c r="A15" s="218">
        <v>2869</v>
      </c>
      <c r="B15" s="16" t="str">
        <f t="shared" si="3"/>
        <v>L.11</v>
      </c>
      <c r="C15" s="113" t="s">
        <v>2409</v>
      </c>
      <c r="D15" s="117" t="s">
        <v>47</v>
      </c>
      <c r="E15" s="118"/>
      <c r="F15" s="17"/>
      <c r="G15" s="18" t="s">
        <v>2410</v>
      </c>
      <c r="H15" s="17" t="s">
        <v>2411</v>
      </c>
      <c r="I15" s="16">
        <v>1</v>
      </c>
      <c r="J15" s="17"/>
      <c r="K15" s="237">
        <f t="shared" si="4"/>
        <v>11</v>
      </c>
      <c r="L15" s="218">
        <f t="shared" si="5"/>
        <v>0</v>
      </c>
      <c r="M15" s="218">
        <f t="shared" si="6"/>
        <v>0</v>
      </c>
      <c r="N15" s="218">
        <f t="shared" si="7"/>
        <v>0</v>
      </c>
      <c r="O15" s="218">
        <f t="shared" si="8"/>
        <v>0</v>
      </c>
      <c r="P15" s="222">
        <f t="shared" si="0"/>
        <v>0</v>
      </c>
      <c r="Q15" s="218">
        <f t="shared" si="9"/>
        <v>1</v>
      </c>
      <c r="R15" s="218">
        <f t="shared" si="10"/>
        <v>1</v>
      </c>
      <c r="S15" s="218">
        <f t="shared" si="11"/>
        <v>1</v>
      </c>
      <c r="T15" s="218">
        <f t="shared" si="12"/>
        <v>0</v>
      </c>
      <c r="U15" s="218">
        <f t="shared" si="1"/>
        <v>1</v>
      </c>
      <c r="V15" s="218">
        <f t="shared" si="13"/>
        <v>1</v>
      </c>
      <c r="W15" s="218">
        <f t="shared" si="14"/>
        <v>1</v>
      </c>
      <c r="X15" s="120" t="str">
        <f t="shared" si="2"/>
        <v/>
      </c>
      <c r="Y15" s="18"/>
      <c r="Z15" s="17"/>
      <c r="AA15" s="210" t="s">
        <v>2412</v>
      </c>
    </row>
    <row r="16" spans="1:27" ht="28">
      <c r="A16" s="218">
        <v>2871</v>
      </c>
      <c r="B16" s="16" t="str">
        <f t="shared" si="3"/>
        <v>L.12</v>
      </c>
      <c r="C16" s="113" t="s">
        <v>2413</v>
      </c>
      <c r="D16" s="117" t="s">
        <v>47</v>
      </c>
      <c r="E16" s="212"/>
      <c r="F16" s="17"/>
      <c r="G16" s="18" t="s">
        <v>2098</v>
      </c>
      <c r="H16" s="17" t="s">
        <v>2099</v>
      </c>
      <c r="I16" s="16">
        <v>1</v>
      </c>
      <c r="J16" s="17"/>
      <c r="K16" s="237">
        <f t="shared" si="4"/>
        <v>12</v>
      </c>
      <c r="L16" s="218">
        <f t="shared" si="5"/>
        <v>0</v>
      </c>
      <c r="M16" s="218">
        <f t="shared" si="6"/>
        <v>0</v>
      </c>
      <c r="N16" s="218">
        <f t="shared" si="7"/>
        <v>0</v>
      </c>
      <c r="O16" s="218">
        <f t="shared" si="8"/>
        <v>0</v>
      </c>
      <c r="P16" s="222">
        <f t="shared" si="0"/>
        <v>0</v>
      </c>
      <c r="Q16" s="218">
        <f t="shared" si="9"/>
        <v>1</v>
      </c>
      <c r="R16" s="218">
        <f t="shared" si="10"/>
        <v>1</v>
      </c>
      <c r="S16" s="218">
        <f t="shared" si="11"/>
        <v>1</v>
      </c>
      <c r="T16" s="218">
        <f t="shared" si="12"/>
        <v>0</v>
      </c>
      <c r="U16" s="218">
        <f t="shared" si="1"/>
        <v>1</v>
      </c>
      <c r="V16" s="218">
        <f t="shared" si="13"/>
        <v>1</v>
      </c>
      <c r="W16" s="218">
        <f t="shared" si="14"/>
        <v>1</v>
      </c>
      <c r="X16" s="120" t="str">
        <f t="shared" si="2"/>
        <v/>
      </c>
      <c r="Y16" s="18"/>
      <c r="Z16" s="17"/>
      <c r="AA16" s="210" t="s">
        <v>2414</v>
      </c>
    </row>
    <row r="17" spans="1:27" ht="28">
      <c r="A17">
        <v>3733</v>
      </c>
      <c r="B17" s="16" t="str">
        <f t="shared" si="3"/>
        <v>L.13</v>
      </c>
      <c r="C17" s="113" t="s">
        <v>2415</v>
      </c>
      <c r="D17" s="117" t="s">
        <v>47</v>
      </c>
      <c r="E17" s="118"/>
      <c r="F17" s="17"/>
      <c r="G17" s="18" t="s">
        <v>3</v>
      </c>
      <c r="H17" s="17"/>
      <c r="I17" s="16">
        <v>1</v>
      </c>
      <c r="J17" s="17"/>
      <c r="K17" s="237">
        <f t="shared" si="4"/>
        <v>13</v>
      </c>
      <c r="L17" s="218">
        <f t="shared" si="5"/>
        <v>0</v>
      </c>
      <c r="M17" s="218">
        <f t="shared" si="6"/>
        <v>0</v>
      </c>
      <c r="N17" s="218">
        <f t="shared" si="7"/>
        <v>0</v>
      </c>
      <c r="O17" s="218">
        <f t="shared" si="8"/>
        <v>0</v>
      </c>
      <c r="P17" s="222">
        <f t="shared" si="0"/>
        <v>0</v>
      </c>
      <c r="Q17" s="218">
        <f t="shared" si="9"/>
        <v>1</v>
      </c>
      <c r="R17" s="218">
        <f t="shared" si="10"/>
        <v>1</v>
      </c>
      <c r="S17" s="218">
        <f t="shared" si="11"/>
        <v>1</v>
      </c>
      <c r="T17" s="218">
        <f t="shared" si="12"/>
        <v>0</v>
      </c>
      <c r="U17" s="218">
        <f t="shared" si="1"/>
        <v>1</v>
      </c>
      <c r="V17" s="218">
        <f t="shared" si="13"/>
        <v>1</v>
      </c>
      <c r="W17" s="218">
        <f t="shared" si="14"/>
        <v>1</v>
      </c>
      <c r="X17" s="120">
        <f t="shared" si="2"/>
        <v>1</v>
      </c>
      <c r="Y17" s="18"/>
      <c r="Z17" s="17"/>
      <c r="AA17" s="210" t="s">
        <v>2416</v>
      </c>
    </row>
  </sheetData>
  <sheetProtection password="B009" sheet="1" objects="1" scenarios="1"/>
  <customSheetViews>
    <customSheetView guid="{E1B3B869-9B15-4AFC-BA36-DA09F5711648}" showRuler="0" topLeftCell="A12">
      <selection activeCell="C23" sqref="C23"/>
      <pageMargins left="0" right="0" top="0" bottom="0" header="0" footer="0"/>
      <pageSetup orientation="portrait"/>
      <headerFooter alignWithMargins="0"/>
    </customSheetView>
    <customSheetView guid="{D7B51006-83AC-4A14-BAFD-CE844DFB8668}" showRuler="0" topLeftCell="A12">
      <selection activeCell="C23" sqref="C23"/>
      <pageMargins left="0" right="0" top="0" bottom="0" header="0" footer="0"/>
      <pageSetup orientation="portrait"/>
      <headerFooter alignWithMargins="0"/>
    </customSheetView>
  </customSheetViews>
  <mergeCells count="1">
    <mergeCell ref="B3:H3"/>
  </mergeCells>
  <phoneticPr fontId="0" type="noConversion"/>
  <conditionalFormatting sqref="A5:A17 K5:X17">
    <cfRule type="expression" dxfId="50" priority="7" stopIfTrue="1">
      <formula>A5=""</formula>
    </cfRule>
  </conditionalFormatting>
  <conditionalFormatting sqref="B5:C5">
    <cfRule type="expression" dxfId="49" priority="8" stopIfTrue="1">
      <formula>$X5=1</formula>
    </cfRule>
  </conditionalFormatting>
  <conditionalFormatting sqref="B1:G2 Y1:Z2 H2">
    <cfRule type="expression" dxfId="48" priority="13" stopIfTrue="1">
      <formula>OR($D$2&lt;1,$D$2="0%")</formula>
    </cfRule>
    <cfRule type="expression" dxfId="47" priority="14" stopIfTrue="1">
      <formula>$D$2=1</formula>
    </cfRule>
  </conditionalFormatting>
  <conditionalFormatting sqref="D5:D17">
    <cfRule type="expression" dxfId="46" priority="4" stopIfTrue="1">
      <formula>J5&gt;0</formula>
    </cfRule>
    <cfRule type="expression" dxfId="45" priority="5" stopIfTrue="1">
      <formula>U5=1</formula>
    </cfRule>
    <cfRule type="expression" dxfId="44" priority="6" stopIfTrue="1">
      <formula>U5&gt;1</formula>
    </cfRule>
  </conditionalFormatting>
  <conditionalFormatting sqref="E6:E17">
    <cfRule type="expression" dxfId="43" priority="3" stopIfTrue="1">
      <formula>J6=1</formula>
    </cfRule>
  </conditionalFormatting>
  <conditionalFormatting sqref="H1">
    <cfRule type="expression" dxfId="42" priority="15" stopIfTrue="1">
      <formula>Master="Master"</formula>
    </cfRule>
    <cfRule type="expression" dxfId="41" priority="16" stopIfTrue="1">
      <formula>OR($D$2&lt;1,$D$2="0%")</formula>
    </cfRule>
    <cfRule type="expression" dxfId="40" priority="17" stopIfTrue="1">
      <formula>$D$2=1</formula>
    </cfRule>
  </conditionalFormatting>
  <conditionalFormatting sqref="I5:I17">
    <cfRule type="expression" dxfId="39" priority="2" stopIfTrue="1">
      <formula>I5*I6/I5-I5&gt;1</formula>
    </cfRule>
  </conditionalFormatting>
  <conditionalFormatting sqref="AA1">
    <cfRule type="expression" dxfId="38" priority="10" stopIfTrue="1">
      <formula>Master="Master"</formula>
    </cfRule>
  </conditionalFormatting>
  <conditionalFormatting sqref="AA2:AA3">
    <cfRule type="expression" dxfId="37" priority="11" stopIfTrue="1">
      <formula>Master="Master"</formula>
    </cfRule>
  </conditionalFormatting>
  <conditionalFormatting sqref="AA4">
    <cfRule type="expression" dxfId="36" priority="12" stopIfTrue="1">
      <formula>Master="Master"</formula>
    </cfRule>
  </conditionalFormatting>
  <conditionalFormatting sqref="AA5:AA17">
    <cfRule type="expression" dxfId="35" priority="1" stopIfTrue="1">
      <formula>Master="Master"</formula>
    </cfRule>
  </conditionalFormatting>
  <dataValidations xWindow="764" yWindow="20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7:G8 F6:J6 E5:E17" xr:uid="{00000000-0002-0000-0F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7" xr:uid="{00000000-0002-0000-0F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4">
    <pageSetUpPr fitToPage="1"/>
  </sheetPr>
  <dimension ref="A1:AA50"/>
  <sheetViews>
    <sheetView showGridLines="0" showZeros="0" topLeftCell="B1" zoomScale="80" zoomScaleNormal="80" workbookViewId="0">
      <pane ySplit="4" topLeftCell="A5" activePane="bottomLeft" state="frozen"/>
      <selection activeCell="H1" sqref="H1:AA65536"/>
      <selection pane="bottomLeft" activeCell="C6" sqref="C6"/>
    </sheetView>
  </sheetViews>
  <sheetFormatPr defaultColWidth="8.81640625" defaultRowHeight="12.5"/>
  <cols>
    <col min="1" max="1" width="5.1796875" hidden="1" customWidth="1"/>
    <col min="2" max="2" width="13.453125" customWidth="1"/>
    <col min="3" max="3" width="67" customWidth="1"/>
    <col min="4" max="4" width="11.453125" customWidth="1"/>
    <col min="5" max="5" width="40.7265625" customWidth="1"/>
    <col min="6" max="6" width="27.81640625" customWidth="1"/>
    <col min="7" max="7" width="14.1796875" customWidth="1"/>
    <col min="8" max="8" width="28.1796875" customWidth="1"/>
    <col min="9" max="21" width="2.81640625" hidden="1" customWidth="1"/>
    <col min="22" max="22" width="6.1796875" hidden="1" customWidth="1"/>
    <col min="23" max="24" width="2.81640625" hidden="1" customWidth="1"/>
    <col min="25" max="25" width="14.1796875" hidden="1" customWidth="1"/>
    <col min="26" max="26" width="28.1796875" hidden="1" customWidth="1"/>
  </cols>
  <sheetData>
    <row r="1" spans="1:27" ht="23.25" customHeight="1">
      <c r="A1" s="39"/>
      <c r="B1" s="84" t="s">
        <v>27</v>
      </c>
      <c r="C1" s="85"/>
      <c r="D1" s="86"/>
      <c r="E1" s="86"/>
      <c r="F1" s="86"/>
      <c r="G1" s="86"/>
      <c r="H1" s="63">
        <f>Master</f>
        <v>0</v>
      </c>
      <c r="I1" s="217"/>
      <c r="J1" s="217"/>
      <c r="K1" s="217"/>
      <c r="L1" s="217"/>
      <c r="M1" s="217"/>
      <c r="N1" s="217"/>
      <c r="O1" s="217"/>
      <c r="P1" s="217" t="str">
        <f>LEFT(B1,1)</f>
        <v>P</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COUNTA(I5:I50)</f>
        <v>46</v>
      </c>
      <c r="J2" s="219"/>
      <c r="K2" s="219"/>
      <c r="L2" s="219"/>
      <c r="M2" s="219"/>
      <c r="N2" s="219"/>
      <c r="O2" s="219"/>
      <c r="P2" s="219"/>
      <c r="Q2" s="219"/>
      <c r="R2" s="219"/>
      <c r="S2" s="219">
        <f>COUNTIF(S5:S50,1)</f>
        <v>46</v>
      </c>
      <c r="T2" s="219"/>
      <c r="U2" s="219"/>
      <c r="V2" s="219"/>
      <c r="W2" s="219">
        <f>COUNTIF(W5:W50,1)</f>
        <v>46</v>
      </c>
      <c r="X2" s="219"/>
      <c r="Y2" s="36"/>
      <c r="Z2" s="88"/>
      <c r="AA2" s="155"/>
    </row>
    <row r="3" spans="1:27" ht="49.5" customHeight="1">
      <c r="A3" s="220" t="s">
        <v>61</v>
      </c>
      <c r="B3" s="246" t="s">
        <v>143</v>
      </c>
      <c r="C3" s="246"/>
      <c r="D3" s="246"/>
      <c r="E3" s="246"/>
      <c r="F3" s="246"/>
      <c r="G3" s="246"/>
      <c r="H3" s="246"/>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MAX(A5:A133)</f>
        <v>3736</v>
      </c>
      <c r="B4" s="22" t="s">
        <v>161</v>
      </c>
      <c r="C4" s="22" t="s">
        <v>63</v>
      </c>
      <c r="D4" s="22" t="s">
        <v>64</v>
      </c>
      <c r="E4" s="22" t="s">
        <v>163</v>
      </c>
      <c r="F4" s="22" t="s">
        <v>164</v>
      </c>
      <c r="G4" s="22" t="s">
        <v>165</v>
      </c>
      <c r="H4" s="22" t="s">
        <v>166</v>
      </c>
      <c r="I4" s="16"/>
      <c r="J4" s="16"/>
      <c r="K4" s="6">
        <v>0</v>
      </c>
      <c r="L4" s="6"/>
      <c r="M4" s="6"/>
      <c r="N4" s="6"/>
      <c r="O4" s="6"/>
      <c r="P4" s="6"/>
      <c r="Q4" s="6"/>
      <c r="R4" s="6"/>
      <c r="S4" s="6"/>
      <c r="T4" s="6"/>
      <c r="U4" s="6"/>
      <c r="V4" s="6"/>
      <c r="W4" s="6"/>
      <c r="X4" s="37"/>
      <c r="Y4" s="89"/>
      <c r="Z4" s="22"/>
    </row>
    <row r="5" spans="1:27" ht="56.5">
      <c r="A5" s="218">
        <v>3687</v>
      </c>
      <c r="B5" s="16" t="str">
        <f>IF(I5=0,"",IF(I5=1,P$1&amp;"."&amp;K5,IF(I5=2,P$1&amp;"."&amp;K5&amp;"."&amp;L5,IF(I5=3,P$1&amp;"."&amp;K5&amp;"."&amp;L5&amp;"."&amp;M5,IF(I5=4,P$1&amp;"."&amp;K5&amp;"."&amp;L5&amp;"."&amp;M5&amp;"."&amp;N5,IF(I5=5,P$1&amp;"."&amp;K5&amp;"."&amp;L5&amp;"."&amp;M5&amp;"."&amp;N5&amp;"."&amp;O5))))))</f>
        <v>P.1</v>
      </c>
      <c r="C5" s="113" t="s">
        <v>2417</v>
      </c>
      <c r="D5" s="20" t="s">
        <v>47</v>
      </c>
      <c r="E5" s="212" t="s">
        <v>2418</v>
      </c>
      <c r="F5" s="17"/>
      <c r="G5" s="90"/>
      <c r="H5" s="17"/>
      <c r="I5" s="16">
        <v>1</v>
      </c>
      <c r="J5" s="16"/>
      <c r="K5" s="218">
        <f>IF(K4="",1,IF(I5=1,K4+1,K4))</f>
        <v>1</v>
      </c>
      <c r="L5" s="218">
        <f>IF(L4="",0,IF(K4&lt;&gt;K5,0,IF($I5=2,L4+1,L4)))</f>
        <v>0</v>
      </c>
      <c r="M5" s="218">
        <f>IF(M4="",0,IF(L4&lt;&gt;L5,0,IF($I5=3,M4+1,M4)))</f>
        <v>0</v>
      </c>
      <c r="N5" s="218">
        <f>IF(N4="",0,IF(M4&lt;&gt;M5,0,IF($I5=4,N4+1,N4)))</f>
        <v>0</v>
      </c>
      <c r="O5" s="218">
        <f>IF(O4="",0,IF(N4&lt;&gt;N5,0,IF($I5=5,O4+1,O4)))</f>
        <v>0</v>
      </c>
      <c r="P5" s="222">
        <f t="shared" ref="P5:P50" si="0">IF(OR(Master="Master",I5=0),0,IF(J5=1,0,IF(ISNA(VLOOKUP(A5,L2_Array,21,FALSE)),0,VLOOKUP(A5,L2_Array,21,FALSE))))</f>
        <v>0</v>
      </c>
      <c r="Q5" s="218">
        <f>IF(I5="","",IF(D5="Yes",1,IF(D5="No",2,IF(D5="N/A",3,0))))</f>
        <v>1</v>
      </c>
      <c r="R5" s="218">
        <f>IF(I5="","",IF(P5&gt;0,P5,IF(Q5&gt;0,Q5,0)))</f>
        <v>1</v>
      </c>
      <c r="S5" s="218">
        <f>IF(OR(I5="",I5=0),"",IF(OR(I5=1,S4=""),1,IF(OR(AND(J4=1,(I5-I3&lt;&gt;0)),AND(S4=0,I4=I5),AND(J4=1,I5=I3)),0,1)))</f>
        <v>1</v>
      </c>
      <c r="T5" s="218">
        <f>IF(I5="",T4,IF(AND(R5&gt;1,OR(T4="",T4=0,T4&gt;=I5)),I5,IF(I5&gt;T4,T4,0)))</f>
        <v>0</v>
      </c>
      <c r="U5" s="218">
        <f t="shared" ref="U5:U50" si="1">IF(Master="Master",Q5,IF(U4="",R5,IF(OR(AND(T5&gt;0,R5&lt;U4),AND(T5=1,R5&lt;=U4)),U4,R5)))</f>
        <v>1</v>
      </c>
      <c r="V5" s="218">
        <f>IF(I5="","",IF(OR(AND(S4=1,T5=1),R5&gt;0,AND(S6=0,V6=1)),1,0))</f>
        <v>1</v>
      </c>
      <c r="W5" s="218">
        <f>IF(I5="","",IF(OR(AND(T5&gt;0,S5=1),AND(S5=1,V5=1)),1,0))</f>
        <v>1</v>
      </c>
      <c r="X5" s="120">
        <f t="shared" ref="X5:X50" si="2">IF(ISNA(VLOOKUP(A5,L2_Array,1,FALSE)),"",1)</f>
        <v>1</v>
      </c>
      <c r="Y5" s="91"/>
      <c r="Z5" s="17"/>
      <c r="AA5" s="106" t="s">
        <v>2419</v>
      </c>
    </row>
    <row r="6" spans="1:27" ht="42">
      <c r="A6" s="218">
        <v>3221</v>
      </c>
      <c r="B6" s="16" t="str">
        <f t="shared" ref="B6:B50" si="3">IF(I6=0,"",IF(I6=1,P$1&amp;"."&amp;K6,IF(I6=2,P$1&amp;"."&amp;K6&amp;"."&amp;L6,IF(I6=3,P$1&amp;"."&amp;K6&amp;"."&amp;L6&amp;"."&amp;M6,IF(I6=4,P$1&amp;"."&amp;K6&amp;"."&amp;L6&amp;"."&amp;M6&amp;"."&amp;N6,IF(I6=5,P$1&amp;"."&amp;K6&amp;"."&amp;L6&amp;"."&amp;M6&amp;"."&amp;N6&amp;"."&amp;O6))))))</f>
        <v>P.1.1</v>
      </c>
      <c r="C6" s="92" t="s">
        <v>321</v>
      </c>
      <c r="D6" s="20" t="s">
        <v>47</v>
      </c>
      <c r="E6" s="214"/>
      <c r="F6" s="17"/>
      <c r="G6" s="16"/>
      <c r="H6" s="17"/>
      <c r="I6" s="16">
        <v>2</v>
      </c>
      <c r="J6" s="16"/>
      <c r="K6" s="218">
        <f t="shared" ref="K6:K50" si="4">IF(K5="",1,IF(I6=1,K5+1,K5))</f>
        <v>1</v>
      </c>
      <c r="L6" s="218">
        <f t="shared" ref="L6:L50" si="5">IF(L5="",0,IF(K5&lt;&gt;K6,0,IF($I6=2,L5+1,L5)))</f>
        <v>1</v>
      </c>
      <c r="M6" s="218">
        <f t="shared" ref="M6:M50" si="6">IF(M5="",0,IF(L5&lt;&gt;L6,0,IF($I6=3,M5+1,M5)))</f>
        <v>0</v>
      </c>
      <c r="N6" s="218">
        <f t="shared" ref="N6:N50" si="7">IF(N5="",0,IF(M5&lt;&gt;M6,0,IF($I6=4,N5+1,N5)))</f>
        <v>0</v>
      </c>
      <c r="O6" s="218">
        <f t="shared" ref="O6:O50" si="8">IF(O5="",0,IF(N5&lt;&gt;N6,0,IF($I6=5,O5+1,O5)))</f>
        <v>0</v>
      </c>
      <c r="P6" s="222">
        <f t="shared" si="0"/>
        <v>0</v>
      </c>
      <c r="Q6" s="218">
        <f t="shared" ref="Q6:Q50" si="9">IF(I6="","",IF(D6="Yes",1,IF(D6="No",2,IF(D6="N/A",3,0))))</f>
        <v>1</v>
      </c>
      <c r="R6" s="218">
        <f t="shared" ref="R6:R50" si="10">IF(I6="","",IF(P6&gt;0,P6,IF(Q6&gt;0,Q6,0)))</f>
        <v>1</v>
      </c>
      <c r="S6" s="218">
        <f t="shared" ref="S6:S50" si="11">IF(OR(I6="",I6=0),"",IF(OR(I6=1,S5=""),1,IF(OR(AND(J5=1,(I6-I4&lt;&gt;0)),AND(S5=0,I5=I6),AND(J5=1,I6=I4)),0,1)))</f>
        <v>1</v>
      </c>
      <c r="T6" s="218">
        <f t="shared" ref="T6:T50" si="12">IF(I6="",T5,IF(AND(R6&gt;1,OR(T5="",T5=0,T5&gt;=I6)),I6,IF(I6&gt;T5,T5,0)))</f>
        <v>0</v>
      </c>
      <c r="U6" s="218">
        <f t="shared" si="1"/>
        <v>1</v>
      </c>
      <c r="V6" s="218">
        <f t="shared" ref="V6:V50" si="13">IF(I6="","",IF(OR(AND(S5=1,T6=1),R6&gt;0,AND(S7=0,V7=1)),1,0))</f>
        <v>1</v>
      </c>
      <c r="W6" s="218">
        <f t="shared" ref="W6:W50" si="14">IF(I6="","",IF(OR(AND(T6&gt;0,S6=1),AND(S6=1,V6=1)),1,0))</f>
        <v>1</v>
      </c>
      <c r="X6" s="120">
        <f t="shared" si="2"/>
        <v>1</v>
      </c>
      <c r="Y6" s="15"/>
      <c r="Z6" s="17"/>
      <c r="AA6" s="106" t="s">
        <v>2420</v>
      </c>
    </row>
    <row r="7" spans="1:27" ht="42">
      <c r="A7" s="218">
        <v>3234</v>
      </c>
      <c r="B7" s="16" t="str">
        <f t="shared" si="3"/>
        <v>P.1.2</v>
      </c>
      <c r="C7" s="92" t="s">
        <v>2421</v>
      </c>
      <c r="D7" s="20" t="s">
        <v>47</v>
      </c>
      <c r="E7" s="31"/>
      <c r="F7" s="17"/>
      <c r="G7" s="16"/>
      <c r="H7" s="17"/>
      <c r="I7" s="16">
        <v>2</v>
      </c>
      <c r="J7" s="16"/>
      <c r="K7" s="218">
        <f t="shared" si="4"/>
        <v>1</v>
      </c>
      <c r="L7" s="218">
        <f t="shared" si="5"/>
        <v>2</v>
      </c>
      <c r="M7" s="218">
        <f t="shared" si="6"/>
        <v>0</v>
      </c>
      <c r="N7" s="218">
        <f t="shared" si="7"/>
        <v>0</v>
      </c>
      <c r="O7" s="218">
        <f t="shared" si="8"/>
        <v>0</v>
      </c>
      <c r="P7" s="222">
        <f t="shared" si="0"/>
        <v>0</v>
      </c>
      <c r="Q7" s="218">
        <f t="shared" si="9"/>
        <v>1</v>
      </c>
      <c r="R7" s="218">
        <f t="shared" si="10"/>
        <v>1</v>
      </c>
      <c r="S7" s="218">
        <f t="shared" si="11"/>
        <v>1</v>
      </c>
      <c r="T7" s="218">
        <f t="shared" si="12"/>
        <v>0</v>
      </c>
      <c r="U7" s="218">
        <f t="shared" si="1"/>
        <v>1</v>
      </c>
      <c r="V7" s="218">
        <f t="shared" si="13"/>
        <v>1</v>
      </c>
      <c r="W7" s="218">
        <f t="shared" si="14"/>
        <v>1</v>
      </c>
      <c r="X7" s="120" t="str">
        <f t="shared" si="2"/>
        <v/>
      </c>
      <c r="Y7" s="15"/>
      <c r="Z7" s="17"/>
      <c r="AA7" s="106" t="s">
        <v>2422</v>
      </c>
    </row>
    <row r="8" spans="1:27" ht="56">
      <c r="A8" s="218">
        <v>3690</v>
      </c>
      <c r="B8" s="16" t="str">
        <f t="shared" si="3"/>
        <v>P.1.3</v>
      </c>
      <c r="C8" s="92" t="s">
        <v>2423</v>
      </c>
      <c r="D8" s="20" t="s">
        <v>50</v>
      </c>
      <c r="E8" s="31" t="s">
        <v>2424</v>
      </c>
      <c r="F8" s="17"/>
      <c r="G8" s="16"/>
      <c r="H8" s="17"/>
      <c r="I8" s="16">
        <v>2</v>
      </c>
      <c r="J8" s="16"/>
      <c r="K8" s="218">
        <f t="shared" si="4"/>
        <v>1</v>
      </c>
      <c r="L8" s="218">
        <f t="shared" si="5"/>
        <v>3</v>
      </c>
      <c r="M8" s="218">
        <f t="shared" si="6"/>
        <v>0</v>
      </c>
      <c r="N8" s="218">
        <f t="shared" si="7"/>
        <v>0</v>
      </c>
      <c r="O8" s="218">
        <f t="shared" si="8"/>
        <v>0</v>
      </c>
      <c r="P8" s="222">
        <f t="shared" si="0"/>
        <v>0</v>
      </c>
      <c r="Q8" s="218">
        <f t="shared" si="9"/>
        <v>2</v>
      </c>
      <c r="R8" s="218">
        <f t="shared" si="10"/>
        <v>2</v>
      </c>
      <c r="S8" s="218">
        <f t="shared" si="11"/>
        <v>1</v>
      </c>
      <c r="T8" s="218">
        <f t="shared" si="12"/>
        <v>2</v>
      </c>
      <c r="U8" s="218">
        <f t="shared" si="1"/>
        <v>2</v>
      </c>
      <c r="V8" s="218">
        <f t="shared" si="13"/>
        <v>1</v>
      </c>
      <c r="W8" s="218">
        <f t="shared" si="14"/>
        <v>1</v>
      </c>
      <c r="X8" s="120" t="str">
        <f t="shared" si="2"/>
        <v/>
      </c>
      <c r="Y8" s="15"/>
      <c r="Z8" s="17"/>
      <c r="AA8" s="106" t="s">
        <v>2425</v>
      </c>
    </row>
    <row r="9" spans="1:27" ht="84">
      <c r="A9" s="218">
        <v>3691</v>
      </c>
      <c r="B9" s="16" t="str">
        <f t="shared" si="3"/>
        <v>P.1.4</v>
      </c>
      <c r="C9" s="92" t="s">
        <v>2426</v>
      </c>
      <c r="D9" s="20" t="s">
        <v>47</v>
      </c>
      <c r="E9" s="31" t="s">
        <v>2427</v>
      </c>
      <c r="F9" s="17"/>
      <c r="G9" s="16"/>
      <c r="H9" s="17"/>
      <c r="I9" s="16">
        <v>2</v>
      </c>
      <c r="J9" s="16"/>
      <c r="K9" s="218">
        <f t="shared" si="4"/>
        <v>1</v>
      </c>
      <c r="L9" s="218">
        <f t="shared" si="5"/>
        <v>4</v>
      </c>
      <c r="M9" s="218">
        <f t="shared" si="6"/>
        <v>0</v>
      </c>
      <c r="N9" s="218">
        <f t="shared" si="7"/>
        <v>0</v>
      </c>
      <c r="O9" s="218">
        <f t="shared" si="8"/>
        <v>0</v>
      </c>
      <c r="P9" s="222">
        <f t="shared" si="0"/>
        <v>0</v>
      </c>
      <c r="Q9" s="218">
        <f t="shared" si="9"/>
        <v>1</v>
      </c>
      <c r="R9" s="218">
        <f t="shared" si="10"/>
        <v>1</v>
      </c>
      <c r="S9" s="218">
        <f t="shared" si="11"/>
        <v>1</v>
      </c>
      <c r="T9" s="218">
        <f t="shared" si="12"/>
        <v>0</v>
      </c>
      <c r="U9" s="218">
        <f t="shared" si="1"/>
        <v>1</v>
      </c>
      <c r="V9" s="218">
        <f t="shared" si="13"/>
        <v>1</v>
      </c>
      <c r="W9" s="218">
        <f t="shared" si="14"/>
        <v>1</v>
      </c>
      <c r="X9" s="120" t="str">
        <f t="shared" si="2"/>
        <v/>
      </c>
      <c r="Y9" s="15"/>
      <c r="Z9" s="17"/>
      <c r="AA9" s="106" t="s">
        <v>2428</v>
      </c>
    </row>
    <row r="10" spans="1:27" ht="28">
      <c r="A10" s="218">
        <v>3692</v>
      </c>
      <c r="B10" s="16" t="str">
        <f t="shared" si="3"/>
        <v>P.1.5</v>
      </c>
      <c r="C10" s="92" t="s">
        <v>2429</v>
      </c>
      <c r="D10" s="20" t="s">
        <v>47</v>
      </c>
      <c r="E10" s="31"/>
      <c r="F10" s="17"/>
      <c r="G10" s="16"/>
      <c r="H10" s="17"/>
      <c r="I10" s="16">
        <v>2</v>
      </c>
      <c r="J10" s="16"/>
      <c r="K10" s="218">
        <f t="shared" si="4"/>
        <v>1</v>
      </c>
      <c r="L10" s="218">
        <f t="shared" si="5"/>
        <v>5</v>
      </c>
      <c r="M10" s="218">
        <f t="shared" si="6"/>
        <v>0</v>
      </c>
      <c r="N10" s="218">
        <f t="shared" si="7"/>
        <v>0</v>
      </c>
      <c r="O10" s="218">
        <f t="shared" si="8"/>
        <v>0</v>
      </c>
      <c r="P10" s="222">
        <f t="shared" si="0"/>
        <v>0</v>
      </c>
      <c r="Q10" s="218">
        <f t="shared" si="9"/>
        <v>1</v>
      </c>
      <c r="R10" s="218">
        <f t="shared" si="10"/>
        <v>1</v>
      </c>
      <c r="S10" s="218">
        <f t="shared" si="11"/>
        <v>1</v>
      </c>
      <c r="T10" s="218">
        <f t="shared" si="12"/>
        <v>0</v>
      </c>
      <c r="U10" s="218">
        <f t="shared" si="1"/>
        <v>1</v>
      </c>
      <c r="V10" s="218">
        <f t="shared" si="13"/>
        <v>1</v>
      </c>
      <c r="W10" s="218">
        <f t="shared" si="14"/>
        <v>1</v>
      </c>
      <c r="X10" s="120" t="str">
        <f t="shared" si="2"/>
        <v/>
      </c>
      <c r="Y10" s="15"/>
      <c r="Z10" s="17"/>
      <c r="AA10" s="106" t="s">
        <v>2430</v>
      </c>
    </row>
    <row r="11" spans="1:27" ht="42">
      <c r="A11" s="218">
        <v>3284</v>
      </c>
      <c r="B11" s="16" t="str">
        <f t="shared" si="3"/>
        <v>P.1.6</v>
      </c>
      <c r="C11" s="92" t="s">
        <v>2431</v>
      </c>
      <c r="D11" s="20" t="s">
        <v>47</v>
      </c>
      <c r="E11" s="31" t="s">
        <v>2432</v>
      </c>
      <c r="F11" s="17"/>
      <c r="G11" s="16"/>
      <c r="H11" s="17"/>
      <c r="I11" s="16">
        <v>2</v>
      </c>
      <c r="J11" s="16"/>
      <c r="K11" s="218">
        <f t="shared" si="4"/>
        <v>1</v>
      </c>
      <c r="L11" s="218">
        <f t="shared" si="5"/>
        <v>6</v>
      </c>
      <c r="M11" s="218">
        <f t="shared" si="6"/>
        <v>0</v>
      </c>
      <c r="N11" s="218">
        <f t="shared" si="7"/>
        <v>0</v>
      </c>
      <c r="O11" s="218">
        <f t="shared" si="8"/>
        <v>0</v>
      </c>
      <c r="P11" s="222">
        <f t="shared" si="0"/>
        <v>0</v>
      </c>
      <c r="Q11" s="218">
        <f t="shared" si="9"/>
        <v>1</v>
      </c>
      <c r="R11" s="218">
        <f t="shared" si="10"/>
        <v>1</v>
      </c>
      <c r="S11" s="218">
        <f t="shared" si="11"/>
        <v>1</v>
      </c>
      <c r="T11" s="218">
        <f t="shared" si="12"/>
        <v>0</v>
      </c>
      <c r="U11" s="218">
        <f t="shared" si="1"/>
        <v>1</v>
      </c>
      <c r="V11" s="218">
        <f t="shared" si="13"/>
        <v>1</v>
      </c>
      <c r="W11" s="218">
        <f t="shared" si="14"/>
        <v>1</v>
      </c>
      <c r="X11" s="120">
        <f t="shared" si="2"/>
        <v>1</v>
      </c>
      <c r="Y11" s="15"/>
      <c r="Z11" s="17"/>
      <c r="AA11" s="106" t="s">
        <v>2433</v>
      </c>
    </row>
    <row r="12" spans="1:27" ht="70">
      <c r="A12" s="218">
        <v>3694</v>
      </c>
      <c r="B12" s="16" t="str">
        <f t="shared" si="3"/>
        <v>P.2</v>
      </c>
      <c r="C12" s="113" t="s">
        <v>308</v>
      </c>
      <c r="D12" s="20" t="s">
        <v>50</v>
      </c>
      <c r="E12" s="31"/>
      <c r="F12" s="17"/>
      <c r="G12" s="16"/>
      <c r="H12" s="17"/>
      <c r="I12" s="16">
        <v>1</v>
      </c>
      <c r="J12" s="16"/>
      <c r="K12" s="218">
        <f t="shared" si="4"/>
        <v>2</v>
      </c>
      <c r="L12" s="218">
        <f t="shared" si="5"/>
        <v>0</v>
      </c>
      <c r="M12" s="218">
        <f t="shared" si="6"/>
        <v>0</v>
      </c>
      <c r="N12" s="218">
        <f t="shared" si="7"/>
        <v>0</v>
      </c>
      <c r="O12" s="218">
        <f t="shared" si="8"/>
        <v>0</v>
      </c>
      <c r="P12" s="222">
        <f t="shared" si="0"/>
        <v>0</v>
      </c>
      <c r="Q12" s="218">
        <f t="shared" si="9"/>
        <v>2</v>
      </c>
      <c r="R12" s="218">
        <f t="shared" si="10"/>
        <v>2</v>
      </c>
      <c r="S12" s="218">
        <f t="shared" si="11"/>
        <v>1</v>
      </c>
      <c r="T12" s="218">
        <f t="shared" si="12"/>
        <v>1</v>
      </c>
      <c r="U12" s="218">
        <f t="shared" si="1"/>
        <v>2</v>
      </c>
      <c r="V12" s="218">
        <f t="shared" si="13"/>
        <v>1</v>
      </c>
      <c r="W12" s="218">
        <f t="shared" si="14"/>
        <v>1</v>
      </c>
      <c r="X12" s="120">
        <f t="shared" si="2"/>
        <v>1</v>
      </c>
      <c r="Y12" s="15"/>
      <c r="Z12" s="17"/>
      <c r="AA12" s="210" t="s">
        <v>2434</v>
      </c>
    </row>
    <row r="13" spans="1:27" ht="28">
      <c r="A13" s="218">
        <v>3695</v>
      </c>
      <c r="B13" s="16" t="str">
        <f t="shared" si="3"/>
        <v>P.2.1</v>
      </c>
      <c r="C13" s="92" t="s">
        <v>2435</v>
      </c>
      <c r="D13" s="20"/>
      <c r="E13" s="31"/>
      <c r="F13" s="17"/>
      <c r="G13" s="16"/>
      <c r="H13" s="17"/>
      <c r="I13" s="16">
        <v>2</v>
      </c>
      <c r="J13" s="16"/>
      <c r="K13" s="218">
        <f t="shared" si="4"/>
        <v>2</v>
      </c>
      <c r="L13" s="218">
        <f t="shared" si="5"/>
        <v>1</v>
      </c>
      <c r="M13" s="218">
        <f t="shared" si="6"/>
        <v>0</v>
      </c>
      <c r="N13" s="218">
        <f t="shared" si="7"/>
        <v>0</v>
      </c>
      <c r="O13" s="218">
        <f t="shared" si="8"/>
        <v>0</v>
      </c>
      <c r="P13" s="222">
        <f t="shared" si="0"/>
        <v>0</v>
      </c>
      <c r="Q13" s="218">
        <f t="shared" si="9"/>
        <v>0</v>
      </c>
      <c r="R13" s="218">
        <f t="shared" si="10"/>
        <v>0</v>
      </c>
      <c r="S13" s="218">
        <f t="shared" si="11"/>
        <v>1</v>
      </c>
      <c r="T13" s="218">
        <f t="shared" si="12"/>
        <v>1</v>
      </c>
      <c r="U13" s="218">
        <f t="shared" si="1"/>
        <v>2</v>
      </c>
      <c r="V13" s="218">
        <f t="shared" si="13"/>
        <v>1</v>
      </c>
      <c r="W13" s="218">
        <f t="shared" si="14"/>
        <v>1</v>
      </c>
      <c r="X13" s="120" t="str">
        <f t="shared" si="2"/>
        <v/>
      </c>
      <c r="Y13" s="15"/>
      <c r="Z13" s="17"/>
      <c r="AA13" s="106"/>
    </row>
    <row r="14" spans="1:27" ht="42">
      <c r="A14" s="218">
        <v>3696</v>
      </c>
      <c r="B14" s="16" t="str">
        <f t="shared" si="3"/>
        <v>P.2.2</v>
      </c>
      <c r="C14" s="92" t="s">
        <v>2436</v>
      </c>
      <c r="D14" s="20"/>
      <c r="E14" s="31"/>
      <c r="F14" s="17"/>
      <c r="G14" s="16"/>
      <c r="H14" s="17"/>
      <c r="I14" s="16">
        <v>2</v>
      </c>
      <c r="J14" s="16"/>
      <c r="K14" s="218">
        <f t="shared" si="4"/>
        <v>2</v>
      </c>
      <c r="L14" s="218">
        <f t="shared" si="5"/>
        <v>2</v>
      </c>
      <c r="M14" s="218">
        <f t="shared" si="6"/>
        <v>0</v>
      </c>
      <c r="N14" s="218">
        <f t="shared" si="7"/>
        <v>0</v>
      </c>
      <c r="O14" s="218">
        <f t="shared" si="8"/>
        <v>0</v>
      </c>
      <c r="P14" s="222">
        <f t="shared" si="0"/>
        <v>0</v>
      </c>
      <c r="Q14" s="218">
        <f t="shared" si="9"/>
        <v>0</v>
      </c>
      <c r="R14" s="218">
        <f t="shared" si="10"/>
        <v>0</v>
      </c>
      <c r="S14" s="218">
        <f t="shared" si="11"/>
        <v>1</v>
      </c>
      <c r="T14" s="218">
        <f t="shared" si="12"/>
        <v>1</v>
      </c>
      <c r="U14" s="218">
        <f t="shared" si="1"/>
        <v>2</v>
      </c>
      <c r="V14" s="218">
        <f t="shared" si="13"/>
        <v>1</v>
      </c>
      <c r="W14" s="218">
        <f t="shared" si="14"/>
        <v>1</v>
      </c>
      <c r="X14" s="120" t="str">
        <f t="shared" si="2"/>
        <v/>
      </c>
      <c r="Y14" s="15"/>
      <c r="Z14" s="17"/>
      <c r="AA14" s="106"/>
    </row>
    <row r="15" spans="1:27" ht="42">
      <c r="A15" s="218">
        <v>3697</v>
      </c>
      <c r="B15" s="16" t="str">
        <f t="shared" si="3"/>
        <v>P.2.3</v>
      </c>
      <c r="C15" s="92" t="s">
        <v>2437</v>
      </c>
      <c r="D15" s="20"/>
      <c r="E15" s="31" t="s">
        <v>2438</v>
      </c>
      <c r="F15" s="17"/>
      <c r="G15" s="16"/>
      <c r="H15" s="17"/>
      <c r="I15" s="16">
        <v>2</v>
      </c>
      <c r="J15" s="16"/>
      <c r="K15" s="218">
        <f t="shared" si="4"/>
        <v>2</v>
      </c>
      <c r="L15" s="218">
        <f t="shared" si="5"/>
        <v>3</v>
      </c>
      <c r="M15" s="218">
        <f t="shared" si="6"/>
        <v>0</v>
      </c>
      <c r="N15" s="218">
        <f t="shared" si="7"/>
        <v>0</v>
      </c>
      <c r="O15" s="218">
        <f t="shared" si="8"/>
        <v>0</v>
      </c>
      <c r="P15" s="222">
        <f t="shared" si="0"/>
        <v>0</v>
      </c>
      <c r="Q15" s="218">
        <f t="shared" si="9"/>
        <v>0</v>
      </c>
      <c r="R15" s="218">
        <f t="shared" si="10"/>
        <v>0</v>
      </c>
      <c r="S15" s="218">
        <f t="shared" si="11"/>
        <v>1</v>
      </c>
      <c r="T15" s="218">
        <f t="shared" si="12"/>
        <v>1</v>
      </c>
      <c r="U15" s="218">
        <f t="shared" si="1"/>
        <v>2</v>
      </c>
      <c r="V15" s="218">
        <f t="shared" si="13"/>
        <v>1</v>
      </c>
      <c r="W15" s="218">
        <f t="shared" si="14"/>
        <v>1</v>
      </c>
      <c r="X15" s="120" t="str">
        <f t="shared" si="2"/>
        <v/>
      </c>
      <c r="Y15" s="15"/>
      <c r="Z15" s="17"/>
      <c r="AA15" s="106"/>
    </row>
    <row r="16" spans="1:27" ht="42">
      <c r="A16" s="218">
        <v>3698</v>
      </c>
      <c r="B16" s="16" t="str">
        <f t="shared" si="3"/>
        <v>P.2.4</v>
      </c>
      <c r="C16" s="92" t="s">
        <v>2439</v>
      </c>
      <c r="D16" s="20"/>
      <c r="E16" s="31"/>
      <c r="F16" s="17"/>
      <c r="G16" s="16"/>
      <c r="H16" s="17"/>
      <c r="I16" s="16">
        <v>2</v>
      </c>
      <c r="J16" s="16"/>
      <c r="K16" s="218">
        <f t="shared" si="4"/>
        <v>2</v>
      </c>
      <c r="L16" s="218">
        <f t="shared" si="5"/>
        <v>4</v>
      </c>
      <c r="M16" s="218">
        <f t="shared" si="6"/>
        <v>0</v>
      </c>
      <c r="N16" s="218">
        <f t="shared" si="7"/>
        <v>0</v>
      </c>
      <c r="O16" s="218">
        <f t="shared" si="8"/>
        <v>0</v>
      </c>
      <c r="P16" s="222">
        <f t="shared" si="0"/>
        <v>0</v>
      </c>
      <c r="Q16" s="218">
        <f t="shared" si="9"/>
        <v>0</v>
      </c>
      <c r="R16" s="218">
        <f t="shared" si="10"/>
        <v>0</v>
      </c>
      <c r="S16" s="218">
        <f t="shared" si="11"/>
        <v>1</v>
      </c>
      <c r="T16" s="218">
        <f t="shared" si="12"/>
        <v>1</v>
      </c>
      <c r="U16" s="218">
        <f t="shared" si="1"/>
        <v>2</v>
      </c>
      <c r="V16" s="218">
        <f t="shared" si="13"/>
        <v>1</v>
      </c>
      <c r="W16" s="218">
        <f t="shared" si="14"/>
        <v>1</v>
      </c>
      <c r="X16" s="120" t="str">
        <f t="shared" si="2"/>
        <v/>
      </c>
      <c r="Y16" s="15"/>
      <c r="Z16" s="17"/>
      <c r="AA16" s="106"/>
    </row>
    <row r="17" spans="1:27" ht="42">
      <c r="A17" s="218">
        <v>3699</v>
      </c>
      <c r="B17" s="16" t="str">
        <f t="shared" si="3"/>
        <v>P.2.5</v>
      </c>
      <c r="C17" s="92" t="s">
        <v>2440</v>
      </c>
      <c r="D17" s="20"/>
      <c r="E17" s="31"/>
      <c r="F17" s="17"/>
      <c r="G17" s="16"/>
      <c r="H17" s="17"/>
      <c r="I17" s="16">
        <v>2</v>
      </c>
      <c r="J17" s="16"/>
      <c r="K17" s="218">
        <f t="shared" si="4"/>
        <v>2</v>
      </c>
      <c r="L17" s="218">
        <f t="shared" si="5"/>
        <v>5</v>
      </c>
      <c r="M17" s="218">
        <f t="shared" si="6"/>
        <v>0</v>
      </c>
      <c r="N17" s="218">
        <f t="shared" si="7"/>
        <v>0</v>
      </c>
      <c r="O17" s="218">
        <f t="shared" si="8"/>
        <v>0</v>
      </c>
      <c r="P17" s="222">
        <f t="shared" si="0"/>
        <v>0</v>
      </c>
      <c r="Q17" s="218">
        <f t="shared" si="9"/>
        <v>0</v>
      </c>
      <c r="R17" s="218">
        <f t="shared" si="10"/>
        <v>0</v>
      </c>
      <c r="S17" s="218">
        <f t="shared" si="11"/>
        <v>1</v>
      </c>
      <c r="T17" s="218">
        <f t="shared" si="12"/>
        <v>1</v>
      </c>
      <c r="U17" s="218">
        <f t="shared" si="1"/>
        <v>2</v>
      </c>
      <c r="V17" s="218">
        <f t="shared" si="13"/>
        <v>1</v>
      </c>
      <c r="W17" s="218">
        <f t="shared" si="14"/>
        <v>1</v>
      </c>
      <c r="X17" s="120" t="str">
        <f t="shared" si="2"/>
        <v/>
      </c>
      <c r="Y17" s="15"/>
      <c r="Z17" s="17"/>
      <c r="AA17" s="106"/>
    </row>
    <row r="18" spans="1:27" ht="28">
      <c r="A18" s="218">
        <v>3700</v>
      </c>
      <c r="B18" s="16" t="str">
        <f t="shared" si="3"/>
        <v>P.2.6</v>
      </c>
      <c r="C18" s="92" t="s">
        <v>2441</v>
      </c>
      <c r="D18" s="20"/>
      <c r="E18" s="31"/>
      <c r="F18" s="17"/>
      <c r="G18" s="16"/>
      <c r="H18" s="17"/>
      <c r="I18" s="16">
        <v>2</v>
      </c>
      <c r="J18" s="16"/>
      <c r="K18" s="218">
        <f t="shared" si="4"/>
        <v>2</v>
      </c>
      <c r="L18" s="218">
        <f t="shared" si="5"/>
        <v>6</v>
      </c>
      <c r="M18" s="218">
        <f t="shared" si="6"/>
        <v>0</v>
      </c>
      <c r="N18" s="218">
        <f t="shared" si="7"/>
        <v>0</v>
      </c>
      <c r="O18" s="218">
        <f t="shared" si="8"/>
        <v>0</v>
      </c>
      <c r="P18" s="222">
        <f t="shared" si="0"/>
        <v>0</v>
      </c>
      <c r="Q18" s="218">
        <f t="shared" si="9"/>
        <v>0</v>
      </c>
      <c r="R18" s="218">
        <f t="shared" si="10"/>
        <v>0</v>
      </c>
      <c r="S18" s="218">
        <f t="shared" si="11"/>
        <v>1</v>
      </c>
      <c r="T18" s="218">
        <f t="shared" si="12"/>
        <v>1</v>
      </c>
      <c r="U18" s="218">
        <f t="shared" si="1"/>
        <v>2</v>
      </c>
      <c r="V18" s="218">
        <f t="shared" si="13"/>
        <v>1</v>
      </c>
      <c r="W18" s="218">
        <f t="shared" si="14"/>
        <v>1</v>
      </c>
      <c r="X18" s="120" t="str">
        <f t="shared" si="2"/>
        <v/>
      </c>
      <c r="Y18" s="15"/>
      <c r="Z18" s="17"/>
      <c r="AA18" s="106"/>
    </row>
    <row r="19" spans="1:27" ht="42">
      <c r="A19" s="218">
        <v>3701</v>
      </c>
      <c r="B19" s="16" t="str">
        <f t="shared" si="3"/>
        <v>P.2.7</v>
      </c>
      <c r="C19" s="92" t="s">
        <v>320</v>
      </c>
      <c r="D19" s="20"/>
      <c r="E19" s="31"/>
      <c r="F19" s="17"/>
      <c r="G19" s="16"/>
      <c r="H19" s="17"/>
      <c r="I19" s="16">
        <v>2</v>
      </c>
      <c r="J19" s="17"/>
      <c r="K19" s="218">
        <f t="shared" si="4"/>
        <v>2</v>
      </c>
      <c r="L19" s="218">
        <f t="shared" si="5"/>
        <v>7</v>
      </c>
      <c r="M19" s="218">
        <f t="shared" si="6"/>
        <v>0</v>
      </c>
      <c r="N19" s="218">
        <f t="shared" si="7"/>
        <v>0</v>
      </c>
      <c r="O19" s="218">
        <f t="shared" si="8"/>
        <v>0</v>
      </c>
      <c r="P19" s="222">
        <f t="shared" si="0"/>
        <v>0</v>
      </c>
      <c r="Q19" s="218">
        <f t="shared" si="9"/>
        <v>0</v>
      </c>
      <c r="R19" s="218">
        <f t="shared" si="10"/>
        <v>0</v>
      </c>
      <c r="S19" s="218">
        <f t="shared" si="11"/>
        <v>1</v>
      </c>
      <c r="T19" s="218">
        <f t="shared" si="12"/>
        <v>1</v>
      </c>
      <c r="U19" s="218">
        <f t="shared" si="1"/>
        <v>2</v>
      </c>
      <c r="V19" s="218">
        <f t="shared" si="13"/>
        <v>1</v>
      </c>
      <c r="W19" s="218">
        <f t="shared" si="14"/>
        <v>1</v>
      </c>
      <c r="X19" s="120">
        <f t="shared" si="2"/>
        <v>1</v>
      </c>
      <c r="Y19" s="15"/>
      <c r="Z19" s="17"/>
      <c r="AA19" s="106"/>
    </row>
    <row r="20" spans="1:27" ht="42">
      <c r="A20" s="218">
        <v>3702</v>
      </c>
      <c r="B20" s="16" t="str">
        <f t="shared" si="3"/>
        <v>P.2.8</v>
      </c>
      <c r="C20" s="92" t="s">
        <v>2442</v>
      </c>
      <c r="D20" s="20"/>
      <c r="E20" s="31"/>
      <c r="F20" s="17"/>
      <c r="G20" s="16"/>
      <c r="H20" s="17"/>
      <c r="I20" s="16">
        <v>2</v>
      </c>
      <c r="J20" s="17"/>
      <c r="K20" s="218">
        <f t="shared" si="4"/>
        <v>2</v>
      </c>
      <c r="L20" s="218">
        <f t="shared" si="5"/>
        <v>8</v>
      </c>
      <c r="M20" s="218">
        <f t="shared" si="6"/>
        <v>0</v>
      </c>
      <c r="N20" s="218">
        <f t="shared" si="7"/>
        <v>0</v>
      </c>
      <c r="O20" s="218">
        <f t="shared" si="8"/>
        <v>0</v>
      </c>
      <c r="P20" s="222">
        <f t="shared" si="0"/>
        <v>0</v>
      </c>
      <c r="Q20" s="218">
        <f t="shared" si="9"/>
        <v>0</v>
      </c>
      <c r="R20" s="218">
        <f t="shared" si="10"/>
        <v>0</v>
      </c>
      <c r="S20" s="218">
        <f t="shared" si="11"/>
        <v>1</v>
      </c>
      <c r="T20" s="218">
        <f t="shared" si="12"/>
        <v>1</v>
      </c>
      <c r="U20" s="218">
        <f t="shared" si="1"/>
        <v>2</v>
      </c>
      <c r="V20" s="218">
        <f t="shared" si="13"/>
        <v>1</v>
      </c>
      <c r="W20" s="218">
        <f t="shared" si="14"/>
        <v>1</v>
      </c>
      <c r="X20" s="120" t="str">
        <f t="shared" si="2"/>
        <v/>
      </c>
      <c r="Y20" s="15"/>
      <c r="Z20" s="17"/>
      <c r="AA20" s="106"/>
    </row>
    <row r="21" spans="1:27" ht="56">
      <c r="A21" s="218">
        <v>3703</v>
      </c>
      <c r="B21" s="16" t="str">
        <f t="shared" si="3"/>
        <v>P.2.9</v>
      </c>
      <c r="C21" s="92" t="s">
        <v>2443</v>
      </c>
      <c r="D21" s="20"/>
      <c r="E21" s="31"/>
      <c r="F21" s="17"/>
      <c r="G21" s="16"/>
      <c r="H21" s="17"/>
      <c r="I21" s="16">
        <v>2</v>
      </c>
      <c r="J21" s="17"/>
      <c r="K21" s="218">
        <f t="shared" si="4"/>
        <v>2</v>
      </c>
      <c r="L21" s="218">
        <f t="shared" si="5"/>
        <v>9</v>
      </c>
      <c r="M21" s="218">
        <f t="shared" si="6"/>
        <v>0</v>
      </c>
      <c r="N21" s="218">
        <f t="shared" si="7"/>
        <v>0</v>
      </c>
      <c r="O21" s="218">
        <f t="shared" si="8"/>
        <v>0</v>
      </c>
      <c r="P21" s="222">
        <f t="shared" si="0"/>
        <v>0</v>
      </c>
      <c r="Q21" s="218">
        <f t="shared" si="9"/>
        <v>0</v>
      </c>
      <c r="R21" s="218">
        <f t="shared" si="10"/>
        <v>0</v>
      </c>
      <c r="S21" s="218">
        <f t="shared" si="11"/>
        <v>1</v>
      </c>
      <c r="T21" s="218">
        <f t="shared" si="12"/>
        <v>1</v>
      </c>
      <c r="U21" s="218">
        <f t="shared" si="1"/>
        <v>2</v>
      </c>
      <c r="V21" s="218">
        <f t="shared" si="13"/>
        <v>1</v>
      </c>
      <c r="W21" s="218">
        <f t="shared" si="14"/>
        <v>1</v>
      </c>
      <c r="X21" s="120" t="str">
        <f t="shared" si="2"/>
        <v/>
      </c>
      <c r="Y21" s="15"/>
      <c r="Z21" s="17"/>
      <c r="AA21" s="106"/>
    </row>
    <row r="22" spans="1:27" ht="42">
      <c r="A22" s="218">
        <v>3704</v>
      </c>
      <c r="B22" s="16" t="str">
        <f t="shared" si="3"/>
        <v>P.3</v>
      </c>
      <c r="C22" s="113" t="s">
        <v>2444</v>
      </c>
      <c r="D22" s="20" t="s">
        <v>50</v>
      </c>
      <c r="E22" s="31"/>
      <c r="F22" s="17"/>
      <c r="G22" s="16"/>
      <c r="H22" s="17"/>
      <c r="I22" s="16">
        <v>1</v>
      </c>
      <c r="J22" s="17"/>
      <c r="K22" s="218">
        <f t="shared" si="4"/>
        <v>3</v>
      </c>
      <c r="L22" s="218">
        <f t="shared" si="5"/>
        <v>0</v>
      </c>
      <c r="M22" s="218">
        <f t="shared" si="6"/>
        <v>0</v>
      </c>
      <c r="N22" s="218">
        <f t="shared" si="7"/>
        <v>0</v>
      </c>
      <c r="O22" s="218">
        <f t="shared" si="8"/>
        <v>0</v>
      </c>
      <c r="P22" s="222">
        <f t="shared" si="0"/>
        <v>0</v>
      </c>
      <c r="Q22" s="218">
        <f t="shared" si="9"/>
        <v>2</v>
      </c>
      <c r="R22" s="218">
        <f t="shared" si="10"/>
        <v>2</v>
      </c>
      <c r="S22" s="218">
        <f t="shared" si="11"/>
        <v>1</v>
      </c>
      <c r="T22" s="218">
        <f t="shared" si="12"/>
        <v>1</v>
      </c>
      <c r="U22" s="218">
        <f t="shared" si="1"/>
        <v>2</v>
      </c>
      <c r="V22" s="218">
        <f t="shared" si="13"/>
        <v>1</v>
      </c>
      <c r="W22" s="218">
        <f t="shared" si="14"/>
        <v>1</v>
      </c>
      <c r="X22" s="120">
        <f t="shared" si="2"/>
        <v>1</v>
      </c>
      <c r="Y22" s="15"/>
      <c r="Z22" s="17"/>
      <c r="AA22" s="106" t="s">
        <v>2445</v>
      </c>
    </row>
    <row r="23" spans="1:27" ht="28">
      <c r="A23">
        <v>3735</v>
      </c>
      <c r="B23" s="16" t="str">
        <f t="shared" si="3"/>
        <v>P.3.1</v>
      </c>
      <c r="C23" s="92" t="s">
        <v>2446</v>
      </c>
      <c r="D23" s="20"/>
      <c r="E23" s="31"/>
      <c r="F23" s="17"/>
      <c r="G23" s="16"/>
      <c r="H23" s="17"/>
      <c r="I23" s="16">
        <v>2</v>
      </c>
      <c r="J23" s="17"/>
      <c r="K23" s="218">
        <f t="shared" si="4"/>
        <v>3</v>
      </c>
      <c r="L23" s="218">
        <f t="shared" si="5"/>
        <v>1</v>
      </c>
      <c r="M23" s="218">
        <f t="shared" si="6"/>
        <v>0</v>
      </c>
      <c r="N23" s="218">
        <f t="shared" si="7"/>
        <v>0</v>
      </c>
      <c r="O23" s="218">
        <f t="shared" si="8"/>
        <v>0</v>
      </c>
      <c r="P23" s="222">
        <f t="shared" si="0"/>
        <v>0</v>
      </c>
      <c r="Q23" s="218">
        <f t="shared" si="9"/>
        <v>0</v>
      </c>
      <c r="R23" s="218">
        <f t="shared" si="10"/>
        <v>0</v>
      </c>
      <c r="S23" s="218">
        <f t="shared" si="11"/>
        <v>1</v>
      </c>
      <c r="T23" s="218">
        <f t="shared" si="12"/>
        <v>1</v>
      </c>
      <c r="U23" s="218">
        <f t="shared" si="1"/>
        <v>2</v>
      </c>
      <c r="V23" s="218">
        <f t="shared" si="13"/>
        <v>1</v>
      </c>
      <c r="W23" s="218">
        <f t="shared" si="14"/>
        <v>1</v>
      </c>
      <c r="X23" s="120" t="str">
        <f t="shared" si="2"/>
        <v/>
      </c>
      <c r="Y23" s="15"/>
      <c r="Z23" s="17"/>
      <c r="AA23" s="106" t="s">
        <v>2447</v>
      </c>
    </row>
    <row r="24" spans="1:27" ht="42">
      <c r="A24" s="218">
        <v>3239</v>
      </c>
      <c r="B24" s="16" t="str">
        <f t="shared" si="3"/>
        <v>P.3.2</v>
      </c>
      <c r="C24" s="92" t="s">
        <v>2448</v>
      </c>
      <c r="D24" s="20"/>
      <c r="E24" s="31"/>
      <c r="F24" s="17"/>
      <c r="G24" s="16"/>
      <c r="H24" s="17"/>
      <c r="I24" s="16">
        <v>2</v>
      </c>
      <c r="J24" s="17"/>
      <c r="K24" s="218">
        <f t="shared" si="4"/>
        <v>3</v>
      </c>
      <c r="L24" s="218">
        <f t="shared" si="5"/>
        <v>2</v>
      </c>
      <c r="M24" s="218">
        <f t="shared" si="6"/>
        <v>0</v>
      </c>
      <c r="N24" s="218">
        <f t="shared" si="7"/>
        <v>0</v>
      </c>
      <c r="O24" s="218">
        <f t="shared" si="8"/>
        <v>0</v>
      </c>
      <c r="P24" s="222">
        <f t="shared" si="0"/>
        <v>0</v>
      </c>
      <c r="Q24" s="218">
        <f t="shared" si="9"/>
        <v>0</v>
      </c>
      <c r="R24" s="218">
        <f t="shared" si="10"/>
        <v>0</v>
      </c>
      <c r="S24" s="218">
        <f t="shared" si="11"/>
        <v>1</v>
      </c>
      <c r="T24" s="218">
        <f t="shared" si="12"/>
        <v>1</v>
      </c>
      <c r="U24" s="218">
        <f t="shared" si="1"/>
        <v>2</v>
      </c>
      <c r="V24" s="218">
        <f t="shared" si="13"/>
        <v>1</v>
      </c>
      <c r="W24" s="218">
        <f t="shared" si="14"/>
        <v>1</v>
      </c>
      <c r="X24" s="120" t="str">
        <f t="shared" si="2"/>
        <v/>
      </c>
      <c r="Y24" s="15"/>
      <c r="Z24" s="17"/>
      <c r="AA24" s="210" t="s">
        <v>2449</v>
      </c>
    </row>
    <row r="25" spans="1:27" ht="28">
      <c r="A25" s="218">
        <v>3707</v>
      </c>
      <c r="B25" s="16" t="str">
        <f t="shared" si="3"/>
        <v>P.3.3</v>
      </c>
      <c r="C25" s="92" t="s">
        <v>2450</v>
      </c>
      <c r="D25" s="20"/>
      <c r="E25" s="31"/>
      <c r="F25" s="17"/>
      <c r="G25" s="16"/>
      <c r="H25" s="17"/>
      <c r="I25" s="16">
        <v>2</v>
      </c>
      <c r="J25" s="17"/>
      <c r="K25" s="218">
        <f t="shared" si="4"/>
        <v>3</v>
      </c>
      <c r="L25" s="218">
        <f t="shared" si="5"/>
        <v>3</v>
      </c>
      <c r="M25" s="218">
        <f t="shared" si="6"/>
        <v>0</v>
      </c>
      <c r="N25" s="218">
        <f t="shared" si="7"/>
        <v>0</v>
      </c>
      <c r="O25" s="218">
        <f t="shared" si="8"/>
        <v>0</v>
      </c>
      <c r="P25" s="222">
        <f t="shared" si="0"/>
        <v>0</v>
      </c>
      <c r="Q25" s="218">
        <f t="shared" si="9"/>
        <v>0</v>
      </c>
      <c r="R25" s="218">
        <f t="shared" si="10"/>
        <v>0</v>
      </c>
      <c r="S25" s="218">
        <f t="shared" si="11"/>
        <v>1</v>
      </c>
      <c r="T25" s="218">
        <f t="shared" si="12"/>
        <v>1</v>
      </c>
      <c r="U25" s="218">
        <f t="shared" si="1"/>
        <v>2</v>
      </c>
      <c r="V25" s="218">
        <f t="shared" si="13"/>
        <v>1</v>
      </c>
      <c r="W25" s="218">
        <f t="shared" si="14"/>
        <v>1</v>
      </c>
      <c r="X25" s="120" t="str">
        <f t="shared" si="2"/>
        <v/>
      </c>
      <c r="Y25" s="15"/>
      <c r="Z25" s="17"/>
      <c r="AA25" s="106" t="s">
        <v>2451</v>
      </c>
    </row>
    <row r="26" spans="1:27" ht="42">
      <c r="A26" s="218">
        <v>3708</v>
      </c>
      <c r="B26" s="16" t="str">
        <f t="shared" si="3"/>
        <v>P.3.4</v>
      </c>
      <c r="C26" s="92" t="s">
        <v>2452</v>
      </c>
      <c r="D26" s="20"/>
      <c r="E26" s="31"/>
      <c r="F26" s="17"/>
      <c r="G26" s="16"/>
      <c r="H26" s="17"/>
      <c r="I26" s="16">
        <v>2</v>
      </c>
      <c r="J26" s="16"/>
      <c r="K26" s="218">
        <f t="shared" si="4"/>
        <v>3</v>
      </c>
      <c r="L26" s="218">
        <f t="shared" si="5"/>
        <v>4</v>
      </c>
      <c r="M26" s="218">
        <f t="shared" si="6"/>
        <v>0</v>
      </c>
      <c r="N26" s="218">
        <f t="shared" si="7"/>
        <v>0</v>
      </c>
      <c r="O26" s="218">
        <f t="shared" si="8"/>
        <v>0</v>
      </c>
      <c r="P26" s="222">
        <f t="shared" si="0"/>
        <v>0</v>
      </c>
      <c r="Q26" s="218">
        <f t="shared" si="9"/>
        <v>0</v>
      </c>
      <c r="R26" s="218">
        <f t="shared" si="10"/>
        <v>0</v>
      </c>
      <c r="S26" s="218">
        <f t="shared" si="11"/>
        <v>1</v>
      </c>
      <c r="T26" s="218">
        <f t="shared" si="12"/>
        <v>1</v>
      </c>
      <c r="U26" s="218">
        <f t="shared" si="1"/>
        <v>2</v>
      </c>
      <c r="V26" s="218">
        <f t="shared" si="13"/>
        <v>1</v>
      </c>
      <c r="W26" s="218">
        <f t="shared" si="14"/>
        <v>1</v>
      </c>
      <c r="X26" s="120" t="str">
        <f t="shared" si="2"/>
        <v/>
      </c>
      <c r="Y26" s="15"/>
      <c r="Z26" s="17"/>
      <c r="AA26" s="106" t="s">
        <v>2453</v>
      </c>
    </row>
    <row r="27" spans="1:27" ht="28">
      <c r="A27" s="218">
        <v>3709</v>
      </c>
      <c r="B27" s="16" t="str">
        <f t="shared" si="3"/>
        <v>P.3.5</v>
      </c>
      <c r="C27" s="92" t="s">
        <v>2454</v>
      </c>
      <c r="D27" s="20"/>
      <c r="E27" s="31"/>
      <c r="F27" s="17"/>
      <c r="G27" s="16"/>
      <c r="H27" s="17"/>
      <c r="I27" s="16">
        <v>2</v>
      </c>
      <c r="J27" s="16"/>
      <c r="K27" s="218">
        <f t="shared" si="4"/>
        <v>3</v>
      </c>
      <c r="L27" s="218">
        <f t="shared" si="5"/>
        <v>5</v>
      </c>
      <c r="M27" s="218">
        <f t="shared" si="6"/>
        <v>0</v>
      </c>
      <c r="N27" s="218">
        <f t="shared" si="7"/>
        <v>0</v>
      </c>
      <c r="O27" s="218">
        <f t="shared" si="8"/>
        <v>0</v>
      </c>
      <c r="P27" s="222">
        <f t="shared" si="0"/>
        <v>0</v>
      </c>
      <c r="Q27" s="218">
        <f t="shared" si="9"/>
        <v>0</v>
      </c>
      <c r="R27" s="218">
        <f t="shared" si="10"/>
        <v>0</v>
      </c>
      <c r="S27" s="218">
        <f t="shared" si="11"/>
        <v>1</v>
      </c>
      <c r="T27" s="218">
        <f t="shared" si="12"/>
        <v>1</v>
      </c>
      <c r="U27" s="218">
        <f t="shared" si="1"/>
        <v>2</v>
      </c>
      <c r="V27" s="218">
        <f t="shared" si="13"/>
        <v>1</v>
      </c>
      <c r="W27" s="218">
        <f t="shared" si="14"/>
        <v>1</v>
      </c>
      <c r="X27" s="120" t="str">
        <f t="shared" si="2"/>
        <v/>
      </c>
      <c r="Y27" s="15"/>
      <c r="Z27" s="17"/>
      <c r="AA27" s="106" t="s">
        <v>2455</v>
      </c>
    </row>
    <row r="28" spans="1:27" ht="28">
      <c r="A28" s="218">
        <v>3254</v>
      </c>
      <c r="B28" s="16" t="str">
        <f t="shared" si="3"/>
        <v>P.3.6</v>
      </c>
      <c r="C28" s="92" t="s">
        <v>2456</v>
      </c>
      <c r="D28" s="20"/>
      <c r="E28" s="31"/>
      <c r="F28" s="17"/>
      <c r="G28" s="16"/>
      <c r="H28" s="17"/>
      <c r="I28" s="16">
        <v>2</v>
      </c>
      <c r="J28" s="16"/>
      <c r="K28" s="218">
        <f t="shared" si="4"/>
        <v>3</v>
      </c>
      <c r="L28" s="218">
        <f t="shared" si="5"/>
        <v>6</v>
      </c>
      <c r="M28" s="218">
        <f t="shared" si="6"/>
        <v>0</v>
      </c>
      <c r="N28" s="218">
        <f t="shared" si="7"/>
        <v>0</v>
      </c>
      <c r="O28" s="218">
        <f t="shared" si="8"/>
        <v>0</v>
      </c>
      <c r="P28" s="222">
        <f t="shared" si="0"/>
        <v>0</v>
      </c>
      <c r="Q28" s="218">
        <f t="shared" si="9"/>
        <v>0</v>
      </c>
      <c r="R28" s="218">
        <f t="shared" si="10"/>
        <v>0</v>
      </c>
      <c r="S28" s="218">
        <f t="shared" si="11"/>
        <v>1</v>
      </c>
      <c r="T28" s="218">
        <f t="shared" si="12"/>
        <v>1</v>
      </c>
      <c r="U28" s="218">
        <f t="shared" si="1"/>
        <v>2</v>
      </c>
      <c r="V28" s="218">
        <f t="shared" si="13"/>
        <v>1</v>
      </c>
      <c r="W28" s="218">
        <f t="shared" si="14"/>
        <v>1</v>
      </c>
      <c r="X28" s="120" t="str">
        <f t="shared" si="2"/>
        <v/>
      </c>
      <c r="Y28" s="15"/>
      <c r="Z28" s="17"/>
      <c r="AA28" s="106" t="s">
        <v>2457</v>
      </c>
    </row>
    <row r="29" spans="1:27" ht="42">
      <c r="A29" s="218">
        <v>3263</v>
      </c>
      <c r="B29" s="16" t="str">
        <f t="shared" si="3"/>
        <v>P.3.7</v>
      </c>
      <c r="C29" s="92" t="s">
        <v>2458</v>
      </c>
      <c r="D29" s="20"/>
      <c r="E29" s="31"/>
      <c r="F29" s="17"/>
      <c r="G29" s="16"/>
      <c r="H29" s="17"/>
      <c r="I29" s="16">
        <v>2</v>
      </c>
      <c r="J29" s="16"/>
      <c r="K29" s="218">
        <f t="shared" si="4"/>
        <v>3</v>
      </c>
      <c r="L29" s="218">
        <f t="shared" si="5"/>
        <v>7</v>
      </c>
      <c r="M29" s="218">
        <f t="shared" si="6"/>
        <v>0</v>
      </c>
      <c r="N29" s="218">
        <f t="shared" si="7"/>
        <v>0</v>
      </c>
      <c r="O29" s="218">
        <f t="shared" si="8"/>
        <v>0</v>
      </c>
      <c r="P29" s="222">
        <f t="shared" si="0"/>
        <v>0</v>
      </c>
      <c r="Q29" s="218">
        <f t="shared" si="9"/>
        <v>0</v>
      </c>
      <c r="R29" s="218">
        <f t="shared" si="10"/>
        <v>0</v>
      </c>
      <c r="S29" s="218">
        <f t="shared" si="11"/>
        <v>1</v>
      </c>
      <c r="T29" s="218">
        <f t="shared" si="12"/>
        <v>1</v>
      </c>
      <c r="U29" s="218">
        <f t="shared" si="1"/>
        <v>2</v>
      </c>
      <c r="V29" s="218">
        <f t="shared" si="13"/>
        <v>1</v>
      </c>
      <c r="W29" s="218">
        <f t="shared" si="14"/>
        <v>1</v>
      </c>
      <c r="X29" s="120">
        <f t="shared" si="2"/>
        <v>1</v>
      </c>
      <c r="Y29" s="15"/>
      <c r="Z29" s="17"/>
      <c r="AA29" s="106" t="s">
        <v>2459</v>
      </c>
    </row>
    <row r="30" spans="1:27" ht="42">
      <c r="A30" s="218">
        <v>3228</v>
      </c>
      <c r="B30" s="16" t="str">
        <f t="shared" si="3"/>
        <v>P.3.8</v>
      </c>
      <c r="C30" s="92" t="s">
        <v>2460</v>
      </c>
      <c r="D30" s="20"/>
      <c r="E30" s="31"/>
      <c r="F30" s="17"/>
      <c r="G30" s="16"/>
      <c r="H30" s="17"/>
      <c r="I30" s="16">
        <v>2</v>
      </c>
      <c r="J30" s="16"/>
      <c r="K30" s="218">
        <f t="shared" si="4"/>
        <v>3</v>
      </c>
      <c r="L30" s="218">
        <f t="shared" si="5"/>
        <v>8</v>
      </c>
      <c r="M30" s="218">
        <f t="shared" si="6"/>
        <v>0</v>
      </c>
      <c r="N30" s="218">
        <f t="shared" si="7"/>
        <v>0</v>
      </c>
      <c r="O30" s="218">
        <f t="shared" si="8"/>
        <v>0</v>
      </c>
      <c r="P30" s="222">
        <f t="shared" si="0"/>
        <v>0</v>
      </c>
      <c r="Q30" s="218">
        <f t="shared" si="9"/>
        <v>0</v>
      </c>
      <c r="R30" s="218">
        <f t="shared" si="10"/>
        <v>0</v>
      </c>
      <c r="S30" s="218">
        <f t="shared" si="11"/>
        <v>1</v>
      </c>
      <c r="T30" s="218">
        <f t="shared" si="12"/>
        <v>1</v>
      </c>
      <c r="U30" s="218">
        <f t="shared" si="1"/>
        <v>2</v>
      </c>
      <c r="V30" s="218">
        <f t="shared" si="13"/>
        <v>1</v>
      </c>
      <c r="W30" s="218">
        <f t="shared" si="14"/>
        <v>1</v>
      </c>
      <c r="X30" s="120">
        <f t="shared" si="2"/>
        <v>1</v>
      </c>
      <c r="Y30" s="15"/>
      <c r="Z30" s="17"/>
      <c r="AA30" s="106" t="s">
        <v>2461</v>
      </c>
    </row>
    <row r="31" spans="1:27" ht="42">
      <c r="A31" s="218">
        <v>3713</v>
      </c>
      <c r="B31" s="16" t="str">
        <f t="shared" si="3"/>
        <v>P.3.9</v>
      </c>
      <c r="C31" s="92" t="s">
        <v>2462</v>
      </c>
      <c r="D31" s="20"/>
      <c r="E31" s="31"/>
      <c r="F31" s="17"/>
      <c r="G31" s="16"/>
      <c r="H31" s="17"/>
      <c r="I31" s="16">
        <v>2</v>
      </c>
      <c r="J31" s="16"/>
      <c r="K31" s="218">
        <f t="shared" si="4"/>
        <v>3</v>
      </c>
      <c r="L31" s="218">
        <f t="shared" si="5"/>
        <v>9</v>
      </c>
      <c r="M31" s="218">
        <f t="shared" si="6"/>
        <v>0</v>
      </c>
      <c r="N31" s="218">
        <f t="shared" si="7"/>
        <v>0</v>
      </c>
      <c r="O31" s="218">
        <f t="shared" si="8"/>
        <v>0</v>
      </c>
      <c r="P31" s="222">
        <f t="shared" si="0"/>
        <v>0</v>
      </c>
      <c r="Q31" s="218">
        <f t="shared" si="9"/>
        <v>0</v>
      </c>
      <c r="R31" s="218">
        <f t="shared" si="10"/>
        <v>0</v>
      </c>
      <c r="S31" s="218">
        <f t="shared" si="11"/>
        <v>1</v>
      </c>
      <c r="T31" s="218">
        <f t="shared" si="12"/>
        <v>1</v>
      </c>
      <c r="U31" s="218">
        <f t="shared" si="1"/>
        <v>2</v>
      </c>
      <c r="V31" s="218">
        <f t="shared" si="13"/>
        <v>1</v>
      </c>
      <c r="W31" s="218">
        <f t="shared" si="14"/>
        <v>1</v>
      </c>
      <c r="X31" s="120" t="str">
        <f t="shared" si="2"/>
        <v/>
      </c>
      <c r="Y31" s="15"/>
      <c r="Z31" s="17"/>
      <c r="AA31" s="106" t="s">
        <v>2463</v>
      </c>
    </row>
    <row r="32" spans="1:27" ht="42">
      <c r="A32" s="218">
        <v>3714</v>
      </c>
      <c r="B32" s="16" t="str">
        <f t="shared" si="3"/>
        <v>P.3.10</v>
      </c>
      <c r="C32" s="92" t="s">
        <v>2464</v>
      </c>
      <c r="D32" s="20"/>
      <c r="E32" s="31"/>
      <c r="F32" s="17"/>
      <c r="G32" s="16"/>
      <c r="H32" s="17"/>
      <c r="I32" s="16">
        <v>2</v>
      </c>
      <c r="J32" s="17"/>
      <c r="K32" s="218">
        <f t="shared" si="4"/>
        <v>3</v>
      </c>
      <c r="L32" s="218">
        <f t="shared" si="5"/>
        <v>10</v>
      </c>
      <c r="M32" s="218">
        <f t="shared" si="6"/>
        <v>0</v>
      </c>
      <c r="N32" s="218">
        <f t="shared" si="7"/>
        <v>0</v>
      </c>
      <c r="O32" s="218">
        <f t="shared" si="8"/>
        <v>0</v>
      </c>
      <c r="P32" s="222">
        <f t="shared" si="0"/>
        <v>0</v>
      </c>
      <c r="Q32" s="218">
        <f t="shared" si="9"/>
        <v>0</v>
      </c>
      <c r="R32" s="218">
        <f t="shared" si="10"/>
        <v>0</v>
      </c>
      <c r="S32" s="218">
        <f t="shared" si="11"/>
        <v>1</v>
      </c>
      <c r="T32" s="218">
        <f t="shared" si="12"/>
        <v>1</v>
      </c>
      <c r="U32" s="218">
        <f t="shared" si="1"/>
        <v>2</v>
      </c>
      <c r="V32" s="218">
        <f t="shared" si="13"/>
        <v>1</v>
      </c>
      <c r="W32" s="218">
        <f t="shared" si="14"/>
        <v>1</v>
      </c>
      <c r="X32" s="120">
        <f t="shared" si="2"/>
        <v>1</v>
      </c>
      <c r="Y32" s="15"/>
      <c r="Z32" s="17"/>
      <c r="AA32" s="106" t="s">
        <v>2465</v>
      </c>
    </row>
    <row r="33" spans="1:27" ht="28">
      <c r="A33" s="218">
        <v>3715</v>
      </c>
      <c r="B33" s="16" t="str">
        <f t="shared" si="3"/>
        <v>P.4</v>
      </c>
      <c r="C33" s="113" t="s">
        <v>2466</v>
      </c>
      <c r="D33" s="20" t="s">
        <v>50</v>
      </c>
      <c r="E33" s="31"/>
      <c r="F33" s="17"/>
      <c r="G33" s="16"/>
      <c r="H33" s="17"/>
      <c r="I33" s="16">
        <v>1</v>
      </c>
      <c r="J33" s="17"/>
      <c r="K33" s="218">
        <f t="shared" si="4"/>
        <v>4</v>
      </c>
      <c r="L33" s="218">
        <f t="shared" si="5"/>
        <v>0</v>
      </c>
      <c r="M33" s="218">
        <f t="shared" si="6"/>
        <v>0</v>
      </c>
      <c r="N33" s="218">
        <f t="shared" si="7"/>
        <v>0</v>
      </c>
      <c r="O33" s="218">
        <f t="shared" si="8"/>
        <v>0</v>
      </c>
      <c r="P33" s="222">
        <f t="shared" si="0"/>
        <v>0</v>
      </c>
      <c r="Q33" s="218">
        <f t="shared" si="9"/>
        <v>2</v>
      </c>
      <c r="R33" s="218">
        <f t="shared" si="10"/>
        <v>2</v>
      </c>
      <c r="S33" s="218">
        <f t="shared" si="11"/>
        <v>1</v>
      </c>
      <c r="T33" s="218">
        <f t="shared" si="12"/>
        <v>1</v>
      </c>
      <c r="U33" s="218">
        <f t="shared" si="1"/>
        <v>2</v>
      </c>
      <c r="V33" s="218">
        <f t="shared" si="13"/>
        <v>1</v>
      </c>
      <c r="W33" s="218">
        <f t="shared" si="14"/>
        <v>1</v>
      </c>
      <c r="X33" s="120">
        <f t="shared" si="2"/>
        <v>1</v>
      </c>
      <c r="Y33" s="15"/>
      <c r="Z33" s="17"/>
      <c r="AA33" s="106" t="s">
        <v>2467</v>
      </c>
    </row>
    <row r="34" spans="1:27" ht="56">
      <c r="A34" s="218">
        <v>3270</v>
      </c>
      <c r="B34" s="16" t="str">
        <f t="shared" si="3"/>
        <v>P.4.1</v>
      </c>
      <c r="C34" s="92" t="s">
        <v>2468</v>
      </c>
      <c r="D34" s="20"/>
      <c r="E34" s="31"/>
      <c r="F34" s="17"/>
      <c r="G34" s="16"/>
      <c r="H34" s="17"/>
      <c r="I34" s="16">
        <v>2</v>
      </c>
      <c r="J34" s="17"/>
      <c r="K34" s="218">
        <f t="shared" si="4"/>
        <v>4</v>
      </c>
      <c r="L34" s="218">
        <f t="shared" si="5"/>
        <v>1</v>
      </c>
      <c r="M34" s="218">
        <f t="shared" si="6"/>
        <v>0</v>
      </c>
      <c r="N34" s="218">
        <f t="shared" si="7"/>
        <v>0</v>
      </c>
      <c r="O34" s="218">
        <f t="shared" si="8"/>
        <v>0</v>
      </c>
      <c r="P34" s="222">
        <f t="shared" si="0"/>
        <v>0</v>
      </c>
      <c r="Q34" s="218">
        <f t="shared" si="9"/>
        <v>0</v>
      </c>
      <c r="R34" s="218">
        <f t="shared" si="10"/>
        <v>0</v>
      </c>
      <c r="S34" s="218">
        <f t="shared" si="11"/>
        <v>1</v>
      </c>
      <c r="T34" s="218">
        <f t="shared" si="12"/>
        <v>1</v>
      </c>
      <c r="U34" s="218">
        <f t="shared" si="1"/>
        <v>2</v>
      </c>
      <c r="V34" s="218">
        <f t="shared" si="13"/>
        <v>1</v>
      </c>
      <c r="W34" s="218">
        <f t="shared" si="14"/>
        <v>1</v>
      </c>
      <c r="X34" s="120">
        <f t="shared" si="2"/>
        <v>1</v>
      </c>
      <c r="Y34" s="15"/>
      <c r="Z34" s="17"/>
      <c r="AA34" s="106" t="s">
        <v>2469</v>
      </c>
    </row>
    <row r="35" spans="1:27" ht="56">
      <c r="A35" s="218">
        <v>3269</v>
      </c>
      <c r="B35" s="16" t="str">
        <f t="shared" si="3"/>
        <v>P.4.2</v>
      </c>
      <c r="C35" s="92" t="s">
        <v>2470</v>
      </c>
      <c r="D35" s="20"/>
      <c r="E35" s="31"/>
      <c r="F35" s="17"/>
      <c r="G35" s="16"/>
      <c r="H35" s="17"/>
      <c r="I35" s="16">
        <v>2</v>
      </c>
      <c r="J35" s="17"/>
      <c r="K35" s="218">
        <f t="shared" si="4"/>
        <v>4</v>
      </c>
      <c r="L35" s="218">
        <f t="shared" si="5"/>
        <v>2</v>
      </c>
      <c r="M35" s="218">
        <f t="shared" si="6"/>
        <v>0</v>
      </c>
      <c r="N35" s="218">
        <f t="shared" si="7"/>
        <v>0</v>
      </c>
      <c r="O35" s="218">
        <f t="shared" si="8"/>
        <v>0</v>
      </c>
      <c r="P35" s="222">
        <f t="shared" si="0"/>
        <v>0</v>
      </c>
      <c r="Q35" s="218">
        <f t="shared" si="9"/>
        <v>0</v>
      </c>
      <c r="R35" s="218">
        <f t="shared" si="10"/>
        <v>0</v>
      </c>
      <c r="S35" s="218">
        <f t="shared" si="11"/>
        <v>1</v>
      </c>
      <c r="T35" s="218">
        <f t="shared" si="12"/>
        <v>1</v>
      </c>
      <c r="U35" s="218">
        <f t="shared" si="1"/>
        <v>2</v>
      </c>
      <c r="V35" s="218">
        <f t="shared" si="13"/>
        <v>1</v>
      </c>
      <c r="W35" s="218">
        <f t="shared" si="14"/>
        <v>1</v>
      </c>
      <c r="X35" s="120">
        <f t="shared" si="2"/>
        <v>1</v>
      </c>
      <c r="Y35" s="15"/>
      <c r="Z35" s="17"/>
      <c r="AA35" s="106" t="s">
        <v>2471</v>
      </c>
    </row>
    <row r="36" spans="1:27" ht="28">
      <c r="A36" s="218">
        <v>3718</v>
      </c>
      <c r="B36" s="16" t="str">
        <f t="shared" si="3"/>
        <v>P.5</v>
      </c>
      <c r="C36" s="113" t="s">
        <v>2472</v>
      </c>
      <c r="D36" s="20" t="s">
        <v>47</v>
      </c>
      <c r="E36" s="31"/>
      <c r="F36" s="17"/>
      <c r="G36" s="16"/>
      <c r="H36" s="17"/>
      <c r="I36" s="16">
        <v>1</v>
      </c>
      <c r="J36" s="17"/>
      <c r="K36" s="218">
        <f t="shared" si="4"/>
        <v>5</v>
      </c>
      <c r="L36" s="218">
        <f t="shared" si="5"/>
        <v>0</v>
      </c>
      <c r="M36" s="218">
        <f t="shared" si="6"/>
        <v>0</v>
      </c>
      <c r="N36" s="218">
        <f t="shared" si="7"/>
        <v>0</v>
      </c>
      <c r="O36" s="218">
        <f t="shared" si="8"/>
        <v>0</v>
      </c>
      <c r="P36" s="222">
        <f t="shared" si="0"/>
        <v>0</v>
      </c>
      <c r="Q36" s="218">
        <f t="shared" si="9"/>
        <v>1</v>
      </c>
      <c r="R36" s="218">
        <f t="shared" si="10"/>
        <v>1</v>
      </c>
      <c r="S36" s="218">
        <f t="shared" si="11"/>
        <v>1</v>
      </c>
      <c r="T36" s="218">
        <f t="shared" si="12"/>
        <v>0</v>
      </c>
      <c r="U36" s="218">
        <f t="shared" si="1"/>
        <v>1</v>
      </c>
      <c r="V36" s="218">
        <f t="shared" si="13"/>
        <v>1</v>
      </c>
      <c r="W36" s="218">
        <f t="shared" si="14"/>
        <v>1</v>
      </c>
      <c r="X36" s="120" t="str">
        <f t="shared" si="2"/>
        <v/>
      </c>
      <c r="Y36" s="15"/>
      <c r="Z36" s="17"/>
      <c r="AA36" s="106" t="s">
        <v>2473</v>
      </c>
    </row>
    <row r="37" spans="1:27" ht="42">
      <c r="A37" s="218">
        <v>3224</v>
      </c>
      <c r="B37" s="16" t="str">
        <f t="shared" si="3"/>
        <v>P.5.1</v>
      </c>
      <c r="C37" s="92" t="s">
        <v>2474</v>
      </c>
      <c r="D37" s="20" t="s">
        <v>50</v>
      </c>
      <c r="E37" s="31" t="s">
        <v>2475</v>
      </c>
      <c r="F37" s="17"/>
      <c r="G37" s="16"/>
      <c r="H37" s="17"/>
      <c r="I37" s="16">
        <v>2</v>
      </c>
      <c r="J37" s="17"/>
      <c r="K37" s="218">
        <f t="shared" si="4"/>
        <v>5</v>
      </c>
      <c r="L37" s="218">
        <f t="shared" si="5"/>
        <v>1</v>
      </c>
      <c r="M37" s="218">
        <f t="shared" si="6"/>
        <v>0</v>
      </c>
      <c r="N37" s="218">
        <f t="shared" si="7"/>
        <v>0</v>
      </c>
      <c r="O37" s="218">
        <f t="shared" si="8"/>
        <v>0</v>
      </c>
      <c r="P37" s="222">
        <f t="shared" si="0"/>
        <v>0</v>
      </c>
      <c r="Q37" s="218">
        <f t="shared" si="9"/>
        <v>2</v>
      </c>
      <c r="R37" s="218">
        <f t="shared" si="10"/>
        <v>2</v>
      </c>
      <c r="S37" s="218">
        <f t="shared" si="11"/>
        <v>1</v>
      </c>
      <c r="T37" s="218">
        <f t="shared" si="12"/>
        <v>2</v>
      </c>
      <c r="U37" s="218">
        <f t="shared" si="1"/>
        <v>2</v>
      </c>
      <c r="V37" s="218">
        <f t="shared" si="13"/>
        <v>1</v>
      </c>
      <c r="W37" s="218">
        <f t="shared" si="14"/>
        <v>1</v>
      </c>
      <c r="X37" s="120" t="str">
        <f t="shared" si="2"/>
        <v/>
      </c>
      <c r="Y37" s="15"/>
      <c r="Z37" s="17"/>
      <c r="AA37" s="106" t="s">
        <v>2476</v>
      </c>
    </row>
    <row r="38" spans="1:27" ht="42">
      <c r="A38" s="218">
        <v>3225</v>
      </c>
      <c r="B38" s="16" t="str">
        <f t="shared" si="3"/>
        <v>P.6</v>
      </c>
      <c r="C38" s="113" t="s">
        <v>312</v>
      </c>
      <c r="D38" s="20" t="s">
        <v>50</v>
      </c>
      <c r="E38" s="31" t="s">
        <v>2477</v>
      </c>
      <c r="F38" s="17"/>
      <c r="G38" s="16"/>
      <c r="H38" s="17"/>
      <c r="I38" s="16">
        <v>1</v>
      </c>
      <c r="J38" s="17"/>
      <c r="K38" s="218">
        <f t="shared" si="4"/>
        <v>6</v>
      </c>
      <c r="L38" s="218">
        <f t="shared" si="5"/>
        <v>0</v>
      </c>
      <c r="M38" s="218">
        <f t="shared" si="6"/>
        <v>0</v>
      </c>
      <c r="N38" s="218">
        <f t="shared" si="7"/>
        <v>0</v>
      </c>
      <c r="O38" s="218">
        <f t="shared" si="8"/>
        <v>0</v>
      </c>
      <c r="P38" s="222">
        <f t="shared" si="0"/>
        <v>0</v>
      </c>
      <c r="Q38" s="218">
        <f t="shared" si="9"/>
        <v>2</v>
      </c>
      <c r="R38" s="218">
        <f t="shared" si="10"/>
        <v>2</v>
      </c>
      <c r="S38" s="218">
        <f t="shared" si="11"/>
        <v>1</v>
      </c>
      <c r="T38" s="218">
        <f t="shared" si="12"/>
        <v>1</v>
      </c>
      <c r="U38" s="218">
        <f t="shared" si="1"/>
        <v>2</v>
      </c>
      <c r="V38" s="218">
        <f t="shared" si="13"/>
        <v>1</v>
      </c>
      <c r="W38" s="218">
        <f t="shared" si="14"/>
        <v>1</v>
      </c>
      <c r="X38" s="120">
        <f t="shared" si="2"/>
        <v>1</v>
      </c>
      <c r="Y38" s="15"/>
      <c r="Z38" s="17"/>
      <c r="AA38" s="106" t="s">
        <v>2478</v>
      </c>
    </row>
    <row r="39" spans="1:27" ht="28">
      <c r="A39" s="218">
        <v>3226</v>
      </c>
      <c r="B39" s="16" t="str">
        <f t="shared" si="3"/>
        <v>P.6.1</v>
      </c>
      <c r="C39" s="92" t="s">
        <v>2479</v>
      </c>
      <c r="D39" s="20"/>
      <c r="E39" s="31"/>
      <c r="F39" s="17"/>
      <c r="G39" s="16"/>
      <c r="H39" s="17"/>
      <c r="I39" s="16">
        <v>2</v>
      </c>
      <c r="J39" s="17"/>
      <c r="K39" s="218">
        <f t="shared" si="4"/>
        <v>6</v>
      </c>
      <c r="L39" s="218">
        <f t="shared" si="5"/>
        <v>1</v>
      </c>
      <c r="M39" s="218">
        <f t="shared" si="6"/>
        <v>0</v>
      </c>
      <c r="N39" s="218">
        <f t="shared" si="7"/>
        <v>0</v>
      </c>
      <c r="O39" s="218">
        <f t="shared" si="8"/>
        <v>0</v>
      </c>
      <c r="P39" s="222">
        <f t="shared" si="0"/>
        <v>0</v>
      </c>
      <c r="Q39" s="218">
        <f t="shared" si="9"/>
        <v>0</v>
      </c>
      <c r="R39" s="218">
        <f t="shared" si="10"/>
        <v>0</v>
      </c>
      <c r="S39" s="218">
        <f t="shared" si="11"/>
        <v>1</v>
      </c>
      <c r="T39" s="218">
        <f t="shared" si="12"/>
        <v>1</v>
      </c>
      <c r="U39" s="218">
        <f t="shared" si="1"/>
        <v>2</v>
      </c>
      <c r="V39" s="218">
        <f t="shared" si="13"/>
        <v>1</v>
      </c>
      <c r="W39" s="218">
        <f t="shared" si="14"/>
        <v>1</v>
      </c>
      <c r="X39" s="120" t="str">
        <f t="shared" si="2"/>
        <v/>
      </c>
      <c r="Y39" s="15"/>
      <c r="Z39" s="17"/>
      <c r="AA39" s="106" t="s">
        <v>2480</v>
      </c>
    </row>
    <row r="40" spans="1:27" ht="28">
      <c r="A40" s="218">
        <v>3227</v>
      </c>
      <c r="B40" s="16" t="str">
        <f t="shared" si="3"/>
        <v>P.6.2</v>
      </c>
      <c r="C40" s="92" t="s">
        <v>2481</v>
      </c>
      <c r="D40" s="20"/>
      <c r="E40" s="31"/>
      <c r="F40" s="17"/>
      <c r="G40" s="16"/>
      <c r="H40" s="17"/>
      <c r="I40" s="16">
        <v>2</v>
      </c>
      <c r="J40" s="17"/>
      <c r="K40" s="218">
        <f t="shared" si="4"/>
        <v>6</v>
      </c>
      <c r="L40" s="218">
        <f t="shared" si="5"/>
        <v>2</v>
      </c>
      <c r="M40" s="218">
        <f t="shared" si="6"/>
        <v>0</v>
      </c>
      <c r="N40" s="218">
        <f t="shared" si="7"/>
        <v>0</v>
      </c>
      <c r="O40" s="218">
        <f t="shared" si="8"/>
        <v>0</v>
      </c>
      <c r="P40" s="222">
        <f t="shared" si="0"/>
        <v>0</v>
      </c>
      <c r="Q40" s="218">
        <f t="shared" si="9"/>
        <v>0</v>
      </c>
      <c r="R40" s="218">
        <f t="shared" si="10"/>
        <v>0</v>
      </c>
      <c r="S40" s="218">
        <f t="shared" si="11"/>
        <v>1</v>
      </c>
      <c r="T40" s="218">
        <f t="shared" si="12"/>
        <v>1</v>
      </c>
      <c r="U40" s="218">
        <f t="shared" si="1"/>
        <v>2</v>
      </c>
      <c r="V40" s="218">
        <f t="shared" si="13"/>
        <v>1</v>
      </c>
      <c r="W40" s="218">
        <f t="shared" si="14"/>
        <v>1</v>
      </c>
      <c r="X40" s="120" t="str">
        <f t="shared" si="2"/>
        <v/>
      </c>
      <c r="Y40" s="15"/>
      <c r="Z40" s="17"/>
      <c r="AA40" s="106" t="s">
        <v>2482</v>
      </c>
    </row>
    <row r="41" spans="1:27" ht="28">
      <c r="A41" s="218">
        <v>3723</v>
      </c>
      <c r="B41" s="16" t="str">
        <f t="shared" si="3"/>
        <v>P.7</v>
      </c>
      <c r="C41" s="113" t="s">
        <v>2483</v>
      </c>
      <c r="D41" s="20" t="s">
        <v>47</v>
      </c>
      <c r="E41" s="31"/>
      <c r="F41" s="17"/>
      <c r="G41" s="16"/>
      <c r="H41" s="17"/>
      <c r="I41" s="16">
        <v>1</v>
      </c>
      <c r="J41" s="17"/>
      <c r="K41" s="218">
        <f t="shared" si="4"/>
        <v>7</v>
      </c>
      <c r="L41" s="218">
        <f t="shared" si="5"/>
        <v>0</v>
      </c>
      <c r="M41" s="218">
        <f t="shared" si="6"/>
        <v>0</v>
      </c>
      <c r="N41" s="218">
        <f t="shared" si="7"/>
        <v>0</v>
      </c>
      <c r="O41" s="218">
        <f t="shared" si="8"/>
        <v>0</v>
      </c>
      <c r="P41" s="222">
        <f t="shared" si="0"/>
        <v>0</v>
      </c>
      <c r="Q41" s="218">
        <f t="shared" si="9"/>
        <v>1</v>
      </c>
      <c r="R41" s="218">
        <f t="shared" si="10"/>
        <v>1</v>
      </c>
      <c r="S41" s="218">
        <f t="shared" si="11"/>
        <v>1</v>
      </c>
      <c r="T41" s="218">
        <f t="shared" si="12"/>
        <v>0</v>
      </c>
      <c r="U41" s="218">
        <f t="shared" si="1"/>
        <v>1</v>
      </c>
      <c r="V41" s="218">
        <f t="shared" si="13"/>
        <v>1</v>
      </c>
      <c r="W41" s="218">
        <f t="shared" si="14"/>
        <v>1</v>
      </c>
      <c r="X41" s="120">
        <f t="shared" si="2"/>
        <v>1</v>
      </c>
      <c r="Y41" s="15"/>
      <c r="Z41" s="17"/>
      <c r="AA41" s="106" t="s">
        <v>2484</v>
      </c>
    </row>
    <row r="42" spans="1:27" ht="56">
      <c r="A42" s="218">
        <v>3724</v>
      </c>
      <c r="B42" s="16" t="str">
        <f t="shared" si="3"/>
        <v>P.7.1</v>
      </c>
      <c r="C42" s="92" t="s">
        <v>325</v>
      </c>
      <c r="D42" s="20" t="s">
        <v>47</v>
      </c>
      <c r="E42" s="31"/>
      <c r="F42" s="17"/>
      <c r="G42" s="16"/>
      <c r="H42" s="17"/>
      <c r="I42" s="16">
        <v>2</v>
      </c>
      <c r="J42" s="17"/>
      <c r="K42" s="218">
        <f t="shared" si="4"/>
        <v>7</v>
      </c>
      <c r="L42" s="218">
        <f t="shared" si="5"/>
        <v>1</v>
      </c>
      <c r="M42" s="218">
        <f t="shared" si="6"/>
        <v>0</v>
      </c>
      <c r="N42" s="218">
        <f t="shared" si="7"/>
        <v>0</v>
      </c>
      <c r="O42" s="218">
        <f t="shared" si="8"/>
        <v>0</v>
      </c>
      <c r="P42" s="222">
        <f t="shared" si="0"/>
        <v>0</v>
      </c>
      <c r="Q42" s="218">
        <f t="shared" si="9"/>
        <v>1</v>
      </c>
      <c r="R42" s="218">
        <f t="shared" si="10"/>
        <v>1</v>
      </c>
      <c r="S42" s="218">
        <f t="shared" si="11"/>
        <v>1</v>
      </c>
      <c r="T42" s="218">
        <f t="shared" si="12"/>
        <v>0</v>
      </c>
      <c r="U42" s="218">
        <f t="shared" si="1"/>
        <v>1</v>
      </c>
      <c r="V42" s="218">
        <f t="shared" si="13"/>
        <v>1</v>
      </c>
      <c r="W42" s="218">
        <f t="shared" si="14"/>
        <v>1</v>
      </c>
      <c r="X42" s="120">
        <f t="shared" si="2"/>
        <v>1</v>
      </c>
      <c r="Y42" s="15"/>
      <c r="Z42" s="17"/>
      <c r="AA42" s="106" t="s">
        <v>2485</v>
      </c>
    </row>
    <row r="43" spans="1:27" ht="196">
      <c r="A43" s="218">
        <v>3235</v>
      </c>
      <c r="B43" s="16" t="str">
        <f t="shared" si="3"/>
        <v>P.8</v>
      </c>
      <c r="C43" s="113" t="s">
        <v>2486</v>
      </c>
      <c r="D43" s="20" t="s">
        <v>47</v>
      </c>
      <c r="E43" s="31" t="s">
        <v>2487</v>
      </c>
      <c r="F43" s="17"/>
      <c r="G43" s="16"/>
      <c r="H43" s="17"/>
      <c r="I43" s="16">
        <v>1</v>
      </c>
      <c r="J43" s="17"/>
      <c r="K43" s="218">
        <f t="shared" si="4"/>
        <v>8</v>
      </c>
      <c r="L43" s="218">
        <f t="shared" si="5"/>
        <v>0</v>
      </c>
      <c r="M43" s="218">
        <f t="shared" si="6"/>
        <v>0</v>
      </c>
      <c r="N43" s="218">
        <f t="shared" si="7"/>
        <v>0</v>
      </c>
      <c r="O43" s="218">
        <f t="shared" si="8"/>
        <v>0</v>
      </c>
      <c r="P43" s="222">
        <f t="shared" si="0"/>
        <v>0</v>
      </c>
      <c r="Q43" s="218">
        <f t="shared" si="9"/>
        <v>1</v>
      </c>
      <c r="R43" s="218">
        <f t="shared" si="10"/>
        <v>1</v>
      </c>
      <c r="S43" s="218">
        <f t="shared" si="11"/>
        <v>1</v>
      </c>
      <c r="T43" s="218">
        <f t="shared" si="12"/>
        <v>0</v>
      </c>
      <c r="U43" s="218">
        <f t="shared" si="1"/>
        <v>1</v>
      </c>
      <c r="V43" s="218">
        <f t="shared" si="13"/>
        <v>1</v>
      </c>
      <c r="W43" s="218">
        <f t="shared" si="14"/>
        <v>1</v>
      </c>
      <c r="X43" s="120" t="str">
        <f t="shared" si="2"/>
        <v/>
      </c>
      <c r="Y43" s="15"/>
      <c r="Z43" s="17"/>
      <c r="AA43" s="106" t="s">
        <v>2488</v>
      </c>
    </row>
    <row r="44" spans="1:27" ht="28">
      <c r="A44" s="218">
        <v>3236</v>
      </c>
      <c r="B44" s="16" t="str">
        <f t="shared" si="3"/>
        <v>P.9</v>
      </c>
      <c r="C44" s="113" t="s">
        <v>2489</v>
      </c>
      <c r="D44" s="20" t="s">
        <v>47</v>
      </c>
      <c r="E44" s="31"/>
      <c r="F44" s="17"/>
      <c r="G44" s="16"/>
      <c r="H44" s="17"/>
      <c r="I44" s="16">
        <v>1</v>
      </c>
      <c r="J44" s="17"/>
      <c r="K44" s="218">
        <f t="shared" si="4"/>
        <v>9</v>
      </c>
      <c r="L44" s="218">
        <f t="shared" si="5"/>
        <v>0</v>
      </c>
      <c r="M44" s="218">
        <f t="shared" si="6"/>
        <v>0</v>
      </c>
      <c r="N44" s="218">
        <f t="shared" si="7"/>
        <v>0</v>
      </c>
      <c r="O44" s="218">
        <f t="shared" si="8"/>
        <v>0</v>
      </c>
      <c r="P44" s="222">
        <f t="shared" si="0"/>
        <v>0</v>
      </c>
      <c r="Q44" s="218">
        <f t="shared" si="9"/>
        <v>1</v>
      </c>
      <c r="R44" s="218">
        <f t="shared" si="10"/>
        <v>1</v>
      </c>
      <c r="S44" s="218">
        <f t="shared" si="11"/>
        <v>1</v>
      </c>
      <c r="T44" s="218">
        <f t="shared" si="12"/>
        <v>0</v>
      </c>
      <c r="U44" s="218">
        <f t="shared" si="1"/>
        <v>1</v>
      </c>
      <c r="V44" s="218">
        <f t="shared" si="13"/>
        <v>1</v>
      </c>
      <c r="W44" s="218">
        <f t="shared" si="14"/>
        <v>1</v>
      </c>
      <c r="X44" s="120" t="str">
        <f t="shared" si="2"/>
        <v/>
      </c>
      <c r="Y44" s="15"/>
      <c r="Z44" s="17"/>
      <c r="AA44" s="106" t="s">
        <v>2490</v>
      </c>
    </row>
    <row r="45" spans="1:27" ht="28">
      <c r="A45" s="218">
        <v>3237</v>
      </c>
      <c r="B45" s="16" t="str">
        <f t="shared" si="3"/>
        <v>P.10</v>
      </c>
      <c r="C45" s="113" t="s">
        <v>2491</v>
      </c>
      <c r="D45" s="20" t="s">
        <v>47</v>
      </c>
      <c r="E45" s="31"/>
      <c r="F45" s="17"/>
      <c r="G45" s="16"/>
      <c r="H45" s="17"/>
      <c r="I45" s="16">
        <v>1</v>
      </c>
      <c r="J45" s="17"/>
      <c r="K45" s="218">
        <f t="shared" si="4"/>
        <v>10</v>
      </c>
      <c r="L45" s="218">
        <f t="shared" si="5"/>
        <v>0</v>
      </c>
      <c r="M45" s="218">
        <f t="shared" si="6"/>
        <v>0</v>
      </c>
      <c r="N45" s="218">
        <f t="shared" si="7"/>
        <v>0</v>
      </c>
      <c r="O45" s="218">
        <f t="shared" si="8"/>
        <v>0</v>
      </c>
      <c r="P45" s="222">
        <f t="shared" si="0"/>
        <v>0</v>
      </c>
      <c r="Q45" s="218">
        <f t="shared" si="9"/>
        <v>1</v>
      </c>
      <c r="R45" s="218">
        <f t="shared" si="10"/>
        <v>1</v>
      </c>
      <c r="S45" s="218">
        <f t="shared" si="11"/>
        <v>1</v>
      </c>
      <c r="T45" s="218">
        <f t="shared" si="12"/>
        <v>0</v>
      </c>
      <c r="U45" s="218">
        <f t="shared" si="1"/>
        <v>1</v>
      </c>
      <c r="V45" s="218">
        <f t="shared" si="13"/>
        <v>1</v>
      </c>
      <c r="W45" s="218">
        <f t="shared" si="14"/>
        <v>1</v>
      </c>
      <c r="X45" s="120" t="str">
        <f t="shared" si="2"/>
        <v/>
      </c>
      <c r="Y45" s="15"/>
      <c r="Z45" s="17"/>
      <c r="AA45" s="106" t="s">
        <v>2492</v>
      </c>
    </row>
    <row r="46" spans="1:27" ht="28">
      <c r="A46">
        <v>3736</v>
      </c>
      <c r="B46" s="16" t="str">
        <f t="shared" si="3"/>
        <v>P.10.1</v>
      </c>
      <c r="C46" s="92" t="s">
        <v>2493</v>
      </c>
      <c r="D46" s="20" t="s">
        <v>47</v>
      </c>
      <c r="E46" s="31"/>
      <c r="F46" s="17"/>
      <c r="G46" s="16"/>
      <c r="H46" s="17"/>
      <c r="I46" s="16">
        <v>2</v>
      </c>
      <c r="J46" s="17"/>
      <c r="K46" s="218">
        <f t="shared" si="4"/>
        <v>10</v>
      </c>
      <c r="L46" s="218">
        <f t="shared" si="5"/>
        <v>1</v>
      </c>
      <c r="M46" s="218">
        <f t="shared" si="6"/>
        <v>0</v>
      </c>
      <c r="N46" s="218">
        <f t="shared" si="7"/>
        <v>0</v>
      </c>
      <c r="O46" s="218">
        <f t="shared" si="8"/>
        <v>0</v>
      </c>
      <c r="P46" s="222">
        <f t="shared" si="0"/>
        <v>0</v>
      </c>
      <c r="Q46" s="218">
        <f t="shared" si="9"/>
        <v>1</v>
      </c>
      <c r="R46" s="218">
        <f t="shared" si="10"/>
        <v>1</v>
      </c>
      <c r="S46" s="218">
        <f t="shared" si="11"/>
        <v>1</v>
      </c>
      <c r="T46" s="218">
        <f t="shared" si="12"/>
        <v>0</v>
      </c>
      <c r="U46" s="218">
        <f t="shared" si="1"/>
        <v>1</v>
      </c>
      <c r="V46" s="218">
        <f t="shared" si="13"/>
        <v>1</v>
      </c>
      <c r="W46" s="218">
        <f t="shared" si="14"/>
        <v>1</v>
      </c>
      <c r="X46" s="120" t="str">
        <f t="shared" si="2"/>
        <v/>
      </c>
      <c r="Y46" s="15"/>
      <c r="Z46" s="17"/>
      <c r="AA46" s="106" t="s">
        <v>2494</v>
      </c>
    </row>
    <row r="47" spans="1:27" ht="56">
      <c r="A47" s="218">
        <v>3729</v>
      </c>
      <c r="B47" s="16" t="str">
        <f t="shared" si="3"/>
        <v>P.11</v>
      </c>
      <c r="C47" s="113" t="s">
        <v>2495</v>
      </c>
      <c r="D47" s="20" t="s">
        <v>50</v>
      </c>
      <c r="E47" s="31"/>
      <c r="F47" s="17"/>
      <c r="G47" s="16"/>
      <c r="H47" s="17"/>
      <c r="I47" s="16">
        <v>1</v>
      </c>
      <c r="J47" s="17"/>
      <c r="K47" s="218">
        <f t="shared" si="4"/>
        <v>11</v>
      </c>
      <c r="L47" s="218">
        <f t="shared" si="5"/>
        <v>0</v>
      </c>
      <c r="M47" s="218">
        <f t="shared" si="6"/>
        <v>0</v>
      </c>
      <c r="N47" s="218">
        <f t="shared" si="7"/>
        <v>0</v>
      </c>
      <c r="O47" s="218">
        <f t="shared" si="8"/>
        <v>0</v>
      </c>
      <c r="P47" s="222">
        <f t="shared" si="0"/>
        <v>0</v>
      </c>
      <c r="Q47" s="218">
        <f t="shared" si="9"/>
        <v>2</v>
      </c>
      <c r="R47" s="218">
        <f t="shared" si="10"/>
        <v>2</v>
      </c>
      <c r="S47" s="218">
        <f t="shared" si="11"/>
        <v>1</v>
      </c>
      <c r="T47" s="218">
        <f t="shared" si="12"/>
        <v>1</v>
      </c>
      <c r="U47" s="218">
        <f t="shared" si="1"/>
        <v>2</v>
      </c>
      <c r="V47" s="218">
        <f t="shared" si="13"/>
        <v>1</v>
      </c>
      <c r="W47" s="218">
        <f t="shared" si="14"/>
        <v>1</v>
      </c>
      <c r="X47" s="120">
        <f t="shared" si="2"/>
        <v>1</v>
      </c>
      <c r="Y47" s="15"/>
      <c r="Z47" s="17"/>
      <c r="AA47" s="106" t="s">
        <v>2496</v>
      </c>
    </row>
    <row r="48" spans="1:27" ht="28">
      <c r="A48" s="218">
        <v>3730</v>
      </c>
      <c r="B48" s="16" t="str">
        <f t="shared" si="3"/>
        <v>P.11.1</v>
      </c>
      <c r="C48" s="92" t="s">
        <v>2497</v>
      </c>
      <c r="D48" s="20"/>
      <c r="E48" s="31"/>
      <c r="F48" s="17"/>
      <c r="G48" s="16"/>
      <c r="H48" s="17"/>
      <c r="I48" s="16">
        <v>2</v>
      </c>
      <c r="J48" s="17"/>
      <c r="K48" s="218">
        <f t="shared" si="4"/>
        <v>11</v>
      </c>
      <c r="L48" s="218">
        <f t="shared" si="5"/>
        <v>1</v>
      </c>
      <c r="M48" s="218">
        <f t="shared" si="6"/>
        <v>0</v>
      </c>
      <c r="N48" s="218">
        <f t="shared" si="7"/>
        <v>0</v>
      </c>
      <c r="O48" s="218">
        <f t="shared" si="8"/>
        <v>0</v>
      </c>
      <c r="P48" s="222">
        <f t="shared" si="0"/>
        <v>0</v>
      </c>
      <c r="Q48" s="218">
        <f t="shared" si="9"/>
        <v>0</v>
      </c>
      <c r="R48" s="218">
        <f t="shared" si="10"/>
        <v>0</v>
      </c>
      <c r="S48" s="218">
        <f t="shared" si="11"/>
        <v>1</v>
      </c>
      <c r="T48" s="218">
        <f t="shared" si="12"/>
        <v>1</v>
      </c>
      <c r="U48" s="218">
        <f t="shared" si="1"/>
        <v>2</v>
      </c>
      <c r="V48" s="218">
        <f t="shared" si="13"/>
        <v>1</v>
      </c>
      <c r="W48" s="218">
        <f t="shared" si="14"/>
        <v>1</v>
      </c>
      <c r="X48" s="120" t="str">
        <f t="shared" si="2"/>
        <v/>
      </c>
      <c r="Y48" s="15"/>
      <c r="Z48" s="17"/>
      <c r="AA48" s="106"/>
    </row>
    <row r="49" spans="1:27" ht="42">
      <c r="A49" s="218">
        <v>3731</v>
      </c>
      <c r="B49" s="16" t="str">
        <f t="shared" si="3"/>
        <v>P.11.2</v>
      </c>
      <c r="C49" s="92" t="s">
        <v>2498</v>
      </c>
      <c r="D49" s="20"/>
      <c r="E49" s="31"/>
      <c r="F49" s="17"/>
      <c r="G49" s="16"/>
      <c r="H49" s="17"/>
      <c r="I49" s="16">
        <v>2</v>
      </c>
      <c r="J49" s="17"/>
      <c r="K49" s="218">
        <f t="shared" si="4"/>
        <v>11</v>
      </c>
      <c r="L49" s="218">
        <f t="shared" si="5"/>
        <v>2</v>
      </c>
      <c r="M49" s="218">
        <f t="shared" si="6"/>
        <v>0</v>
      </c>
      <c r="N49" s="218">
        <f t="shared" si="7"/>
        <v>0</v>
      </c>
      <c r="O49" s="218">
        <f t="shared" si="8"/>
        <v>0</v>
      </c>
      <c r="P49" s="222">
        <f t="shared" si="0"/>
        <v>0</v>
      </c>
      <c r="Q49" s="218">
        <f t="shared" si="9"/>
        <v>0</v>
      </c>
      <c r="R49" s="218">
        <f t="shared" si="10"/>
        <v>0</v>
      </c>
      <c r="S49" s="218">
        <f t="shared" si="11"/>
        <v>1</v>
      </c>
      <c r="T49" s="218">
        <f t="shared" si="12"/>
        <v>1</v>
      </c>
      <c r="U49" s="218">
        <f t="shared" si="1"/>
        <v>2</v>
      </c>
      <c r="V49" s="218">
        <f t="shared" si="13"/>
        <v>1</v>
      </c>
      <c r="W49" s="218">
        <f t="shared" si="14"/>
        <v>1</v>
      </c>
      <c r="X49" s="120" t="str">
        <f t="shared" si="2"/>
        <v/>
      </c>
      <c r="Y49" s="15"/>
      <c r="Z49" s="17"/>
      <c r="AA49" s="106"/>
    </row>
    <row r="50" spans="1:27" ht="28">
      <c r="A50" s="218">
        <v>3732</v>
      </c>
      <c r="B50" s="16" t="str">
        <f t="shared" si="3"/>
        <v>P.11.3</v>
      </c>
      <c r="C50" s="92" t="s">
        <v>2499</v>
      </c>
      <c r="D50" s="20"/>
      <c r="E50" s="31"/>
      <c r="F50" s="17"/>
      <c r="G50" s="16"/>
      <c r="H50" s="17"/>
      <c r="I50" s="16">
        <v>2</v>
      </c>
      <c r="J50" s="17"/>
      <c r="K50" s="218">
        <f t="shared" si="4"/>
        <v>11</v>
      </c>
      <c r="L50" s="218">
        <f t="shared" si="5"/>
        <v>3</v>
      </c>
      <c r="M50" s="218">
        <f t="shared" si="6"/>
        <v>0</v>
      </c>
      <c r="N50" s="218">
        <f t="shared" si="7"/>
        <v>0</v>
      </c>
      <c r="O50" s="218">
        <f t="shared" si="8"/>
        <v>0</v>
      </c>
      <c r="P50" s="222">
        <f t="shared" si="0"/>
        <v>0</v>
      </c>
      <c r="Q50" s="218">
        <f t="shared" si="9"/>
        <v>0</v>
      </c>
      <c r="R50" s="218">
        <f t="shared" si="10"/>
        <v>0</v>
      </c>
      <c r="S50" s="218">
        <f t="shared" si="11"/>
        <v>1</v>
      </c>
      <c r="T50" s="218">
        <f t="shared" si="12"/>
        <v>1</v>
      </c>
      <c r="U50" s="218">
        <f t="shared" si="1"/>
        <v>2</v>
      </c>
      <c r="V50" s="218">
        <f t="shared" si="13"/>
        <v>1</v>
      </c>
      <c r="W50" s="218">
        <f t="shared" si="14"/>
        <v>1</v>
      </c>
      <c r="X50" s="120" t="str">
        <f t="shared" si="2"/>
        <v/>
      </c>
      <c r="Y50" s="15"/>
      <c r="Z50" s="17"/>
      <c r="AA50" s="106"/>
    </row>
  </sheetData>
  <sheetProtection password="B009" sheet="1"/>
  <mergeCells count="1">
    <mergeCell ref="B3:H3"/>
  </mergeCells>
  <phoneticPr fontId="0" type="noConversion"/>
  <conditionalFormatting sqref="A5:A50 K5:O50 Q5:W50">
    <cfRule type="expression" dxfId="34" priority="12" stopIfTrue="1">
      <formula>A5=""</formula>
    </cfRule>
  </conditionalFormatting>
  <conditionalFormatting sqref="B5:C50">
    <cfRule type="expression" dxfId="33" priority="37" stopIfTrue="1">
      <formula>$X5=1</formula>
    </cfRule>
  </conditionalFormatting>
  <conditionalFormatting sqref="B1:H2">
    <cfRule type="expression" dxfId="32" priority="31" stopIfTrue="1">
      <formula>OR($D$2&lt;1,$D$2="0%")</formula>
    </cfRule>
    <cfRule type="expression" dxfId="31" priority="32" stopIfTrue="1">
      <formula>$D$2=1</formula>
    </cfRule>
  </conditionalFormatting>
  <conditionalFormatting sqref="D5:D50">
    <cfRule type="expression" dxfId="30" priority="6" stopIfTrue="1">
      <formula>J5&gt;0</formula>
    </cfRule>
    <cfRule type="expression" dxfId="29" priority="7" stopIfTrue="1">
      <formula>U5=1</formula>
    </cfRule>
    <cfRule type="expression" dxfId="28" priority="8" stopIfTrue="1">
      <formula>U5&gt;1</formula>
    </cfRule>
  </conditionalFormatting>
  <conditionalFormatting sqref="E6:E50">
    <cfRule type="expression" dxfId="27" priority="5" stopIfTrue="1">
      <formula>J6=1</formula>
    </cfRule>
  </conditionalFormatting>
  <conditionalFormatting sqref="H1">
    <cfRule type="expression" dxfId="26" priority="30" stopIfTrue="1">
      <formula>Master="Master"</formula>
    </cfRule>
  </conditionalFormatting>
  <conditionalFormatting sqref="I5:I50">
    <cfRule type="expression" dxfId="25" priority="4" stopIfTrue="1">
      <formula>I5*I6/I5-I5&gt;1</formula>
    </cfRule>
  </conditionalFormatting>
  <conditionalFormatting sqref="Y1:Z2">
    <cfRule type="expression" dxfId="24" priority="9" stopIfTrue="1">
      <formula>OR($D$2&lt;1,$D$2="0%")</formula>
    </cfRule>
    <cfRule type="expression" dxfId="23" priority="10" stopIfTrue="1">
      <formula>$D$2=1</formula>
    </cfRule>
  </conditionalFormatting>
  <conditionalFormatting sqref="AA1">
    <cfRule type="expression" dxfId="22" priority="57" stopIfTrue="1">
      <formula>Master="Master"</formula>
    </cfRule>
  </conditionalFormatting>
  <conditionalFormatting sqref="AA2:AA3">
    <cfRule type="expression" dxfId="21" priority="58" stopIfTrue="1">
      <formula>Master="Master"</formula>
    </cfRule>
  </conditionalFormatting>
  <conditionalFormatting sqref="AA4">
    <cfRule type="expression" dxfId="20" priority="59" stopIfTrue="1">
      <formula>Master="Master"</formula>
    </cfRule>
  </conditionalFormatting>
  <conditionalFormatting sqref="AA5:AA50">
    <cfRule type="expression" dxfId="19" priority="56" stopIfTrue="1">
      <formula>Master="Master"</formula>
    </cfRule>
  </conditionalFormatting>
  <dataValidations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50" xr:uid="{00000000-0002-0000-10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50" xr:uid="{00000000-0002-0000-10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C387"/>
  <sheetViews>
    <sheetView showGridLines="0" showZeros="0" topLeftCell="B1" zoomScale="90" zoomScaleNormal="90" workbookViewId="0">
      <pane ySplit="4" topLeftCell="A82" activePane="bottomLeft" state="frozen"/>
      <selection sqref="A1:IV65536"/>
      <selection pane="bottomLeft" activeCell="B3" sqref="B3:H3"/>
    </sheetView>
  </sheetViews>
  <sheetFormatPr defaultColWidth="8.81640625" defaultRowHeight="12.5"/>
  <cols>
    <col min="1" max="1" width="5.1796875" hidden="1" customWidth="1"/>
    <col min="2" max="2" width="13.26953125" customWidth="1"/>
    <col min="3" max="3" width="67" customWidth="1"/>
    <col min="4" max="4" width="11.26953125" customWidth="1"/>
    <col min="5" max="5" width="40.7265625" customWidth="1"/>
    <col min="6" max="7" width="18.7265625" customWidth="1"/>
    <col min="8" max="8" width="27.81640625" customWidth="1"/>
    <col min="9" max="9" width="14.1796875" customWidth="1"/>
    <col min="10" max="10" width="28.1796875" customWidth="1"/>
    <col min="11" max="23" width="2.81640625" hidden="1" customWidth="1"/>
    <col min="24" max="24" width="6.1796875" hidden="1" customWidth="1"/>
    <col min="25" max="26" width="2.81640625" hidden="1" customWidth="1"/>
    <col min="27" max="27" width="58" bestFit="1" customWidth="1"/>
    <col min="28" max="28" width="28.1796875" hidden="1" customWidth="1"/>
  </cols>
  <sheetData>
    <row r="1" spans="1:29" ht="23">
      <c r="A1" s="39"/>
      <c r="B1" s="84" t="s">
        <v>29</v>
      </c>
      <c r="C1" s="85"/>
      <c r="D1" s="86"/>
      <c r="E1" s="86"/>
      <c r="F1" s="86"/>
      <c r="G1" s="86"/>
      <c r="H1" s="86"/>
      <c r="I1" s="86"/>
      <c r="J1" s="63">
        <f>Master</f>
        <v>0</v>
      </c>
      <c r="K1" s="217"/>
      <c r="L1" s="217"/>
      <c r="M1" s="217"/>
      <c r="N1" s="217"/>
      <c r="O1" s="217"/>
      <c r="P1" s="217"/>
      <c r="Q1" s="217"/>
      <c r="R1" s="217" t="str">
        <f>LEFT(B1,1)</f>
        <v>V</v>
      </c>
      <c r="S1" s="217"/>
      <c r="T1" s="217"/>
      <c r="U1" s="217"/>
      <c r="V1" s="217"/>
      <c r="W1" s="217"/>
      <c r="X1" s="217"/>
      <c r="Y1" s="217"/>
      <c r="Z1" s="217"/>
      <c r="AA1" s="87"/>
      <c r="AB1" s="87"/>
    </row>
    <row r="2" spans="1:29" ht="13">
      <c r="A2" s="218"/>
      <c r="B2" s="13">
        <f>IF(U2-Y2=0,"0",U2-Y2)</f>
        <v>2</v>
      </c>
      <c r="C2" s="36" t="s">
        <v>141</v>
      </c>
      <c r="D2" s="10">
        <f>IF(Y2=0,"0%",Y2/U2)</f>
        <v>0.99382716049382713</v>
      </c>
      <c r="E2" s="36" t="s">
        <v>62</v>
      </c>
      <c r="F2" s="36"/>
      <c r="G2" s="36"/>
      <c r="H2" s="36"/>
      <c r="I2" s="10"/>
      <c r="J2" s="36"/>
      <c r="K2" s="219">
        <f>COUNTA(K5:K387)</f>
        <v>383</v>
      </c>
      <c r="L2" s="219"/>
      <c r="M2" s="219"/>
      <c r="N2" s="219"/>
      <c r="O2" s="219"/>
      <c r="P2" s="219"/>
      <c r="Q2" s="219"/>
      <c r="R2" s="219"/>
      <c r="S2" s="219"/>
      <c r="T2" s="219"/>
      <c r="U2" s="219">
        <f>COUNTIF(U5:U387,1)</f>
        <v>324</v>
      </c>
      <c r="V2" s="219"/>
      <c r="W2" s="219"/>
      <c r="X2" s="219"/>
      <c r="Y2" s="219">
        <f>COUNTIF(Y5:Y387,1)</f>
        <v>322</v>
      </c>
      <c r="Z2" s="219"/>
      <c r="AA2" s="88"/>
      <c r="AB2" s="88"/>
    </row>
    <row r="3" spans="1:29" ht="49.5" customHeight="1">
      <c r="A3" s="220" t="s">
        <v>61</v>
      </c>
      <c r="B3" s="242" t="s">
        <v>143</v>
      </c>
      <c r="C3" s="243"/>
      <c r="D3" s="243"/>
      <c r="E3" s="243"/>
      <c r="F3" s="243"/>
      <c r="G3" s="243"/>
      <c r="H3" s="243"/>
      <c r="I3" s="215"/>
      <c r="J3" s="215"/>
      <c r="K3" s="220" t="s">
        <v>432</v>
      </c>
      <c r="L3" s="220" t="s">
        <v>433</v>
      </c>
      <c r="M3" s="218">
        <v>1</v>
      </c>
      <c r="N3" s="218">
        <v>2</v>
      </c>
      <c r="O3" s="218">
        <v>3</v>
      </c>
      <c r="P3" s="218">
        <v>4</v>
      </c>
      <c r="Q3" s="218">
        <v>5</v>
      </c>
      <c r="R3" s="220" t="s">
        <v>147</v>
      </c>
      <c r="S3" s="220" t="s">
        <v>148</v>
      </c>
      <c r="T3" s="220" t="s">
        <v>149</v>
      </c>
      <c r="U3" s="220" t="s">
        <v>150</v>
      </c>
      <c r="V3" s="220" t="s">
        <v>151</v>
      </c>
      <c r="W3" s="220" t="s">
        <v>152</v>
      </c>
      <c r="X3" s="220" t="s">
        <v>434</v>
      </c>
      <c r="Y3" s="220" t="s">
        <v>435</v>
      </c>
      <c r="Z3" s="19" t="s">
        <v>436</v>
      </c>
      <c r="AA3" s="156" t="s">
        <v>2500</v>
      </c>
      <c r="AC3" s="112" t="s">
        <v>153</v>
      </c>
    </row>
    <row r="4" spans="1:29" ht="14">
      <c r="A4" s="221">
        <f>MAX(A5:A403)</f>
        <v>3734</v>
      </c>
      <c r="B4" s="22" t="s">
        <v>161</v>
      </c>
      <c r="C4" s="22" t="s">
        <v>2501</v>
      </c>
      <c r="D4" s="22" t="s">
        <v>64</v>
      </c>
      <c r="E4" s="22" t="s">
        <v>163</v>
      </c>
      <c r="F4" s="89" t="s">
        <v>2502</v>
      </c>
      <c r="G4" s="89" t="s">
        <v>2503</v>
      </c>
      <c r="H4" s="22" t="s">
        <v>164</v>
      </c>
      <c r="I4" s="22" t="s">
        <v>165</v>
      </c>
      <c r="J4" s="22" t="s">
        <v>166</v>
      </c>
      <c r="K4" s="16"/>
      <c r="L4" s="16"/>
      <c r="M4" s="6">
        <v>0</v>
      </c>
      <c r="N4" s="6"/>
      <c r="O4" s="6"/>
      <c r="P4" s="6"/>
      <c r="Q4" s="6"/>
      <c r="R4" s="6"/>
      <c r="S4" s="6"/>
      <c r="T4" s="6"/>
      <c r="U4" s="6"/>
      <c r="V4" s="6"/>
      <c r="W4" s="6"/>
      <c r="X4" s="6"/>
      <c r="Y4" s="6"/>
      <c r="Z4" s="37"/>
      <c r="AA4" s="183" t="s">
        <v>2504</v>
      </c>
      <c r="AB4" s="22"/>
    </row>
    <row r="5" spans="1:29" ht="29">
      <c r="A5" s="218">
        <v>3304</v>
      </c>
      <c r="B5" s="16" t="str">
        <f>IF(K5=0,"",IF(K5=1,R$1&amp;"."&amp;M5,IF(K5=2,R$1&amp;"."&amp;M5&amp;"."&amp;N5,IF(K5=3,R$1&amp;"."&amp;M5&amp;"."&amp;N5&amp;"."&amp;O5,IF(K5=4,R$1&amp;"."&amp;M5&amp;"."&amp;N5&amp;"."&amp;O5&amp;"."&amp;P5,IF(K5=5,R$1&amp;"."&amp;M5&amp;"."&amp;N5&amp;"."&amp;O5&amp;"."&amp;P5&amp;"."&amp;Q5))))))</f>
        <v>V.1</v>
      </c>
      <c r="C5" s="17" t="s">
        <v>2505</v>
      </c>
      <c r="D5" s="20" t="s">
        <v>47</v>
      </c>
      <c r="E5" s="31" t="s">
        <v>2506</v>
      </c>
      <c r="F5" s="31"/>
      <c r="G5" s="197"/>
      <c r="H5" s="17"/>
      <c r="I5" s="151" t="s">
        <v>329</v>
      </c>
      <c r="J5" s="17" t="s">
        <v>330</v>
      </c>
      <c r="K5" s="16">
        <v>1</v>
      </c>
      <c r="L5" s="16"/>
      <c r="M5" s="218">
        <f>IF(M4="",1,IF(K5=1,M4+1,M4))</f>
        <v>1</v>
      </c>
      <c r="N5" s="218">
        <f>IF(N4="",0,IF(M4&lt;&gt;M5,0,IF($K5=2,N4+1,N4)))</f>
        <v>0</v>
      </c>
      <c r="O5" s="218">
        <f>IF(O4="",0,IF(N4&lt;&gt;N5,0,IF($K5=3,O4+1,O4)))</f>
        <v>0</v>
      </c>
      <c r="P5" s="218">
        <f>IF(P4="",0,IF(O4&lt;&gt;O5,0,IF($K5=4,P4+1,P4)))</f>
        <v>0</v>
      </c>
      <c r="Q5" s="218">
        <f>IF(Q4="",0,IF(P4&lt;&gt;P5,0,IF($K5=5,Q4+1,Q4)))</f>
        <v>0</v>
      </c>
      <c r="R5" s="222">
        <f t="shared" ref="R5:R68" si="0">IF(OR(Master="Master",K5=0),0,IF(L5=1,0,IF(ISNA(VLOOKUP(A5,L2_Array,21,FALSE)),0,VLOOKUP(A5,L2_Array,21,FALSE))))</f>
        <v>0</v>
      </c>
      <c r="S5" s="218">
        <f>IF(K5="","",IF(D5="Yes",1,IF(D5="No",2,IF(D5="N/A",3,0))))</f>
        <v>1</v>
      </c>
      <c r="T5" s="218">
        <f>IF(K5="","",IF(R5&gt;0,R5,IF(S5&gt;0,S5,0)))</f>
        <v>1</v>
      </c>
      <c r="U5" s="218">
        <f>IF(OR(K5="",K5=0),"",IF(OR(K5=1,U4=""),1,IF(OR(AND(L4=1,(K5-K3&lt;&gt;0)),AND(U4=0,K4=K5),AND(L4=1,K5=K3)),0,1)))</f>
        <v>1</v>
      </c>
      <c r="V5" s="218">
        <f>IF(K5="",V4,IF(AND(T5&gt;1,OR(V4="",V4=0,V4&gt;=K5)),K5,IF(K5&gt;V4,V4,0)))</f>
        <v>0</v>
      </c>
      <c r="W5" s="218">
        <f>IF(Master="Master",S5,IF(W4="",T5,IF(OR(AND(V5&gt;0,T5&lt;W4),AND(V5=1,T5&lt;=W4)),W4,T5)))</f>
        <v>1</v>
      </c>
      <c r="X5" s="218">
        <f>IF(K5="","",IF(OR(AND(U4=1,V5=1),T5&gt;0,AND(U6=0,X6=1)),1,0))</f>
        <v>1</v>
      </c>
      <c r="Y5" s="218">
        <f>IF(K5="","",IF(OR(AND(V5&gt;0,U5=1),AND(U5=1,X5=1)),1,0))</f>
        <v>1</v>
      </c>
      <c r="Z5" s="120">
        <f t="shared" ref="Z5:Z68" si="1">IF(ISNA(VLOOKUP(A5,L2_Array,1,FALSE)),"",1)</f>
        <v>1</v>
      </c>
      <c r="AA5" s="184" t="s">
        <v>2507</v>
      </c>
      <c r="AB5" s="17"/>
      <c r="AC5" s="106" t="s">
        <v>2508</v>
      </c>
    </row>
    <row r="6" spans="1:29" ht="14.5">
      <c r="A6" s="218">
        <v>3305</v>
      </c>
      <c r="B6" s="16" t="str">
        <f t="shared" ref="B6:B69" si="2">IF(K6=0,"",IF(K6=1,R$1&amp;"."&amp;M6,IF(K6=2,R$1&amp;"."&amp;M6&amp;"."&amp;N6,IF(K6=3,R$1&amp;"."&amp;M6&amp;"."&amp;N6&amp;"."&amp;O6,IF(K6=4,R$1&amp;"."&amp;M6&amp;"."&amp;N6&amp;"."&amp;O6&amp;"."&amp;P6,IF(K6=5,R$1&amp;"."&amp;M6&amp;"."&amp;N6&amp;"."&amp;O6&amp;"."&amp;P6&amp;"."&amp;Q6))))))</f>
        <v>V.1.1</v>
      </c>
      <c r="C6" s="92" t="s">
        <v>2509</v>
      </c>
      <c r="D6" s="20" t="s">
        <v>47</v>
      </c>
      <c r="E6" s="31"/>
      <c r="F6" s="197"/>
      <c r="G6" s="197"/>
      <c r="H6" s="17"/>
      <c r="I6" s="152" t="s">
        <v>3</v>
      </c>
      <c r="J6" s="17"/>
      <c r="K6" s="16">
        <v>2</v>
      </c>
      <c r="L6" s="16"/>
      <c r="M6" s="218">
        <f t="shared" ref="M6:M69" si="3">IF(M5="",1,IF(K6=1,M5+1,M5))</f>
        <v>1</v>
      </c>
      <c r="N6" s="218">
        <f t="shared" ref="N6:N69" si="4">IF(N5="",0,IF(M5&lt;&gt;M6,0,IF($K6=2,N5+1,N5)))</f>
        <v>1</v>
      </c>
      <c r="O6" s="218">
        <f t="shared" ref="O6:O69" si="5">IF(O5="",0,IF(N5&lt;&gt;N6,0,IF($K6=3,O5+1,O5)))</f>
        <v>0</v>
      </c>
      <c r="P6" s="218">
        <f t="shared" ref="P6:P69" si="6">IF(P5="",0,IF(O5&lt;&gt;O6,0,IF($K6=4,P5+1,P5)))</f>
        <v>0</v>
      </c>
      <c r="Q6" s="218">
        <f t="shared" ref="Q6:Q69" si="7">IF(Q5="",0,IF(P5&lt;&gt;P6,0,IF($K6=5,Q5+1,Q5)))</f>
        <v>0</v>
      </c>
      <c r="R6" s="222">
        <f t="shared" si="0"/>
        <v>0</v>
      </c>
      <c r="S6" s="218">
        <f t="shared" ref="S6:S69" si="8">IF(K6="","",IF(D6="Yes",1,IF(D6="No",2,IF(D6="N/A",3,0))))</f>
        <v>1</v>
      </c>
      <c r="T6" s="218">
        <f t="shared" ref="T6:T69" si="9">IF(K6="","",IF(R6&gt;0,R6,IF(S6&gt;0,S6,0)))</f>
        <v>1</v>
      </c>
      <c r="U6" s="218">
        <f t="shared" ref="U6:U69" si="10">IF(OR(K6="",K6=0),"",IF(OR(K6=1,U5=""),1,IF(OR(AND(L5=1,(K6-K4&lt;&gt;0)),AND(U5=0,K5=K6),AND(L5=1,K6=K4)),0,1)))</f>
        <v>1</v>
      </c>
      <c r="V6" s="218">
        <f t="shared" ref="V6:V69" si="11">IF(K6="",V5,IF(AND(T6&gt;1,OR(V5="",V5=0,V5&gt;=K6)),K6,IF(K6&gt;V5,V5,0)))</f>
        <v>0</v>
      </c>
      <c r="W6" s="218">
        <f t="shared" ref="W6:W69" si="12">IF(Master="Master",S6,IF(W5="",T6,IF(OR(AND(V6&gt;0,T6&lt;W5),AND(V6=1,T6&lt;=W5)),W5,T6)))</f>
        <v>1</v>
      </c>
      <c r="X6" s="218">
        <f t="shared" ref="X6:X69" si="13">IF(K6="","",IF(OR(AND(U5=1,V6=1),T6&gt;0,AND(U7=0,X7=1)),1,0))</f>
        <v>1</v>
      </c>
      <c r="Y6" s="218">
        <f t="shared" ref="Y6:Y69" si="14">IF(K6="","",IF(OR(AND(V6&gt;0,U6=1),AND(U6=1,X6=1)),1,0))</f>
        <v>1</v>
      </c>
      <c r="Z6" s="120">
        <f t="shared" si="1"/>
        <v>1</v>
      </c>
      <c r="AA6" s="184" t="s">
        <v>2507</v>
      </c>
      <c r="AB6" s="17"/>
      <c r="AC6" s="106"/>
    </row>
    <row r="7" spans="1:29" ht="14.5">
      <c r="A7" s="218">
        <v>3306</v>
      </c>
      <c r="B7" s="16" t="str">
        <f t="shared" si="2"/>
        <v>V.1.2</v>
      </c>
      <c r="C7" s="92" t="s">
        <v>2510</v>
      </c>
      <c r="D7" s="20" t="s">
        <v>50</v>
      </c>
      <c r="E7" s="31"/>
      <c r="F7" s="197"/>
      <c r="G7" s="197"/>
      <c r="H7" s="17"/>
      <c r="I7" s="152" t="s">
        <v>3</v>
      </c>
      <c r="J7" s="17"/>
      <c r="K7" s="16">
        <v>2</v>
      </c>
      <c r="L7" s="16"/>
      <c r="M7" s="218">
        <f t="shared" si="3"/>
        <v>1</v>
      </c>
      <c r="N7" s="218">
        <f t="shared" si="4"/>
        <v>2</v>
      </c>
      <c r="O7" s="218">
        <f t="shared" si="5"/>
        <v>0</v>
      </c>
      <c r="P7" s="218">
        <f t="shared" si="6"/>
        <v>0</v>
      </c>
      <c r="Q7" s="218">
        <f t="shared" si="7"/>
        <v>0</v>
      </c>
      <c r="R7" s="222">
        <f t="shared" si="0"/>
        <v>0</v>
      </c>
      <c r="S7" s="218">
        <f t="shared" si="8"/>
        <v>2</v>
      </c>
      <c r="T7" s="218">
        <f t="shared" si="9"/>
        <v>2</v>
      </c>
      <c r="U7" s="218">
        <f t="shared" si="10"/>
        <v>1</v>
      </c>
      <c r="V7" s="218">
        <f t="shared" si="11"/>
        <v>2</v>
      </c>
      <c r="W7" s="218">
        <f t="shared" si="12"/>
        <v>2</v>
      </c>
      <c r="X7" s="218">
        <f t="shared" si="13"/>
        <v>1</v>
      </c>
      <c r="Y7" s="218">
        <f t="shared" si="14"/>
        <v>1</v>
      </c>
      <c r="Z7" s="120">
        <f t="shared" si="1"/>
        <v>1</v>
      </c>
      <c r="AA7" s="184" t="s">
        <v>2507</v>
      </c>
      <c r="AB7" s="17"/>
      <c r="AC7" s="106"/>
    </row>
    <row r="8" spans="1:29" ht="14.5">
      <c r="A8" s="218">
        <v>3307</v>
      </c>
      <c r="B8" s="16" t="str">
        <f t="shared" si="2"/>
        <v>V.1.3</v>
      </c>
      <c r="C8" s="92" t="s">
        <v>2511</v>
      </c>
      <c r="D8" s="20" t="s">
        <v>50</v>
      </c>
      <c r="E8" s="31"/>
      <c r="F8" s="197"/>
      <c r="G8" s="197"/>
      <c r="H8" s="17"/>
      <c r="I8" s="152" t="s">
        <v>3</v>
      </c>
      <c r="J8" s="17"/>
      <c r="K8" s="16">
        <v>2</v>
      </c>
      <c r="L8" s="16"/>
      <c r="M8" s="218">
        <f t="shared" si="3"/>
        <v>1</v>
      </c>
      <c r="N8" s="218">
        <f t="shared" si="4"/>
        <v>3</v>
      </c>
      <c r="O8" s="218">
        <f t="shared" si="5"/>
        <v>0</v>
      </c>
      <c r="P8" s="218">
        <f t="shared" si="6"/>
        <v>0</v>
      </c>
      <c r="Q8" s="218">
        <f t="shared" si="7"/>
        <v>0</v>
      </c>
      <c r="R8" s="222">
        <f t="shared" si="0"/>
        <v>0</v>
      </c>
      <c r="S8" s="218">
        <f t="shared" si="8"/>
        <v>2</v>
      </c>
      <c r="T8" s="218">
        <f t="shared" si="9"/>
        <v>2</v>
      </c>
      <c r="U8" s="218">
        <f t="shared" si="10"/>
        <v>1</v>
      </c>
      <c r="V8" s="218">
        <f t="shared" si="11"/>
        <v>2</v>
      </c>
      <c r="W8" s="218">
        <f t="shared" si="12"/>
        <v>2</v>
      </c>
      <c r="X8" s="218">
        <f t="shared" si="13"/>
        <v>1</v>
      </c>
      <c r="Y8" s="218">
        <f t="shared" si="14"/>
        <v>1</v>
      </c>
      <c r="Z8" s="120">
        <f t="shared" si="1"/>
        <v>1</v>
      </c>
      <c r="AA8" s="184" t="s">
        <v>2507</v>
      </c>
      <c r="AB8" s="17"/>
      <c r="AC8" s="106"/>
    </row>
    <row r="9" spans="1:29" ht="29">
      <c r="A9" s="218">
        <v>3308</v>
      </c>
      <c r="B9" s="16" t="str">
        <f t="shared" si="2"/>
        <v>V.1.4</v>
      </c>
      <c r="C9" s="92" t="s">
        <v>2512</v>
      </c>
      <c r="D9" s="4"/>
      <c r="E9" s="7"/>
      <c r="F9" s="7"/>
      <c r="G9" s="7"/>
      <c r="H9" s="17"/>
      <c r="I9" s="151" t="s">
        <v>329</v>
      </c>
      <c r="J9" s="17" t="s">
        <v>330</v>
      </c>
      <c r="K9" s="16">
        <v>2</v>
      </c>
      <c r="L9" s="16">
        <v>1</v>
      </c>
      <c r="M9" s="218">
        <f t="shared" si="3"/>
        <v>1</v>
      </c>
      <c r="N9" s="218">
        <f t="shared" si="4"/>
        <v>4</v>
      </c>
      <c r="O9" s="218">
        <f t="shared" si="5"/>
        <v>0</v>
      </c>
      <c r="P9" s="218">
        <f t="shared" si="6"/>
        <v>0</v>
      </c>
      <c r="Q9" s="218">
        <f t="shared" si="7"/>
        <v>0</v>
      </c>
      <c r="R9" s="222">
        <f t="shared" si="0"/>
        <v>0</v>
      </c>
      <c r="S9" s="218">
        <f t="shared" si="8"/>
        <v>0</v>
      </c>
      <c r="T9" s="218">
        <f t="shared" si="9"/>
        <v>0</v>
      </c>
      <c r="U9" s="218">
        <f t="shared" si="10"/>
        <v>1</v>
      </c>
      <c r="V9" s="218">
        <f t="shared" si="11"/>
        <v>0</v>
      </c>
      <c r="W9" s="218">
        <f t="shared" si="12"/>
        <v>0</v>
      </c>
      <c r="X9" s="218">
        <f t="shared" si="13"/>
        <v>1</v>
      </c>
      <c r="Y9" s="218">
        <f t="shared" si="14"/>
        <v>1</v>
      </c>
      <c r="Z9" s="120" t="str">
        <f t="shared" si="1"/>
        <v/>
      </c>
      <c r="AA9" s="185" t="s">
        <v>2513</v>
      </c>
      <c r="AB9" s="17"/>
      <c r="AC9" s="106" t="s">
        <v>2514</v>
      </c>
    </row>
    <row r="10" spans="1:29" ht="14">
      <c r="A10" s="218">
        <v>3309</v>
      </c>
      <c r="B10" s="16" t="str">
        <f t="shared" si="2"/>
        <v>V.1.4.1</v>
      </c>
      <c r="C10" s="93" t="s">
        <v>2515</v>
      </c>
      <c r="D10" s="20" t="s">
        <v>50</v>
      </c>
      <c r="E10" s="31"/>
      <c r="F10" s="197"/>
      <c r="G10" s="197"/>
      <c r="H10" s="17"/>
      <c r="I10" s="152" t="s">
        <v>3</v>
      </c>
      <c r="J10" s="17"/>
      <c r="K10" s="16">
        <v>3</v>
      </c>
      <c r="L10" s="16"/>
      <c r="M10" s="218">
        <f t="shared" si="3"/>
        <v>1</v>
      </c>
      <c r="N10" s="218">
        <f t="shared" si="4"/>
        <v>4</v>
      </c>
      <c r="O10" s="218">
        <f t="shared" si="5"/>
        <v>1</v>
      </c>
      <c r="P10" s="218">
        <f t="shared" si="6"/>
        <v>0</v>
      </c>
      <c r="Q10" s="218">
        <f t="shared" si="7"/>
        <v>0</v>
      </c>
      <c r="R10" s="222">
        <f t="shared" si="0"/>
        <v>0</v>
      </c>
      <c r="S10" s="218">
        <f t="shared" si="8"/>
        <v>2</v>
      </c>
      <c r="T10" s="218">
        <f t="shared" si="9"/>
        <v>2</v>
      </c>
      <c r="U10" s="218">
        <f t="shared" si="10"/>
        <v>0</v>
      </c>
      <c r="V10" s="218">
        <f t="shared" si="11"/>
        <v>3</v>
      </c>
      <c r="W10" s="218">
        <f t="shared" si="12"/>
        <v>2</v>
      </c>
      <c r="X10" s="218">
        <f t="shared" si="13"/>
        <v>1</v>
      </c>
      <c r="Y10" s="218">
        <f t="shared" si="14"/>
        <v>0</v>
      </c>
      <c r="Z10" s="120">
        <f t="shared" si="1"/>
        <v>1</v>
      </c>
      <c r="AA10" s="185" t="s">
        <v>2513</v>
      </c>
      <c r="AB10" s="17"/>
      <c r="AC10" s="106"/>
    </row>
    <row r="11" spans="1:29" ht="14">
      <c r="A11" s="218">
        <v>3310</v>
      </c>
      <c r="B11" s="16" t="str">
        <f t="shared" si="2"/>
        <v>V.1.4.2</v>
      </c>
      <c r="C11" s="93" t="s">
        <v>2516</v>
      </c>
      <c r="D11" s="20" t="s">
        <v>47</v>
      </c>
      <c r="E11" s="31" t="s">
        <v>2517</v>
      </c>
      <c r="F11" s="197"/>
      <c r="G11" s="197"/>
      <c r="H11" s="17"/>
      <c r="I11" s="152" t="s">
        <v>3</v>
      </c>
      <c r="J11" s="17"/>
      <c r="K11" s="16">
        <v>3</v>
      </c>
      <c r="L11" s="16"/>
      <c r="M11" s="218">
        <f t="shared" si="3"/>
        <v>1</v>
      </c>
      <c r="N11" s="218">
        <f t="shared" si="4"/>
        <v>4</v>
      </c>
      <c r="O11" s="218">
        <f t="shared" si="5"/>
        <v>2</v>
      </c>
      <c r="P11" s="218">
        <f t="shared" si="6"/>
        <v>0</v>
      </c>
      <c r="Q11" s="218">
        <f t="shared" si="7"/>
        <v>0</v>
      </c>
      <c r="R11" s="222">
        <f t="shared" si="0"/>
        <v>0</v>
      </c>
      <c r="S11" s="218">
        <f t="shared" si="8"/>
        <v>1</v>
      </c>
      <c r="T11" s="218">
        <f t="shared" si="9"/>
        <v>1</v>
      </c>
      <c r="U11" s="218">
        <f t="shared" si="10"/>
        <v>0</v>
      </c>
      <c r="V11" s="218">
        <f t="shared" si="11"/>
        <v>0</v>
      </c>
      <c r="W11" s="218">
        <f t="shared" si="12"/>
        <v>1</v>
      </c>
      <c r="X11" s="218">
        <f t="shared" si="13"/>
        <v>1</v>
      </c>
      <c r="Y11" s="218">
        <f t="shared" si="14"/>
        <v>0</v>
      </c>
      <c r="Z11" s="120">
        <f t="shared" si="1"/>
        <v>1</v>
      </c>
      <c r="AA11" s="185" t="s">
        <v>2513</v>
      </c>
      <c r="AB11" s="17"/>
      <c r="AC11" s="106"/>
    </row>
    <row r="12" spans="1:29" ht="14">
      <c r="A12" s="218">
        <v>3311</v>
      </c>
      <c r="B12" s="16" t="str">
        <f t="shared" si="2"/>
        <v>V.1.4.3</v>
      </c>
      <c r="C12" s="93" t="s">
        <v>2518</v>
      </c>
      <c r="D12" s="20" t="s">
        <v>50</v>
      </c>
      <c r="E12" s="31"/>
      <c r="F12" s="197"/>
      <c r="G12" s="197"/>
      <c r="H12" s="17"/>
      <c r="I12" s="152" t="s">
        <v>3</v>
      </c>
      <c r="J12" s="17"/>
      <c r="K12" s="16">
        <v>3</v>
      </c>
      <c r="L12" s="16"/>
      <c r="M12" s="218">
        <f t="shared" si="3"/>
        <v>1</v>
      </c>
      <c r="N12" s="218">
        <f t="shared" si="4"/>
        <v>4</v>
      </c>
      <c r="O12" s="218">
        <f t="shared" si="5"/>
        <v>3</v>
      </c>
      <c r="P12" s="218">
        <f t="shared" si="6"/>
        <v>0</v>
      </c>
      <c r="Q12" s="218">
        <f t="shared" si="7"/>
        <v>0</v>
      </c>
      <c r="R12" s="222">
        <f t="shared" si="0"/>
        <v>0</v>
      </c>
      <c r="S12" s="218">
        <f t="shared" si="8"/>
        <v>2</v>
      </c>
      <c r="T12" s="218">
        <f t="shared" si="9"/>
        <v>2</v>
      </c>
      <c r="U12" s="218">
        <f t="shared" si="10"/>
        <v>0</v>
      </c>
      <c r="V12" s="218">
        <f t="shared" si="11"/>
        <v>3</v>
      </c>
      <c r="W12" s="218">
        <f t="shared" si="12"/>
        <v>2</v>
      </c>
      <c r="X12" s="218">
        <f t="shared" si="13"/>
        <v>1</v>
      </c>
      <c r="Y12" s="218">
        <f t="shared" si="14"/>
        <v>0</v>
      </c>
      <c r="Z12" s="120">
        <f t="shared" si="1"/>
        <v>1</v>
      </c>
      <c r="AA12" s="185" t="s">
        <v>2513</v>
      </c>
      <c r="AB12" s="17"/>
      <c r="AC12" s="106"/>
    </row>
    <row r="13" spans="1:29" ht="14">
      <c r="A13" s="218">
        <v>3312</v>
      </c>
      <c r="B13" s="16" t="str">
        <f t="shared" si="2"/>
        <v>V.1.4.4</v>
      </c>
      <c r="C13" s="93" t="s">
        <v>2519</v>
      </c>
      <c r="D13" s="20" t="s">
        <v>50</v>
      </c>
      <c r="E13" s="31"/>
      <c r="F13" s="197"/>
      <c r="G13" s="197"/>
      <c r="H13" s="17"/>
      <c r="I13" s="152" t="s">
        <v>3</v>
      </c>
      <c r="J13" s="17"/>
      <c r="K13" s="16">
        <v>3</v>
      </c>
      <c r="L13" s="16"/>
      <c r="M13" s="218">
        <f t="shared" si="3"/>
        <v>1</v>
      </c>
      <c r="N13" s="218">
        <f t="shared" si="4"/>
        <v>4</v>
      </c>
      <c r="O13" s="218">
        <f t="shared" si="5"/>
        <v>4</v>
      </c>
      <c r="P13" s="218">
        <f t="shared" si="6"/>
        <v>0</v>
      </c>
      <c r="Q13" s="218">
        <f t="shared" si="7"/>
        <v>0</v>
      </c>
      <c r="R13" s="222">
        <f t="shared" si="0"/>
        <v>0</v>
      </c>
      <c r="S13" s="218">
        <f t="shared" si="8"/>
        <v>2</v>
      </c>
      <c r="T13" s="218">
        <f t="shared" si="9"/>
        <v>2</v>
      </c>
      <c r="U13" s="218">
        <f t="shared" si="10"/>
        <v>0</v>
      </c>
      <c r="V13" s="218">
        <f t="shared" si="11"/>
        <v>3</v>
      </c>
      <c r="W13" s="218">
        <f t="shared" si="12"/>
        <v>2</v>
      </c>
      <c r="X13" s="218">
        <f t="shared" si="13"/>
        <v>1</v>
      </c>
      <c r="Y13" s="218">
        <f t="shared" si="14"/>
        <v>0</v>
      </c>
      <c r="Z13" s="120">
        <f t="shared" si="1"/>
        <v>1</v>
      </c>
      <c r="AA13" s="185" t="s">
        <v>2513</v>
      </c>
      <c r="AB13" s="17"/>
      <c r="AC13" s="106"/>
    </row>
    <row r="14" spans="1:29" ht="29">
      <c r="A14" s="218">
        <v>3313</v>
      </c>
      <c r="B14" s="16" t="str">
        <f t="shared" si="2"/>
        <v>V.1.5</v>
      </c>
      <c r="C14" s="92" t="s">
        <v>2520</v>
      </c>
      <c r="D14" s="4"/>
      <c r="E14" s="7"/>
      <c r="F14" s="7"/>
      <c r="G14" s="7"/>
      <c r="H14" s="17"/>
      <c r="I14" s="151" t="s">
        <v>329</v>
      </c>
      <c r="J14" s="17" t="s">
        <v>330</v>
      </c>
      <c r="K14" s="16">
        <v>2</v>
      </c>
      <c r="L14" s="16">
        <v>1</v>
      </c>
      <c r="M14" s="218">
        <f t="shared" si="3"/>
        <v>1</v>
      </c>
      <c r="N14" s="218">
        <f t="shared" si="4"/>
        <v>5</v>
      </c>
      <c r="O14" s="218">
        <f t="shared" si="5"/>
        <v>0</v>
      </c>
      <c r="P14" s="218">
        <f t="shared" si="6"/>
        <v>0</v>
      </c>
      <c r="Q14" s="218">
        <f t="shared" si="7"/>
        <v>0</v>
      </c>
      <c r="R14" s="222">
        <f t="shared" si="0"/>
        <v>0</v>
      </c>
      <c r="S14" s="218">
        <f t="shared" si="8"/>
        <v>0</v>
      </c>
      <c r="T14" s="218">
        <f t="shared" si="9"/>
        <v>0</v>
      </c>
      <c r="U14" s="218">
        <f t="shared" si="10"/>
        <v>1</v>
      </c>
      <c r="V14" s="218">
        <f t="shared" si="11"/>
        <v>0</v>
      </c>
      <c r="W14" s="218">
        <f t="shared" si="12"/>
        <v>0</v>
      </c>
      <c r="X14" s="218">
        <f t="shared" si="13"/>
        <v>1</v>
      </c>
      <c r="Y14" s="218">
        <f t="shared" si="14"/>
        <v>1</v>
      </c>
      <c r="Z14" s="120" t="str">
        <f t="shared" si="1"/>
        <v/>
      </c>
      <c r="AA14" s="185" t="s">
        <v>2513</v>
      </c>
      <c r="AB14" s="17"/>
      <c r="AC14" s="106" t="s">
        <v>2521</v>
      </c>
    </row>
    <row r="15" spans="1:29" ht="14">
      <c r="A15" s="218">
        <v>3314</v>
      </c>
      <c r="B15" s="16" t="str">
        <f t="shared" si="2"/>
        <v>V.1.5.1</v>
      </c>
      <c r="C15" s="93" t="s">
        <v>2522</v>
      </c>
      <c r="D15" s="20" t="s">
        <v>50</v>
      </c>
      <c r="E15" s="31"/>
      <c r="F15" s="197"/>
      <c r="G15" s="197"/>
      <c r="H15" s="17"/>
      <c r="I15" s="152" t="s">
        <v>3</v>
      </c>
      <c r="J15" s="17"/>
      <c r="K15" s="16">
        <v>3</v>
      </c>
      <c r="L15" s="16"/>
      <c r="M15" s="218">
        <f t="shared" si="3"/>
        <v>1</v>
      </c>
      <c r="N15" s="218">
        <f t="shared" si="4"/>
        <v>5</v>
      </c>
      <c r="O15" s="218">
        <f t="shared" si="5"/>
        <v>1</v>
      </c>
      <c r="P15" s="218">
        <f t="shared" si="6"/>
        <v>0</v>
      </c>
      <c r="Q15" s="218">
        <f t="shared" si="7"/>
        <v>0</v>
      </c>
      <c r="R15" s="222">
        <f t="shared" si="0"/>
        <v>0</v>
      </c>
      <c r="S15" s="218">
        <f t="shared" si="8"/>
        <v>2</v>
      </c>
      <c r="T15" s="218">
        <f t="shared" si="9"/>
        <v>2</v>
      </c>
      <c r="U15" s="218">
        <f t="shared" si="10"/>
        <v>0</v>
      </c>
      <c r="V15" s="218">
        <f t="shared" si="11"/>
        <v>3</v>
      </c>
      <c r="W15" s="218">
        <f t="shared" si="12"/>
        <v>2</v>
      </c>
      <c r="X15" s="218">
        <f t="shared" si="13"/>
        <v>1</v>
      </c>
      <c r="Y15" s="218">
        <f t="shared" si="14"/>
        <v>0</v>
      </c>
      <c r="Z15" s="120" t="str">
        <f t="shared" si="1"/>
        <v/>
      </c>
      <c r="AA15" s="185" t="s">
        <v>2513</v>
      </c>
      <c r="AB15" s="17"/>
      <c r="AC15" s="106"/>
    </row>
    <row r="16" spans="1:29" ht="14">
      <c r="A16" s="218">
        <v>3315</v>
      </c>
      <c r="B16" s="16" t="str">
        <f t="shared" si="2"/>
        <v>V.1.5.2</v>
      </c>
      <c r="C16" s="93" t="s">
        <v>2523</v>
      </c>
      <c r="D16" s="20" t="s">
        <v>50</v>
      </c>
      <c r="E16" s="31"/>
      <c r="F16" s="197"/>
      <c r="G16" s="197"/>
      <c r="H16" s="17"/>
      <c r="I16" s="152" t="s">
        <v>3</v>
      </c>
      <c r="J16" s="17"/>
      <c r="K16" s="16">
        <v>3</v>
      </c>
      <c r="L16" s="16"/>
      <c r="M16" s="218">
        <f t="shared" si="3"/>
        <v>1</v>
      </c>
      <c r="N16" s="218">
        <f t="shared" si="4"/>
        <v>5</v>
      </c>
      <c r="O16" s="218">
        <f t="shared" si="5"/>
        <v>2</v>
      </c>
      <c r="P16" s="218">
        <f t="shared" si="6"/>
        <v>0</v>
      </c>
      <c r="Q16" s="218">
        <f t="shared" si="7"/>
        <v>0</v>
      </c>
      <c r="R16" s="222">
        <f t="shared" si="0"/>
        <v>0</v>
      </c>
      <c r="S16" s="218">
        <f t="shared" si="8"/>
        <v>2</v>
      </c>
      <c r="T16" s="218">
        <f t="shared" si="9"/>
        <v>2</v>
      </c>
      <c r="U16" s="218">
        <f t="shared" si="10"/>
        <v>0</v>
      </c>
      <c r="V16" s="218">
        <f t="shared" si="11"/>
        <v>3</v>
      </c>
      <c r="W16" s="218">
        <f t="shared" si="12"/>
        <v>2</v>
      </c>
      <c r="X16" s="218">
        <f t="shared" si="13"/>
        <v>1</v>
      </c>
      <c r="Y16" s="218">
        <f t="shared" si="14"/>
        <v>0</v>
      </c>
      <c r="Z16" s="120" t="str">
        <f t="shared" si="1"/>
        <v/>
      </c>
      <c r="AA16" s="185" t="s">
        <v>2513</v>
      </c>
      <c r="AB16" s="17"/>
      <c r="AC16" s="106" t="s">
        <v>2524</v>
      </c>
    </row>
    <row r="17" spans="1:29" ht="14">
      <c r="A17">
        <v>3686</v>
      </c>
      <c r="B17" s="16" t="str">
        <f t="shared" si="2"/>
        <v>V.1.5.3</v>
      </c>
      <c r="C17" s="93" t="s">
        <v>2525</v>
      </c>
      <c r="D17" s="20" t="s">
        <v>50</v>
      </c>
      <c r="E17" s="31"/>
      <c r="F17" s="197"/>
      <c r="G17" s="197"/>
      <c r="H17" s="17"/>
      <c r="I17" s="152"/>
      <c r="J17" s="17"/>
      <c r="K17" s="16">
        <v>3</v>
      </c>
      <c r="L17" s="16"/>
      <c r="M17" s="218">
        <f t="shared" si="3"/>
        <v>1</v>
      </c>
      <c r="N17" s="218">
        <f t="shared" si="4"/>
        <v>5</v>
      </c>
      <c r="O17" s="218">
        <f t="shared" si="5"/>
        <v>3</v>
      </c>
      <c r="P17" s="218">
        <f t="shared" si="6"/>
        <v>0</v>
      </c>
      <c r="Q17" s="218">
        <f t="shared" si="7"/>
        <v>0</v>
      </c>
      <c r="R17" s="222">
        <f t="shared" si="0"/>
        <v>0</v>
      </c>
      <c r="S17" s="218">
        <f t="shared" si="8"/>
        <v>2</v>
      </c>
      <c r="T17" s="218">
        <f t="shared" si="9"/>
        <v>2</v>
      </c>
      <c r="U17" s="218">
        <f t="shared" si="10"/>
        <v>0</v>
      </c>
      <c r="V17" s="218">
        <f t="shared" si="11"/>
        <v>3</v>
      </c>
      <c r="W17" s="218">
        <f t="shared" si="12"/>
        <v>2</v>
      </c>
      <c r="X17" s="218">
        <f t="shared" si="13"/>
        <v>1</v>
      </c>
      <c r="Y17" s="218">
        <f t="shared" si="14"/>
        <v>0</v>
      </c>
      <c r="Z17" s="120" t="str">
        <f t="shared" si="1"/>
        <v/>
      </c>
      <c r="AA17" s="185" t="s">
        <v>2513</v>
      </c>
      <c r="AB17" s="17"/>
      <c r="AC17" s="106"/>
    </row>
    <row r="18" spans="1:29" ht="14">
      <c r="A18" s="218">
        <v>3316</v>
      </c>
      <c r="B18" s="16" t="str">
        <f t="shared" si="2"/>
        <v>V.1.5.4</v>
      </c>
      <c r="C18" s="93" t="s">
        <v>2526</v>
      </c>
      <c r="D18" s="20" t="s">
        <v>50</v>
      </c>
      <c r="E18" s="31"/>
      <c r="F18" s="197"/>
      <c r="G18" s="197"/>
      <c r="H18" s="17"/>
      <c r="I18" s="152" t="s">
        <v>3</v>
      </c>
      <c r="J18" s="17"/>
      <c r="K18" s="16">
        <v>3</v>
      </c>
      <c r="L18" s="16"/>
      <c r="M18" s="218">
        <f t="shared" si="3"/>
        <v>1</v>
      </c>
      <c r="N18" s="218">
        <f t="shared" si="4"/>
        <v>5</v>
      </c>
      <c r="O18" s="218">
        <f t="shared" si="5"/>
        <v>4</v>
      </c>
      <c r="P18" s="218">
        <f t="shared" si="6"/>
        <v>0</v>
      </c>
      <c r="Q18" s="218">
        <f t="shared" si="7"/>
        <v>0</v>
      </c>
      <c r="R18" s="222">
        <f t="shared" si="0"/>
        <v>0</v>
      </c>
      <c r="S18" s="218">
        <f t="shared" si="8"/>
        <v>2</v>
      </c>
      <c r="T18" s="218">
        <f t="shared" si="9"/>
        <v>2</v>
      </c>
      <c r="U18" s="218">
        <f t="shared" si="10"/>
        <v>0</v>
      </c>
      <c r="V18" s="218">
        <f t="shared" si="11"/>
        <v>3</v>
      </c>
      <c r="W18" s="218">
        <f t="shared" si="12"/>
        <v>2</v>
      </c>
      <c r="X18" s="218">
        <f t="shared" si="13"/>
        <v>1</v>
      </c>
      <c r="Y18" s="218">
        <f t="shared" si="14"/>
        <v>0</v>
      </c>
      <c r="Z18" s="120" t="str">
        <f t="shared" si="1"/>
        <v/>
      </c>
      <c r="AA18" s="185" t="s">
        <v>2513</v>
      </c>
      <c r="AB18" s="17"/>
      <c r="AC18" s="106"/>
    </row>
    <row r="19" spans="1:29" ht="14">
      <c r="A19" s="218">
        <v>3317</v>
      </c>
      <c r="B19" s="16" t="str">
        <f t="shared" si="2"/>
        <v>V.1.5.5</v>
      </c>
      <c r="C19" s="93" t="s">
        <v>2527</v>
      </c>
      <c r="D19" s="20" t="s">
        <v>50</v>
      </c>
      <c r="E19" s="31"/>
      <c r="F19" s="197"/>
      <c r="G19" s="197"/>
      <c r="H19" s="17"/>
      <c r="I19" s="152" t="s">
        <v>3</v>
      </c>
      <c r="J19" s="17"/>
      <c r="K19" s="16">
        <v>3</v>
      </c>
      <c r="L19" s="17"/>
      <c r="M19" s="218">
        <f t="shared" si="3"/>
        <v>1</v>
      </c>
      <c r="N19" s="218">
        <f t="shared" si="4"/>
        <v>5</v>
      </c>
      <c r="O19" s="218">
        <f t="shared" si="5"/>
        <v>5</v>
      </c>
      <c r="P19" s="218">
        <f t="shared" si="6"/>
        <v>0</v>
      </c>
      <c r="Q19" s="218">
        <f t="shared" si="7"/>
        <v>0</v>
      </c>
      <c r="R19" s="222">
        <f t="shared" si="0"/>
        <v>0</v>
      </c>
      <c r="S19" s="218">
        <f t="shared" si="8"/>
        <v>2</v>
      </c>
      <c r="T19" s="218">
        <f t="shared" si="9"/>
        <v>2</v>
      </c>
      <c r="U19" s="218">
        <f t="shared" si="10"/>
        <v>0</v>
      </c>
      <c r="V19" s="218">
        <f t="shared" si="11"/>
        <v>3</v>
      </c>
      <c r="W19" s="218">
        <f t="shared" si="12"/>
        <v>2</v>
      </c>
      <c r="X19" s="218">
        <f t="shared" si="13"/>
        <v>1</v>
      </c>
      <c r="Y19" s="218">
        <f t="shared" si="14"/>
        <v>0</v>
      </c>
      <c r="Z19" s="120" t="str">
        <f t="shared" si="1"/>
        <v/>
      </c>
      <c r="AA19" s="185" t="s">
        <v>2513</v>
      </c>
      <c r="AB19" s="17"/>
      <c r="AC19" s="106"/>
    </row>
    <row r="20" spans="1:29" ht="14">
      <c r="A20" s="218">
        <v>3318</v>
      </c>
      <c r="B20" s="16" t="str">
        <f t="shared" si="2"/>
        <v>V.1.5.6</v>
      </c>
      <c r="C20" s="93" t="s">
        <v>2528</v>
      </c>
      <c r="D20" s="20" t="s">
        <v>50</v>
      </c>
      <c r="E20" s="31"/>
      <c r="F20" s="197"/>
      <c r="G20" s="197"/>
      <c r="H20" s="17"/>
      <c r="I20" s="152" t="s">
        <v>3</v>
      </c>
      <c r="J20" s="17"/>
      <c r="K20" s="16">
        <v>3</v>
      </c>
      <c r="L20" s="17"/>
      <c r="M20" s="218">
        <f t="shared" si="3"/>
        <v>1</v>
      </c>
      <c r="N20" s="218">
        <f t="shared" si="4"/>
        <v>5</v>
      </c>
      <c r="O20" s="218">
        <f t="shared" si="5"/>
        <v>6</v>
      </c>
      <c r="P20" s="218">
        <f t="shared" si="6"/>
        <v>0</v>
      </c>
      <c r="Q20" s="218">
        <f t="shared" si="7"/>
        <v>0</v>
      </c>
      <c r="R20" s="222">
        <f t="shared" si="0"/>
        <v>0</v>
      </c>
      <c r="S20" s="218">
        <f t="shared" si="8"/>
        <v>2</v>
      </c>
      <c r="T20" s="218">
        <f t="shared" si="9"/>
        <v>2</v>
      </c>
      <c r="U20" s="218">
        <f t="shared" si="10"/>
        <v>0</v>
      </c>
      <c r="V20" s="218">
        <f t="shared" si="11"/>
        <v>3</v>
      </c>
      <c r="W20" s="218">
        <f t="shared" si="12"/>
        <v>2</v>
      </c>
      <c r="X20" s="218">
        <f t="shared" si="13"/>
        <v>1</v>
      </c>
      <c r="Y20" s="218">
        <f t="shared" si="14"/>
        <v>0</v>
      </c>
      <c r="Z20" s="120" t="str">
        <f t="shared" si="1"/>
        <v/>
      </c>
      <c r="AA20" s="185" t="s">
        <v>2513</v>
      </c>
      <c r="AB20" s="17"/>
      <c r="AC20" s="106"/>
    </row>
    <row r="21" spans="1:29" ht="14">
      <c r="A21" s="218">
        <v>3319</v>
      </c>
      <c r="B21" s="16" t="str">
        <f t="shared" si="2"/>
        <v>V.1.5.7</v>
      </c>
      <c r="C21" s="93" t="s">
        <v>2529</v>
      </c>
      <c r="D21" s="20" t="s">
        <v>50</v>
      </c>
      <c r="E21" s="31"/>
      <c r="F21" s="197"/>
      <c r="G21" s="197"/>
      <c r="H21" s="17"/>
      <c r="I21" s="152" t="s">
        <v>3</v>
      </c>
      <c r="J21" s="17"/>
      <c r="K21" s="16">
        <v>3</v>
      </c>
      <c r="L21" s="17"/>
      <c r="M21" s="218">
        <f t="shared" si="3"/>
        <v>1</v>
      </c>
      <c r="N21" s="218">
        <f t="shared" si="4"/>
        <v>5</v>
      </c>
      <c r="O21" s="218">
        <f t="shared" si="5"/>
        <v>7</v>
      </c>
      <c r="P21" s="218">
        <f t="shared" si="6"/>
        <v>0</v>
      </c>
      <c r="Q21" s="218">
        <f t="shared" si="7"/>
        <v>0</v>
      </c>
      <c r="R21" s="222">
        <f t="shared" si="0"/>
        <v>0</v>
      </c>
      <c r="S21" s="218">
        <f t="shared" si="8"/>
        <v>2</v>
      </c>
      <c r="T21" s="218">
        <f t="shared" si="9"/>
        <v>2</v>
      </c>
      <c r="U21" s="218">
        <f t="shared" si="10"/>
        <v>0</v>
      </c>
      <c r="V21" s="218">
        <f t="shared" si="11"/>
        <v>3</v>
      </c>
      <c r="W21" s="218">
        <f t="shared" si="12"/>
        <v>2</v>
      </c>
      <c r="X21" s="218">
        <f t="shared" si="13"/>
        <v>1</v>
      </c>
      <c r="Y21" s="218">
        <f t="shared" si="14"/>
        <v>0</v>
      </c>
      <c r="Z21" s="120" t="str">
        <f t="shared" si="1"/>
        <v/>
      </c>
      <c r="AA21" s="185" t="s">
        <v>2513</v>
      </c>
      <c r="AB21" s="17"/>
      <c r="AC21" s="106"/>
    </row>
    <row r="22" spans="1:29" ht="14">
      <c r="A22" s="218">
        <v>3320</v>
      </c>
      <c r="B22" s="16" t="str">
        <f t="shared" si="2"/>
        <v>V.1.5.8</v>
      </c>
      <c r="C22" s="93" t="s">
        <v>2530</v>
      </c>
      <c r="D22" s="20" t="s">
        <v>47</v>
      </c>
      <c r="E22" s="31" t="s">
        <v>2517</v>
      </c>
      <c r="F22" s="197"/>
      <c r="G22" s="197"/>
      <c r="H22" s="17"/>
      <c r="I22" s="152" t="s">
        <v>3</v>
      </c>
      <c r="J22" s="17"/>
      <c r="K22" s="16">
        <v>3</v>
      </c>
      <c r="L22" s="17"/>
      <c r="M22" s="218">
        <f t="shared" si="3"/>
        <v>1</v>
      </c>
      <c r="N22" s="218">
        <f t="shared" si="4"/>
        <v>5</v>
      </c>
      <c r="O22" s="218">
        <f t="shared" si="5"/>
        <v>8</v>
      </c>
      <c r="P22" s="218">
        <f t="shared" si="6"/>
        <v>0</v>
      </c>
      <c r="Q22" s="218">
        <f t="shared" si="7"/>
        <v>0</v>
      </c>
      <c r="R22" s="222">
        <f t="shared" si="0"/>
        <v>0</v>
      </c>
      <c r="S22" s="218">
        <f t="shared" si="8"/>
        <v>1</v>
      </c>
      <c r="T22" s="218">
        <f t="shared" si="9"/>
        <v>1</v>
      </c>
      <c r="U22" s="218">
        <f t="shared" si="10"/>
        <v>0</v>
      </c>
      <c r="V22" s="218">
        <f t="shared" si="11"/>
        <v>0</v>
      </c>
      <c r="W22" s="218">
        <f t="shared" si="12"/>
        <v>1</v>
      </c>
      <c r="X22" s="218">
        <f t="shared" si="13"/>
        <v>1</v>
      </c>
      <c r="Y22" s="218">
        <f t="shared" si="14"/>
        <v>0</v>
      </c>
      <c r="Z22" s="120" t="str">
        <f t="shared" si="1"/>
        <v/>
      </c>
      <c r="AA22" s="185" t="s">
        <v>2513</v>
      </c>
      <c r="AB22" s="17"/>
      <c r="AC22" s="106"/>
    </row>
    <row r="23" spans="1:29" ht="28">
      <c r="A23" s="218">
        <v>3321</v>
      </c>
      <c r="B23" s="16" t="str">
        <f t="shared" si="2"/>
        <v>V.1.6</v>
      </c>
      <c r="C23" s="92" t="s">
        <v>2531</v>
      </c>
      <c r="D23" s="4"/>
      <c r="E23" s="7"/>
      <c r="F23" s="7"/>
      <c r="G23" s="7"/>
      <c r="H23" s="17"/>
      <c r="I23" s="152" t="s">
        <v>339</v>
      </c>
      <c r="J23" s="17" t="s">
        <v>2532</v>
      </c>
      <c r="K23" s="16">
        <v>2</v>
      </c>
      <c r="L23" s="17">
        <v>1</v>
      </c>
      <c r="M23" s="218">
        <f t="shared" si="3"/>
        <v>1</v>
      </c>
      <c r="N23" s="218">
        <f t="shared" si="4"/>
        <v>6</v>
      </c>
      <c r="O23" s="218">
        <f t="shared" si="5"/>
        <v>0</v>
      </c>
      <c r="P23" s="218">
        <f t="shared" si="6"/>
        <v>0</v>
      </c>
      <c r="Q23" s="218">
        <f t="shared" si="7"/>
        <v>0</v>
      </c>
      <c r="R23" s="222">
        <f t="shared" si="0"/>
        <v>0</v>
      </c>
      <c r="S23" s="218">
        <f t="shared" si="8"/>
        <v>0</v>
      </c>
      <c r="T23" s="218">
        <f t="shared" si="9"/>
        <v>0</v>
      </c>
      <c r="U23" s="218">
        <f t="shared" si="10"/>
        <v>1</v>
      </c>
      <c r="V23" s="218">
        <f t="shared" si="11"/>
        <v>0</v>
      </c>
      <c r="W23" s="218">
        <f t="shared" si="12"/>
        <v>0</v>
      </c>
      <c r="X23" s="218">
        <f t="shared" si="13"/>
        <v>1</v>
      </c>
      <c r="Y23" s="218">
        <f t="shared" si="14"/>
        <v>1</v>
      </c>
      <c r="Z23" s="120" t="str">
        <f t="shared" si="1"/>
        <v/>
      </c>
      <c r="AA23" s="185" t="s">
        <v>2533</v>
      </c>
      <c r="AB23" s="17"/>
      <c r="AC23" s="106" t="s">
        <v>2534</v>
      </c>
    </row>
    <row r="24" spans="1:29" ht="14">
      <c r="A24" s="218">
        <v>3322</v>
      </c>
      <c r="B24" s="16" t="str">
        <f t="shared" si="2"/>
        <v>V.1.6.1</v>
      </c>
      <c r="C24" s="93" t="s">
        <v>2535</v>
      </c>
      <c r="D24" s="20" t="s">
        <v>50</v>
      </c>
      <c r="E24" s="31"/>
      <c r="F24" s="197"/>
      <c r="G24" s="197"/>
      <c r="H24" s="17"/>
      <c r="I24" s="152" t="s">
        <v>3</v>
      </c>
      <c r="J24" s="17"/>
      <c r="K24" s="16">
        <v>3</v>
      </c>
      <c r="L24" s="17"/>
      <c r="M24" s="218">
        <f t="shared" si="3"/>
        <v>1</v>
      </c>
      <c r="N24" s="218">
        <f t="shared" si="4"/>
        <v>6</v>
      </c>
      <c r="O24" s="218">
        <f t="shared" si="5"/>
        <v>1</v>
      </c>
      <c r="P24" s="218">
        <f t="shared" si="6"/>
        <v>0</v>
      </c>
      <c r="Q24" s="218">
        <f t="shared" si="7"/>
        <v>0</v>
      </c>
      <c r="R24" s="222">
        <f t="shared" si="0"/>
        <v>0</v>
      </c>
      <c r="S24" s="218">
        <f t="shared" si="8"/>
        <v>2</v>
      </c>
      <c r="T24" s="218">
        <f t="shared" si="9"/>
        <v>2</v>
      </c>
      <c r="U24" s="218">
        <f t="shared" si="10"/>
        <v>0</v>
      </c>
      <c r="V24" s="218">
        <f t="shared" si="11"/>
        <v>3</v>
      </c>
      <c r="W24" s="218">
        <f t="shared" si="12"/>
        <v>2</v>
      </c>
      <c r="X24" s="218">
        <f t="shared" si="13"/>
        <v>1</v>
      </c>
      <c r="Y24" s="218">
        <f t="shared" si="14"/>
        <v>0</v>
      </c>
      <c r="Z24" s="120" t="str">
        <f t="shared" si="1"/>
        <v/>
      </c>
      <c r="AA24" s="185" t="s">
        <v>2533</v>
      </c>
      <c r="AB24" s="17"/>
      <c r="AC24" s="106"/>
    </row>
    <row r="25" spans="1:29" ht="14">
      <c r="A25" s="218">
        <v>3323</v>
      </c>
      <c r="B25" s="16" t="str">
        <f t="shared" si="2"/>
        <v>V.1.6.2</v>
      </c>
      <c r="C25" s="93" t="s">
        <v>2536</v>
      </c>
      <c r="D25" s="20" t="s">
        <v>50</v>
      </c>
      <c r="E25" s="31"/>
      <c r="F25" s="197"/>
      <c r="G25" s="197"/>
      <c r="H25" s="17"/>
      <c r="I25" s="152" t="s">
        <v>3</v>
      </c>
      <c r="J25" s="17"/>
      <c r="K25" s="16">
        <v>3</v>
      </c>
      <c r="L25" s="17"/>
      <c r="M25" s="218">
        <f t="shared" si="3"/>
        <v>1</v>
      </c>
      <c r="N25" s="218">
        <f t="shared" si="4"/>
        <v>6</v>
      </c>
      <c r="O25" s="218">
        <f t="shared" si="5"/>
        <v>2</v>
      </c>
      <c r="P25" s="218">
        <f t="shared" si="6"/>
        <v>0</v>
      </c>
      <c r="Q25" s="218">
        <f t="shared" si="7"/>
        <v>0</v>
      </c>
      <c r="R25" s="222">
        <f t="shared" si="0"/>
        <v>0</v>
      </c>
      <c r="S25" s="218">
        <f t="shared" si="8"/>
        <v>2</v>
      </c>
      <c r="T25" s="218">
        <f t="shared" si="9"/>
        <v>2</v>
      </c>
      <c r="U25" s="218">
        <f t="shared" si="10"/>
        <v>0</v>
      </c>
      <c r="V25" s="218">
        <f t="shared" si="11"/>
        <v>3</v>
      </c>
      <c r="W25" s="218">
        <f t="shared" si="12"/>
        <v>2</v>
      </c>
      <c r="X25" s="218">
        <f t="shared" si="13"/>
        <v>1</v>
      </c>
      <c r="Y25" s="218">
        <f t="shared" si="14"/>
        <v>0</v>
      </c>
      <c r="Z25" s="120" t="str">
        <f t="shared" si="1"/>
        <v/>
      </c>
      <c r="AA25" s="185" t="s">
        <v>2533</v>
      </c>
      <c r="AB25" s="17"/>
      <c r="AC25" s="106"/>
    </row>
    <row r="26" spans="1:29" ht="14">
      <c r="A26" s="218">
        <v>3324</v>
      </c>
      <c r="B26" s="16" t="str">
        <f t="shared" si="2"/>
        <v>V.1.6.3</v>
      </c>
      <c r="C26" s="93" t="s">
        <v>2537</v>
      </c>
      <c r="D26" s="20" t="s">
        <v>47</v>
      </c>
      <c r="E26" s="31" t="s">
        <v>2538</v>
      </c>
      <c r="F26" s="197"/>
      <c r="G26" s="197"/>
      <c r="H26" s="17"/>
      <c r="I26" s="152" t="s">
        <v>3</v>
      </c>
      <c r="J26" s="17"/>
      <c r="K26" s="16">
        <v>3</v>
      </c>
      <c r="L26" s="17"/>
      <c r="M26" s="218">
        <f t="shared" si="3"/>
        <v>1</v>
      </c>
      <c r="N26" s="218">
        <f t="shared" si="4"/>
        <v>6</v>
      </c>
      <c r="O26" s="218">
        <f t="shared" si="5"/>
        <v>3</v>
      </c>
      <c r="P26" s="218">
        <f t="shared" si="6"/>
        <v>0</v>
      </c>
      <c r="Q26" s="218">
        <f t="shared" si="7"/>
        <v>0</v>
      </c>
      <c r="R26" s="222">
        <f t="shared" si="0"/>
        <v>0</v>
      </c>
      <c r="S26" s="218">
        <f t="shared" si="8"/>
        <v>1</v>
      </c>
      <c r="T26" s="218">
        <f t="shared" si="9"/>
        <v>1</v>
      </c>
      <c r="U26" s="218">
        <f t="shared" si="10"/>
        <v>0</v>
      </c>
      <c r="V26" s="218">
        <f t="shared" si="11"/>
        <v>0</v>
      </c>
      <c r="W26" s="218">
        <f t="shared" si="12"/>
        <v>1</v>
      </c>
      <c r="X26" s="218">
        <f t="shared" si="13"/>
        <v>1</v>
      </c>
      <c r="Y26" s="218">
        <f t="shared" si="14"/>
        <v>0</v>
      </c>
      <c r="Z26" s="120" t="str">
        <f t="shared" si="1"/>
        <v/>
      </c>
      <c r="AA26" s="185" t="s">
        <v>2533</v>
      </c>
      <c r="AB26" s="17"/>
      <c r="AC26" s="106"/>
    </row>
    <row r="27" spans="1:29" ht="14">
      <c r="A27" s="218">
        <v>3325</v>
      </c>
      <c r="B27" s="16" t="str">
        <f t="shared" si="2"/>
        <v>V.1.6.4</v>
      </c>
      <c r="C27" s="93" t="s">
        <v>2539</v>
      </c>
      <c r="D27" s="20" t="s">
        <v>50</v>
      </c>
      <c r="E27" s="31"/>
      <c r="F27" s="197"/>
      <c r="G27" s="197"/>
      <c r="H27" s="17"/>
      <c r="I27" s="152" t="s">
        <v>3</v>
      </c>
      <c r="J27" s="17"/>
      <c r="K27" s="16">
        <v>3</v>
      </c>
      <c r="L27" s="17"/>
      <c r="M27" s="218">
        <f t="shared" si="3"/>
        <v>1</v>
      </c>
      <c r="N27" s="218">
        <f t="shared" si="4"/>
        <v>6</v>
      </c>
      <c r="O27" s="218">
        <f t="shared" si="5"/>
        <v>4</v>
      </c>
      <c r="P27" s="218">
        <f t="shared" si="6"/>
        <v>0</v>
      </c>
      <c r="Q27" s="218">
        <f t="shared" si="7"/>
        <v>0</v>
      </c>
      <c r="R27" s="222">
        <f t="shared" si="0"/>
        <v>0</v>
      </c>
      <c r="S27" s="218">
        <f t="shared" si="8"/>
        <v>2</v>
      </c>
      <c r="T27" s="218">
        <f t="shared" si="9"/>
        <v>2</v>
      </c>
      <c r="U27" s="218">
        <f t="shared" si="10"/>
        <v>0</v>
      </c>
      <c r="V27" s="218">
        <f t="shared" si="11"/>
        <v>3</v>
      </c>
      <c r="W27" s="218">
        <f t="shared" si="12"/>
        <v>2</v>
      </c>
      <c r="X27" s="218">
        <f t="shared" si="13"/>
        <v>1</v>
      </c>
      <c r="Y27" s="218">
        <f t="shared" si="14"/>
        <v>0</v>
      </c>
      <c r="Z27" s="120" t="str">
        <f t="shared" si="1"/>
        <v/>
      </c>
      <c r="AA27" s="185" t="s">
        <v>2533</v>
      </c>
      <c r="AB27" s="17"/>
      <c r="AC27" s="106"/>
    </row>
    <row r="28" spans="1:29" ht="14">
      <c r="A28" s="218">
        <v>3326</v>
      </c>
      <c r="B28" s="16" t="str">
        <f t="shared" si="2"/>
        <v>V.1.6.5</v>
      </c>
      <c r="C28" s="93" t="s">
        <v>2540</v>
      </c>
      <c r="D28" s="20" t="s">
        <v>50</v>
      </c>
      <c r="E28" s="31"/>
      <c r="F28" s="197"/>
      <c r="G28" s="197"/>
      <c r="H28" s="17"/>
      <c r="I28" s="152" t="s">
        <v>3</v>
      </c>
      <c r="J28" s="17"/>
      <c r="K28" s="16">
        <v>3</v>
      </c>
      <c r="L28" s="16"/>
      <c r="M28" s="218">
        <f t="shared" si="3"/>
        <v>1</v>
      </c>
      <c r="N28" s="218">
        <f t="shared" si="4"/>
        <v>6</v>
      </c>
      <c r="O28" s="218">
        <f t="shared" si="5"/>
        <v>5</v>
      </c>
      <c r="P28" s="218">
        <f t="shared" si="6"/>
        <v>0</v>
      </c>
      <c r="Q28" s="218">
        <f t="shared" si="7"/>
        <v>0</v>
      </c>
      <c r="R28" s="222">
        <f t="shared" si="0"/>
        <v>0</v>
      </c>
      <c r="S28" s="218">
        <f t="shared" si="8"/>
        <v>2</v>
      </c>
      <c r="T28" s="218">
        <f t="shared" si="9"/>
        <v>2</v>
      </c>
      <c r="U28" s="218">
        <f t="shared" si="10"/>
        <v>0</v>
      </c>
      <c r="V28" s="218">
        <f t="shared" si="11"/>
        <v>3</v>
      </c>
      <c r="W28" s="218">
        <f t="shared" si="12"/>
        <v>2</v>
      </c>
      <c r="X28" s="218">
        <f t="shared" si="13"/>
        <v>1</v>
      </c>
      <c r="Y28" s="218">
        <f t="shared" si="14"/>
        <v>0</v>
      </c>
      <c r="Z28" s="120" t="str">
        <f t="shared" si="1"/>
        <v/>
      </c>
      <c r="AA28" s="185" t="s">
        <v>2533</v>
      </c>
      <c r="AB28" s="17"/>
      <c r="AC28" s="106"/>
    </row>
    <row r="29" spans="1:29" ht="14">
      <c r="A29" s="218">
        <v>3327</v>
      </c>
      <c r="B29" s="16" t="str">
        <f t="shared" si="2"/>
        <v>V.1.6.6</v>
      </c>
      <c r="C29" s="93" t="s">
        <v>2541</v>
      </c>
      <c r="D29" s="20" t="s">
        <v>50</v>
      </c>
      <c r="E29" s="31"/>
      <c r="F29" s="197"/>
      <c r="G29" s="197"/>
      <c r="H29" s="17"/>
      <c r="I29" s="152" t="s">
        <v>3</v>
      </c>
      <c r="J29" s="17"/>
      <c r="K29" s="16">
        <v>3</v>
      </c>
      <c r="L29" s="16"/>
      <c r="M29" s="218">
        <f t="shared" si="3"/>
        <v>1</v>
      </c>
      <c r="N29" s="218">
        <f t="shared" si="4"/>
        <v>6</v>
      </c>
      <c r="O29" s="218">
        <f t="shared" si="5"/>
        <v>6</v>
      </c>
      <c r="P29" s="218">
        <f t="shared" si="6"/>
        <v>0</v>
      </c>
      <c r="Q29" s="218">
        <f t="shared" si="7"/>
        <v>0</v>
      </c>
      <c r="R29" s="222">
        <f t="shared" si="0"/>
        <v>0</v>
      </c>
      <c r="S29" s="218">
        <f t="shared" si="8"/>
        <v>2</v>
      </c>
      <c r="T29" s="218">
        <f t="shared" si="9"/>
        <v>2</v>
      </c>
      <c r="U29" s="218">
        <f t="shared" si="10"/>
        <v>0</v>
      </c>
      <c r="V29" s="218">
        <f t="shared" si="11"/>
        <v>3</v>
      </c>
      <c r="W29" s="218">
        <f t="shared" si="12"/>
        <v>2</v>
      </c>
      <c r="X29" s="218">
        <f t="shared" si="13"/>
        <v>1</v>
      </c>
      <c r="Y29" s="218">
        <f t="shared" si="14"/>
        <v>0</v>
      </c>
      <c r="Z29" s="120" t="str">
        <f t="shared" si="1"/>
        <v/>
      </c>
      <c r="AA29" s="185" t="s">
        <v>2533</v>
      </c>
      <c r="AB29" s="17"/>
      <c r="AC29" s="106"/>
    </row>
    <row r="30" spans="1:29" ht="14">
      <c r="A30" s="218">
        <v>3328</v>
      </c>
      <c r="B30" s="16" t="str">
        <f t="shared" si="2"/>
        <v>V.1.6.7</v>
      </c>
      <c r="C30" s="93" t="s">
        <v>2542</v>
      </c>
      <c r="D30" s="20" t="s">
        <v>50</v>
      </c>
      <c r="E30" s="31"/>
      <c r="F30" s="197"/>
      <c r="G30" s="197"/>
      <c r="H30" s="17"/>
      <c r="I30" s="152" t="s">
        <v>3</v>
      </c>
      <c r="J30" s="17"/>
      <c r="K30" s="16">
        <v>3</v>
      </c>
      <c r="L30" s="16"/>
      <c r="M30" s="218">
        <f t="shared" si="3"/>
        <v>1</v>
      </c>
      <c r="N30" s="218">
        <f t="shared" si="4"/>
        <v>6</v>
      </c>
      <c r="O30" s="218">
        <f t="shared" si="5"/>
        <v>7</v>
      </c>
      <c r="P30" s="218">
        <f t="shared" si="6"/>
        <v>0</v>
      </c>
      <c r="Q30" s="218">
        <f t="shared" si="7"/>
        <v>0</v>
      </c>
      <c r="R30" s="222">
        <f t="shared" si="0"/>
        <v>0</v>
      </c>
      <c r="S30" s="218">
        <f t="shared" si="8"/>
        <v>2</v>
      </c>
      <c r="T30" s="218">
        <f t="shared" si="9"/>
        <v>2</v>
      </c>
      <c r="U30" s="218">
        <f t="shared" si="10"/>
        <v>0</v>
      </c>
      <c r="V30" s="218">
        <f t="shared" si="11"/>
        <v>3</v>
      </c>
      <c r="W30" s="218">
        <f t="shared" si="12"/>
        <v>2</v>
      </c>
      <c r="X30" s="218">
        <f t="shared" si="13"/>
        <v>1</v>
      </c>
      <c r="Y30" s="218">
        <f t="shared" si="14"/>
        <v>0</v>
      </c>
      <c r="Z30" s="120" t="str">
        <f t="shared" si="1"/>
        <v/>
      </c>
      <c r="AA30" s="185" t="s">
        <v>2533</v>
      </c>
      <c r="AB30" s="17"/>
      <c r="AC30" s="106"/>
    </row>
    <row r="31" spans="1:29" ht="14">
      <c r="A31">
        <v>3684</v>
      </c>
      <c r="B31" s="16" t="str">
        <f t="shared" si="2"/>
        <v>V.1.6.8</v>
      </c>
      <c r="C31" s="93" t="s">
        <v>2543</v>
      </c>
      <c r="D31" s="20" t="s">
        <v>50</v>
      </c>
      <c r="E31" s="31"/>
      <c r="F31" s="197"/>
      <c r="G31" s="197"/>
      <c r="H31" s="17"/>
      <c r="I31" s="152"/>
      <c r="J31" s="17"/>
      <c r="K31" s="16">
        <v>3</v>
      </c>
      <c r="L31" s="16"/>
      <c r="M31" s="218">
        <f t="shared" si="3"/>
        <v>1</v>
      </c>
      <c r="N31" s="218">
        <f t="shared" si="4"/>
        <v>6</v>
      </c>
      <c r="O31" s="218">
        <f t="shared" si="5"/>
        <v>8</v>
      </c>
      <c r="P31" s="218">
        <f t="shared" si="6"/>
        <v>0</v>
      </c>
      <c r="Q31" s="218">
        <f t="shared" si="7"/>
        <v>0</v>
      </c>
      <c r="R31" s="222">
        <f t="shared" si="0"/>
        <v>0</v>
      </c>
      <c r="S31" s="218">
        <f t="shared" si="8"/>
        <v>2</v>
      </c>
      <c r="T31" s="218">
        <f t="shared" si="9"/>
        <v>2</v>
      </c>
      <c r="U31" s="218">
        <f t="shared" si="10"/>
        <v>0</v>
      </c>
      <c r="V31" s="218">
        <f t="shared" si="11"/>
        <v>3</v>
      </c>
      <c r="W31" s="218">
        <f t="shared" si="12"/>
        <v>2</v>
      </c>
      <c r="X31" s="218">
        <f t="shared" si="13"/>
        <v>1</v>
      </c>
      <c r="Y31" s="218">
        <f t="shared" si="14"/>
        <v>0</v>
      </c>
      <c r="Z31" s="120" t="str">
        <f t="shared" si="1"/>
        <v/>
      </c>
      <c r="AA31" s="185" t="s">
        <v>2533</v>
      </c>
      <c r="AB31" s="17"/>
      <c r="AC31" s="106"/>
    </row>
    <row r="32" spans="1:29" ht="14">
      <c r="A32">
        <v>3685</v>
      </c>
      <c r="B32" s="16" t="str">
        <f t="shared" si="2"/>
        <v>V.1.6.9</v>
      </c>
      <c r="C32" s="93" t="s">
        <v>2544</v>
      </c>
      <c r="D32" s="20" t="s">
        <v>50</v>
      </c>
      <c r="E32" s="31"/>
      <c r="F32" s="197"/>
      <c r="G32" s="197"/>
      <c r="H32" s="17"/>
      <c r="I32" s="152"/>
      <c r="J32" s="17"/>
      <c r="K32" s="16">
        <v>3</v>
      </c>
      <c r="L32" s="16"/>
      <c r="M32" s="218">
        <f t="shared" si="3"/>
        <v>1</v>
      </c>
      <c r="N32" s="218">
        <f t="shared" si="4"/>
        <v>6</v>
      </c>
      <c r="O32" s="218">
        <f t="shared" si="5"/>
        <v>9</v>
      </c>
      <c r="P32" s="218">
        <f t="shared" si="6"/>
        <v>0</v>
      </c>
      <c r="Q32" s="218">
        <f t="shared" si="7"/>
        <v>0</v>
      </c>
      <c r="R32" s="222">
        <f t="shared" si="0"/>
        <v>0</v>
      </c>
      <c r="S32" s="218">
        <f t="shared" si="8"/>
        <v>2</v>
      </c>
      <c r="T32" s="218">
        <f t="shared" si="9"/>
        <v>2</v>
      </c>
      <c r="U32" s="218">
        <f t="shared" si="10"/>
        <v>0</v>
      </c>
      <c r="V32" s="218">
        <f t="shared" si="11"/>
        <v>3</v>
      </c>
      <c r="W32" s="218">
        <f t="shared" si="12"/>
        <v>2</v>
      </c>
      <c r="X32" s="218">
        <f t="shared" si="13"/>
        <v>1</v>
      </c>
      <c r="Y32" s="218">
        <f t="shared" si="14"/>
        <v>0</v>
      </c>
      <c r="Z32" s="120" t="str">
        <f t="shared" si="1"/>
        <v/>
      </c>
      <c r="AA32" s="185" t="s">
        <v>2533</v>
      </c>
      <c r="AB32" s="17"/>
      <c r="AC32" s="106"/>
    </row>
    <row r="33" spans="1:29" ht="14">
      <c r="A33" s="218">
        <v>3329</v>
      </c>
      <c r="B33" s="16" t="str">
        <f t="shared" si="2"/>
        <v>V.1.6.10</v>
      </c>
      <c r="C33" s="93" t="s">
        <v>2545</v>
      </c>
      <c r="D33" s="20" t="s">
        <v>50</v>
      </c>
      <c r="E33" s="31"/>
      <c r="F33" s="197"/>
      <c r="G33" s="197"/>
      <c r="H33" s="17"/>
      <c r="I33" s="152" t="s">
        <v>3</v>
      </c>
      <c r="J33" s="17"/>
      <c r="K33" s="16">
        <v>3</v>
      </c>
      <c r="L33" s="16"/>
      <c r="M33" s="218">
        <f t="shared" si="3"/>
        <v>1</v>
      </c>
      <c r="N33" s="218">
        <f t="shared" si="4"/>
        <v>6</v>
      </c>
      <c r="O33" s="218">
        <f t="shared" si="5"/>
        <v>10</v>
      </c>
      <c r="P33" s="218">
        <f t="shared" si="6"/>
        <v>0</v>
      </c>
      <c r="Q33" s="218">
        <f t="shared" si="7"/>
        <v>0</v>
      </c>
      <c r="R33" s="222">
        <f t="shared" si="0"/>
        <v>0</v>
      </c>
      <c r="S33" s="218">
        <f t="shared" si="8"/>
        <v>2</v>
      </c>
      <c r="T33" s="218">
        <f t="shared" si="9"/>
        <v>2</v>
      </c>
      <c r="U33" s="218">
        <f t="shared" si="10"/>
        <v>0</v>
      </c>
      <c r="V33" s="218">
        <f t="shared" si="11"/>
        <v>3</v>
      </c>
      <c r="W33" s="218">
        <f t="shared" si="12"/>
        <v>2</v>
      </c>
      <c r="X33" s="218">
        <f t="shared" si="13"/>
        <v>1</v>
      </c>
      <c r="Y33" s="218">
        <f t="shared" si="14"/>
        <v>0</v>
      </c>
      <c r="Z33" s="120" t="str">
        <f t="shared" si="1"/>
        <v/>
      </c>
      <c r="AA33" s="185" t="s">
        <v>2533</v>
      </c>
      <c r="AB33" s="17"/>
      <c r="AC33" s="106"/>
    </row>
    <row r="34" spans="1:29" ht="28">
      <c r="A34" s="218">
        <v>3330</v>
      </c>
      <c r="B34" s="16" t="str">
        <f t="shared" si="2"/>
        <v>V.1.7</v>
      </c>
      <c r="C34" s="92" t="s">
        <v>2546</v>
      </c>
      <c r="D34" s="20" t="s">
        <v>50</v>
      </c>
      <c r="E34" s="31"/>
      <c r="F34" s="197"/>
      <c r="G34" s="197"/>
      <c r="H34" s="17"/>
      <c r="I34" s="152" t="s">
        <v>339</v>
      </c>
      <c r="J34" s="17" t="s">
        <v>340</v>
      </c>
      <c r="K34" s="16">
        <v>2</v>
      </c>
      <c r="L34" s="16"/>
      <c r="M34" s="218">
        <f t="shared" si="3"/>
        <v>1</v>
      </c>
      <c r="N34" s="218">
        <f t="shared" si="4"/>
        <v>7</v>
      </c>
      <c r="O34" s="218">
        <f t="shared" si="5"/>
        <v>0</v>
      </c>
      <c r="P34" s="218">
        <f t="shared" si="6"/>
        <v>0</v>
      </c>
      <c r="Q34" s="218">
        <f t="shared" si="7"/>
        <v>0</v>
      </c>
      <c r="R34" s="222">
        <f t="shared" si="0"/>
        <v>0</v>
      </c>
      <c r="S34" s="218">
        <f t="shared" si="8"/>
        <v>2</v>
      </c>
      <c r="T34" s="218">
        <f t="shared" si="9"/>
        <v>2</v>
      </c>
      <c r="U34" s="218">
        <f t="shared" si="10"/>
        <v>1</v>
      </c>
      <c r="V34" s="218">
        <f t="shared" si="11"/>
        <v>2</v>
      </c>
      <c r="W34" s="218">
        <f t="shared" si="12"/>
        <v>2</v>
      </c>
      <c r="X34" s="218">
        <f t="shared" si="13"/>
        <v>1</v>
      </c>
      <c r="Y34" s="218">
        <f t="shared" si="14"/>
        <v>1</v>
      </c>
      <c r="Z34" s="120">
        <f t="shared" si="1"/>
        <v>1</v>
      </c>
      <c r="AA34" s="185" t="s">
        <v>2547</v>
      </c>
      <c r="AB34" s="17"/>
      <c r="AC34" s="210" t="s">
        <v>2548</v>
      </c>
    </row>
    <row r="35" spans="1:29" ht="14">
      <c r="A35" s="218">
        <v>3331</v>
      </c>
      <c r="B35" s="16" t="str">
        <f t="shared" si="2"/>
        <v>V.1.7.1</v>
      </c>
      <c r="C35" s="93" t="s">
        <v>2549</v>
      </c>
      <c r="D35" s="20" t="s">
        <v>50</v>
      </c>
      <c r="E35" s="31"/>
      <c r="F35" s="197"/>
      <c r="G35" s="197"/>
      <c r="H35" s="17"/>
      <c r="I35" s="152" t="s">
        <v>3</v>
      </c>
      <c r="J35" s="17"/>
      <c r="K35" s="16">
        <v>3</v>
      </c>
      <c r="L35" s="16"/>
      <c r="M35" s="218">
        <f t="shared" si="3"/>
        <v>1</v>
      </c>
      <c r="N35" s="218">
        <f t="shared" si="4"/>
        <v>7</v>
      </c>
      <c r="O35" s="218">
        <f t="shared" si="5"/>
        <v>1</v>
      </c>
      <c r="P35" s="218">
        <f t="shared" si="6"/>
        <v>0</v>
      </c>
      <c r="Q35" s="218">
        <f t="shared" si="7"/>
        <v>0</v>
      </c>
      <c r="R35" s="222">
        <f t="shared" si="0"/>
        <v>0</v>
      </c>
      <c r="S35" s="218">
        <f t="shared" si="8"/>
        <v>2</v>
      </c>
      <c r="T35" s="218">
        <f t="shared" si="9"/>
        <v>2</v>
      </c>
      <c r="U35" s="218">
        <f t="shared" si="10"/>
        <v>1</v>
      </c>
      <c r="V35" s="218">
        <f t="shared" si="11"/>
        <v>2</v>
      </c>
      <c r="W35" s="218">
        <f t="shared" si="12"/>
        <v>2</v>
      </c>
      <c r="X35" s="218">
        <f t="shared" si="13"/>
        <v>1</v>
      </c>
      <c r="Y35" s="218">
        <f t="shared" si="14"/>
        <v>1</v>
      </c>
      <c r="Z35" s="120" t="str">
        <f t="shared" si="1"/>
        <v/>
      </c>
      <c r="AA35" s="185" t="s">
        <v>2547</v>
      </c>
      <c r="AB35" s="17"/>
      <c r="AC35" s="106"/>
    </row>
    <row r="36" spans="1:29" ht="14">
      <c r="A36" s="218">
        <v>3332</v>
      </c>
      <c r="B36" s="16" t="str">
        <f t="shared" si="2"/>
        <v>V.1.7.2</v>
      </c>
      <c r="C36" s="93" t="s">
        <v>2550</v>
      </c>
      <c r="D36" s="20" t="s">
        <v>50</v>
      </c>
      <c r="E36" s="31"/>
      <c r="F36" s="197"/>
      <c r="G36" s="197"/>
      <c r="H36" s="17"/>
      <c r="I36" s="152" t="s">
        <v>3</v>
      </c>
      <c r="J36" s="17"/>
      <c r="K36" s="16">
        <v>3</v>
      </c>
      <c r="L36" s="16"/>
      <c r="M36" s="218">
        <f t="shared" si="3"/>
        <v>1</v>
      </c>
      <c r="N36" s="218">
        <f t="shared" si="4"/>
        <v>7</v>
      </c>
      <c r="O36" s="218">
        <f t="shared" si="5"/>
        <v>2</v>
      </c>
      <c r="P36" s="218">
        <f t="shared" si="6"/>
        <v>0</v>
      </c>
      <c r="Q36" s="218">
        <f t="shared" si="7"/>
        <v>0</v>
      </c>
      <c r="R36" s="222">
        <f t="shared" si="0"/>
        <v>0</v>
      </c>
      <c r="S36" s="218">
        <f t="shared" si="8"/>
        <v>2</v>
      </c>
      <c r="T36" s="218">
        <f t="shared" si="9"/>
        <v>2</v>
      </c>
      <c r="U36" s="218">
        <f t="shared" si="10"/>
        <v>1</v>
      </c>
      <c r="V36" s="218">
        <f t="shared" si="11"/>
        <v>2</v>
      </c>
      <c r="W36" s="218">
        <f t="shared" si="12"/>
        <v>2</v>
      </c>
      <c r="X36" s="218">
        <f t="shared" si="13"/>
        <v>1</v>
      </c>
      <c r="Y36" s="218">
        <f t="shared" si="14"/>
        <v>1</v>
      </c>
      <c r="Z36" s="120" t="str">
        <f t="shared" si="1"/>
        <v/>
      </c>
      <c r="AA36" s="185" t="s">
        <v>2547</v>
      </c>
      <c r="AB36" s="17"/>
      <c r="AC36" s="106"/>
    </row>
    <row r="37" spans="1:29" ht="14">
      <c r="A37" s="218">
        <v>3333</v>
      </c>
      <c r="B37" s="16" t="str">
        <f t="shared" si="2"/>
        <v>V.1.7.3</v>
      </c>
      <c r="C37" s="93" t="s">
        <v>2551</v>
      </c>
      <c r="D37" s="20" t="s">
        <v>50</v>
      </c>
      <c r="E37" s="31"/>
      <c r="F37" s="197"/>
      <c r="G37" s="197"/>
      <c r="H37" s="17"/>
      <c r="I37" s="152" t="s">
        <v>3</v>
      </c>
      <c r="J37" s="17"/>
      <c r="K37" s="16">
        <v>3</v>
      </c>
      <c r="L37" s="16"/>
      <c r="M37" s="218">
        <f t="shared" si="3"/>
        <v>1</v>
      </c>
      <c r="N37" s="218">
        <f t="shared" si="4"/>
        <v>7</v>
      </c>
      <c r="O37" s="218">
        <f t="shared" si="5"/>
        <v>3</v>
      </c>
      <c r="P37" s="218">
        <f t="shared" si="6"/>
        <v>0</v>
      </c>
      <c r="Q37" s="218">
        <f t="shared" si="7"/>
        <v>0</v>
      </c>
      <c r="R37" s="222">
        <f t="shared" si="0"/>
        <v>0</v>
      </c>
      <c r="S37" s="218">
        <f t="shared" si="8"/>
        <v>2</v>
      </c>
      <c r="T37" s="218">
        <f t="shared" si="9"/>
        <v>2</v>
      </c>
      <c r="U37" s="218">
        <f t="shared" si="10"/>
        <v>1</v>
      </c>
      <c r="V37" s="218">
        <f t="shared" si="11"/>
        <v>2</v>
      </c>
      <c r="W37" s="218">
        <f t="shared" si="12"/>
        <v>2</v>
      </c>
      <c r="X37" s="218">
        <f t="shared" si="13"/>
        <v>1</v>
      </c>
      <c r="Y37" s="218">
        <f t="shared" si="14"/>
        <v>1</v>
      </c>
      <c r="Z37" s="120" t="str">
        <f t="shared" si="1"/>
        <v/>
      </c>
      <c r="AA37" s="185" t="s">
        <v>2547</v>
      </c>
      <c r="AB37" s="17"/>
      <c r="AC37" s="106"/>
    </row>
    <row r="38" spans="1:29" ht="14">
      <c r="A38" s="218">
        <v>3334</v>
      </c>
      <c r="B38" s="16" t="str">
        <f t="shared" si="2"/>
        <v>V.1.7.4</v>
      </c>
      <c r="C38" s="93" t="s">
        <v>2552</v>
      </c>
      <c r="D38" s="20" t="s">
        <v>50</v>
      </c>
      <c r="E38" s="31"/>
      <c r="F38" s="197"/>
      <c r="G38" s="197"/>
      <c r="H38" s="17"/>
      <c r="I38" s="152" t="s">
        <v>3</v>
      </c>
      <c r="J38" s="17"/>
      <c r="K38" s="16">
        <v>3</v>
      </c>
      <c r="L38" s="16"/>
      <c r="M38" s="218">
        <f t="shared" si="3"/>
        <v>1</v>
      </c>
      <c r="N38" s="218">
        <f t="shared" si="4"/>
        <v>7</v>
      </c>
      <c r="O38" s="218">
        <f t="shared" si="5"/>
        <v>4</v>
      </c>
      <c r="P38" s="218">
        <f t="shared" si="6"/>
        <v>0</v>
      </c>
      <c r="Q38" s="218">
        <f t="shared" si="7"/>
        <v>0</v>
      </c>
      <c r="R38" s="222">
        <f t="shared" si="0"/>
        <v>0</v>
      </c>
      <c r="S38" s="218">
        <f t="shared" si="8"/>
        <v>2</v>
      </c>
      <c r="T38" s="218">
        <f t="shared" si="9"/>
        <v>2</v>
      </c>
      <c r="U38" s="218">
        <f t="shared" si="10"/>
        <v>1</v>
      </c>
      <c r="V38" s="218">
        <f t="shared" si="11"/>
        <v>2</v>
      </c>
      <c r="W38" s="218">
        <f t="shared" si="12"/>
        <v>2</v>
      </c>
      <c r="X38" s="218">
        <f t="shared" si="13"/>
        <v>1</v>
      </c>
      <c r="Y38" s="218">
        <f t="shared" si="14"/>
        <v>1</v>
      </c>
      <c r="Z38" s="120" t="str">
        <f t="shared" si="1"/>
        <v/>
      </c>
      <c r="AA38" s="185" t="s">
        <v>2547</v>
      </c>
      <c r="AB38" s="17"/>
      <c r="AC38" s="106" t="s">
        <v>2553</v>
      </c>
    </row>
    <row r="39" spans="1:29" ht="14">
      <c r="A39" s="218">
        <v>3335</v>
      </c>
      <c r="B39" s="16" t="str">
        <f t="shared" si="2"/>
        <v>V.1.8</v>
      </c>
      <c r="C39" s="92" t="s">
        <v>2554</v>
      </c>
      <c r="D39" s="20" t="s">
        <v>47</v>
      </c>
      <c r="E39" s="31"/>
      <c r="F39" s="197"/>
      <c r="G39" s="197"/>
      <c r="H39" s="17"/>
      <c r="I39" s="152" t="s">
        <v>342</v>
      </c>
      <c r="J39" s="17" t="s">
        <v>343</v>
      </c>
      <c r="K39" s="16">
        <v>2</v>
      </c>
      <c r="L39" s="16"/>
      <c r="M39" s="218">
        <f t="shared" si="3"/>
        <v>1</v>
      </c>
      <c r="N39" s="218">
        <f t="shared" si="4"/>
        <v>8</v>
      </c>
      <c r="O39" s="218">
        <f t="shared" si="5"/>
        <v>0</v>
      </c>
      <c r="P39" s="218">
        <f t="shared" si="6"/>
        <v>0</v>
      </c>
      <c r="Q39" s="218">
        <f t="shared" si="7"/>
        <v>0</v>
      </c>
      <c r="R39" s="222">
        <f t="shared" si="0"/>
        <v>0</v>
      </c>
      <c r="S39" s="218">
        <f t="shared" si="8"/>
        <v>1</v>
      </c>
      <c r="T39" s="218">
        <f t="shared" si="9"/>
        <v>1</v>
      </c>
      <c r="U39" s="218">
        <f t="shared" si="10"/>
        <v>1</v>
      </c>
      <c r="V39" s="218">
        <f t="shared" si="11"/>
        <v>0</v>
      </c>
      <c r="W39" s="218">
        <f t="shared" si="12"/>
        <v>1</v>
      </c>
      <c r="X39" s="218">
        <f t="shared" si="13"/>
        <v>1</v>
      </c>
      <c r="Y39" s="218">
        <f t="shared" si="14"/>
        <v>1</v>
      </c>
      <c r="Z39" s="120" t="str">
        <f t="shared" si="1"/>
        <v/>
      </c>
      <c r="AA39" s="185" t="s">
        <v>2547</v>
      </c>
      <c r="AB39" s="17"/>
      <c r="AC39" s="106" t="s">
        <v>2555</v>
      </c>
    </row>
    <row r="40" spans="1:29" ht="14">
      <c r="A40" s="218">
        <v>3336</v>
      </c>
      <c r="B40" s="16" t="str">
        <f t="shared" si="2"/>
        <v>V.1.8.1</v>
      </c>
      <c r="C40" s="93" t="s">
        <v>2556</v>
      </c>
      <c r="D40" s="20" t="s">
        <v>47</v>
      </c>
      <c r="E40" s="31"/>
      <c r="F40" s="197"/>
      <c r="G40" s="197"/>
      <c r="H40" s="17"/>
      <c r="I40" s="152" t="s">
        <v>3</v>
      </c>
      <c r="J40" s="17"/>
      <c r="K40" s="16">
        <v>3</v>
      </c>
      <c r="L40" s="17"/>
      <c r="M40" s="218">
        <f t="shared" si="3"/>
        <v>1</v>
      </c>
      <c r="N40" s="218">
        <f t="shared" si="4"/>
        <v>8</v>
      </c>
      <c r="O40" s="218">
        <f t="shared" si="5"/>
        <v>1</v>
      </c>
      <c r="P40" s="218">
        <f t="shared" si="6"/>
        <v>0</v>
      </c>
      <c r="Q40" s="218">
        <f t="shared" si="7"/>
        <v>0</v>
      </c>
      <c r="R40" s="222">
        <f t="shared" si="0"/>
        <v>0</v>
      </c>
      <c r="S40" s="218">
        <f t="shared" si="8"/>
        <v>1</v>
      </c>
      <c r="T40" s="218">
        <f t="shared" si="9"/>
        <v>1</v>
      </c>
      <c r="U40" s="218">
        <f t="shared" si="10"/>
        <v>1</v>
      </c>
      <c r="V40" s="218">
        <f t="shared" si="11"/>
        <v>0</v>
      </c>
      <c r="W40" s="218">
        <f t="shared" si="12"/>
        <v>1</v>
      </c>
      <c r="X40" s="218">
        <f t="shared" si="13"/>
        <v>1</v>
      </c>
      <c r="Y40" s="218">
        <f t="shared" si="14"/>
        <v>1</v>
      </c>
      <c r="Z40" s="120" t="str">
        <f t="shared" si="1"/>
        <v/>
      </c>
      <c r="AA40" s="185" t="s">
        <v>2557</v>
      </c>
      <c r="AB40" s="17"/>
      <c r="AC40" s="106" t="s">
        <v>2558</v>
      </c>
    </row>
    <row r="41" spans="1:29" ht="14">
      <c r="A41" s="218">
        <v>3337</v>
      </c>
      <c r="B41" s="16" t="str">
        <f t="shared" si="2"/>
        <v>V.1.9</v>
      </c>
      <c r="C41" s="92" t="s">
        <v>2559</v>
      </c>
      <c r="D41" s="20" t="s">
        <v>47</v>
      </c>
      <c r="E41" s="31"/>
      <c r="F41" s="197"/>
      <c r="G41" s="197"/>
      <c r="H41" s="17"/>
      <c r="I41" s="152" t="s">
        <v>342</v>
      </c>
      <c r="J41" s="17" t="s">
        <v>343</v>
      </c>
      <c r="K41" s="16">
        <v>2</v>
      </c>
      <c r="L41" s="17"/>
      <c r="M41" s="218">
        <f t="shared" si="3"/>
        <v>1</v>
      </c>
      <c r="N41" s="218">
        <f t="shared" si="4"/>
        <v>9</v>
      </c>
      <c r="O41" s="218">
        <f t="shared" si="5"/>
        <v>0</v>
      </c>
      <c r="P41" s="218">
        <f t="shared" si="6"/>
        <v>0</v>
      </c>
      <c r="Q41" s="218">
        <f t="shared" si="7"/>
        <v>0</v>
      </c>
      <c r="R41" s="222">
        <f t="shared" si="0"/>
        <v>0</v>
      </c>
      <c r="S41" s="218">
        <f t="shared" si="8"/>
        <v>1</v>
      </c>
      <c r="T41" s="218">
        <f t="shared" si="9"/>
        <v>1</v>
      </c>
      <c r="U41" s="218">
        <f t="shared" si="10"/>
        <v>1</v>
      </c>
      <c r="V41" s="218">
        <f t="shared" si="11"/>
        <v>0</v>
      </c>
      <c r="W41" s="218">
        <f t="shared" si="12"/>
        <v>1</v>
      </c>
      <c r="X41" s="218">
        <f t="shared" si="13"/>
        <v>1</v>
      </c>
      <c r="Y41" s="218">
        <f t="shared" si="14"/>
        <v>1</v>
      </c>
      <c r="Z41" s="120" t="str">
        <f t="shared" si="1"/>
        <v/>
      </c>
      <c r="AA41" s="185" t="s">
        <v>2547</v>
      </c>
      <c r="AB41" s="17"/>
      <c r="AC41" s="210" t="s">
        <v>2560</v>
      </c>
    </row>
    <row r="42" spans="1:29" ht="14">
      <c r="A42" s="218">
        <v>3338</v>
      </c>
      <c r="B42" s="16" t="str">
        <f t="shared" si="2"/>
        <v>V.1.9.1</v>
      </c>
      <c r="C42" s="93" t="s">
        <v>2556</v>
      </c>
      <c r="D42" s="20" t="s">
        <v>47</v>
      </c>
      <c r="E42" s="31"/>
      <c r="F42" s="197"/>
      <c r="G42" s="197"/>
      <c r="H42" s="17"/>
      <c r="I42" s="152" t="s">
        <v>3</v>
      </c>
      <c r="J42" s="17"/>
      <c r="K42" s="16">
        <v>3</v>
      </c>
      <c r="L42" s="17"/>
      <c r="M42" s="218">
        <f t="shared" si="3"/>
        <v>1</v>
      </c>
      <c r="N42" s="218">
        <f t="shared" si="4"/>
        <v>9</v>
      </c>
      <c r="O42" s="218">
        <f t="shared" si="5"/>
        <v>1</v>
      </c>
      <c r="P42" s="218">
        <f t="shared" si="6"/>
        <v>0</v>
      </c>
      <c r="Q42" s="218">
        <f t="shared" si="7"/>
        <v>0</v>
      </c>
      <c r="R42" s="222">
        <f t="shared" si="0"/>
        <v>0</v>
      </c>
      <c r="S42" s="218">
        <f t="shared" si="8"/>
        <v>1</v>
      </c>
      <c r="T42" s="218">
        <f t="shared" si="9"/>
        <v>1</v>
      </c>
      <c r="U42" s="218">
        <f t="shared" si="10"/>
        <v>1</v>
      </c>
      <c r="V42" s="218">
        <f t="shared" si="11"/>
        <v>0</v>
      </c>
      <c r="W42" s="218">
        <f t="shared" si="12"/>
        <v>1</v>
      </c>
      <c r="X42" s="218">
        <f t="shared" si="13"/>
        <v>1</v>
      </c>
      <c r="Y42" s="218">
        <f t="shared" si="14"/>
        <v>1</v>
      </c>
      <c r="Z42" s="120" t="str">
        <f t="shared" si="1"/>
        <v/>
      </c>
      <c r="AA42" s="185" t="s">
        <v>2557</v>
      </c>
      <c r="AB42" s="17"/>
      <c r="AC42" s="106" t="s">
        <v>2558</v>
      </c>
    </row>
    <row r="43" spans="1:29" ht="28">
      <c r="A43" s="218">
        <v>3339</v>
      </c>
      <c r="B43" s="16" t="str">
        <f t="shared" si="2"/>
        <v>V.1.10</v>
      </c>
      <c r="C43" s="92" t="s">
        <v>2561</v>
      </c>
      <c r="D43" s="20" t="s">
        <v>47</v>
      </c>
      <c r="E43" s="31"/>
      <c r="F43" s="197"/>
      <c r="G43" s="197"/>
      <c r="H43" s="17"/>
      <c r="I43" s="152" t="s">
        <v>342</v>
      </c>
      <c r="J43" s="17" t="s">
        <v>343</v>
      </c>
      <c r="K43" s="16">
        <v>2</v>
      </c>
      <c r="L43" s="17"/>
      <c r="M43" s="218">
        <f t="shared" si="3"/>
        <v>1</v>
      </c>
      <c r="N43" s="218">
        <f t="shared" si="4"/>
        <v>10</v>
      </c>
      <c r="O43" s="218">
        <f t="shared" si="5"/>
        <v>0</v>
      </c>
      <c r="P43" s="218">
        <f t="shared" si="6"/>
        <v>0</v>
      </c>
      <c r="Q43" s="218">
        <f t="shared" si="7"/>
        <v>0</v>
      </c>
      <c r="R43" s="222">
        <f t="shared" si="0"/>
        <v>0</v>
      </c>
      <c r="S43" s="218">
        <f t="shared" si="8"/>
        <v>1</v>
      </c>
      <c r="T43" s="218">
        <f t="shared" si="9"/>
        <v>1</v>
      </c>
      <c r="U43" s="218">
        <f t="shared" si="10"/>
        <v>1</v>
      </c>
      <c r="V43" s="218">
        <f t="shared" si="11"/>
        <v>0</v>
      </c>
      <c r="W43" s="218">
        <f t="shared" si="12"/>
        <v>1</v>
      </c>
      <c r="X43" s="218">
        <f t="shared" si="13"/>
        <v>1</v>
      </c>
      <c r="Y43" s="218">
        <f t="shared" si="14"/>
        <v>1</v>
      </c>
      <c r="Z43" s="120">
        <f t="shared" si="1"/>
        <v>1</v>
      </c>
      <c r="AA43" s="185" t="s">
        <v>2562</v>
      </c>
      <c r="AB43" s="17"/>
      <c r="AC43" s="106" t="s">
        <v>2563</v>
      </c>
    </row>
    <row r="44" spans="1:29" ht="14">
      <c r="A44" s="218">
        <v>3340</v>
      </c>
      <c r="B44" s="16" t="str">
        <f t="shared" si="2"/>
        <v>V.1.10.1</v>
      </c>
      <c r="C44" s="93" t="s">
        <v>2564</v>
      </c>
      <c r="D44" s="20" t="s">
        <v>50</v>
      </c>
      <c r="E44" s="31"/>
      <c r="F44" s="197"/>
      <c r="G44" s="197"/>
      <c r="H44" s="17"/>
      <c r="I44" s="152" t="s">
        <v>3</v>
      </c>
      <c r="J44" s="17"/>
      <c r="K44" s="16">
        <v>3</v>
      </c>
      <c r="L44" s="17"/>
      <c r="M44" s="218">
        <f t="shared" si="3"/>
        <v>1</v>
      </c>
      <c r="N44" s="218">
        <f t="shared" si="4"/>
        <v>10</v>
      </c>
      <c r="O44" s="218">
        <f t="shared" si="5"/>
        <v>1</v>
      </c>
      <c r="P44" s="218">
        <f t="shared" si="6"/>
        <v>0</v>
      </c>
      <c r="Q44" s="218">
        <f t="shared" si="7"/>
        <v>0</v>
      </c>
      <c r="R44" s="222">
        <f t="shared" si="0"/>
        <v>0</v>
      </c>
      <c r="S44" s="218">
        <f t="shared" si="8"/>
        <v>2</v>
      </c>
      <c r="T44" s="218">
        <f t="shared" si="9"/>
        <v>2</v>
      </c>
      <c r="U44" s="218">
        <f t="shared" si="10"/>
        <v>1</v>
      </c>
      <c r="V44" s="218">
        <f t="shared" si="11"/>
        <v>3</v>
      </c>
      <c r="W44" s="218">
        <f t="shared" si="12"/>
        <v>2</v>
      </c>
      <c r="X44" s="218">
        <f t="shared" si="13"/>
        <v>1</v>
      </c>
      <c r="Y44" s="218">
        <f t="shared" si="14"/>
        <v>1</v>
      </c>
      <c r="Z44" s="120" t="str">
        <f t="shared" si="1"/>
        <v/>
      </c>
      <c r="AA44" s="185" t="s">
        <v>2562</v>
      </c>
      <c r="AB44" s="17"/>
      <c r="AC44" s="106"/>
    </row>
    <row r="45" spans="1:29" ht="14">
      <c r="A45" s="218">
        <v>3341</v>
      </c>
      <c r="B45" s="16" t="str">
        <f t="shared" si="2"/>
        <v>V.1.10.2</v>
      </c>
      <c r="C45" s="93" t="s">
        <v>2565</v>
      </c>
      <c r="D45" s="20" t="s">
        <v>50</v>
      </c>
      <c r="E45" s="31"/>
      <c r="F45" s="197"/>
      <c r="G45" s="197"/>
      <c r="H45" s="17"/>
      <c r="I45" s="152" t="s">
        <v>3</v>
      </c>
      <c r="J45" s="17"/>
      <c r="K45" s="16">
        <v>3</v>
      </c>
      <c r="L45" s="17"/>
      <c r="M45" s="218">
        <f t="shared" si="3"/>
        <v>1</v>
      </c>
      <c r="N45" s="218">
        <f t="shared" si="4"/>
        <v>10</v>
      </c>
      <c r="O45" s="218">
        <f t="shared" si="5"/>
        <v>2</v>
      </c>
      <c r="P45" s="218">
        <f t="shared" si="6"/>
        <v>0</v>
      </c>
      <c r="Q45" s="218">
        <f t="shared" si="7"/>
        <v>0</v>
      </c>
      <c r="R45" s="222">
        <f t="shared" si="0"/>
        <v>0</v>
      </c>
      <c r="S45" s="218">
        <f t="shared" si="8"/>
        <v>2</v>
      </c>
      <c r="T45" s="218">
        <f t="shared" si="9"/>
        <v>2</v>
      </c>
      <c r="U45" s="218">
        <f t="shared" si="10"/>
        <v>1</v>
      </c>
      <c r="V45" s="218">
        <f t="shared" si="11"/>
        <v>3</v>
      </c>
      <c r="W45" s="218">
        <f t="shared" si="12"/>
        <v>2</v>
      </c>
      <c r="X45" s="218">
        <f t="shared" si="13"/>
        <v>1</v>
      </c>
      <c r="Y45" s="218">
        <f t="shared" si="14"/>
        <v>1</v>
      </c>
      <c r="Z45" s="120" t="str">
        <f t="shared" si="1"/>
        <v/>
      </c>
      <c r="AA45" s="185" t="s">
        <v>2562</v>
      </c>
      <c r="AB45" s="17"/>
      <c r="AC45" s="106"/>
    </row>
    <row r="46" spans="1:29" ht="14">
      <c r="A46" s="218">
        <v>3342</v>
      </c>
      <c r="B46" s="16" t="str">
        <f t="shared" si="2"/>
        <v>V.1.10.3</v>
      </c>
      <c r="C46" s="93" t="s">
        <v>2566</v>
      </c>
      <c r="D46" s="20" t="s">
        <v>50</v>
      </c>
      <c r="E46" s="31"/>
      <c r="F46" s="197"/>
      <c r="G46" s="197"/>
      <c r="H46" s="17"/>
      <c r="I46" s="152" t="s">
        <v>3</v>
      </c>
      <c r="J46" s="17"/>
      <c r="K46" s="16">
        <v>3</v>
      </c>
      <c r="L46" s="17"/>
      <c r="M46" s="218">
        <f t="shared" si="3"/>
        <v>1</v>
      </c>
      <c r="N46" s="218">
        <f t="shared" si="4"/>
        <v>10</v>
      </c>
      <c r="O46" s="218">
        <f t="shared" si="5"/>
        <v>3</v>
      </c>
      <c r="P46" s="218">
        <f t="shared" si="6"/>
        <v>0</v>
      </c>
      <c r="Q46" s="218">
        <f t="shared" si="7"/>
        <v>0</v>
      </c>
      <c r="R46" s="222">
        <f t="shared" si="0"/>
        <v>0</v>
      </c>
      <c r="S46" s="218">
        <f t="shared" si="8"/>
        <v>2</v>
      </c>
      <c r="T46" s="218">
        <f t="shared" si="9"/>
        <v>2</v>
      </c>
      <c r="U46" s="218">
        <f t="shared" si="10"/>
        <v>1</v>
      </c>
      <c r="V46" s="218">
        <f t="shared" si="11"/>
        <v>3</v>
      </c>
      <c r="W46" s="218">
        <f t="shared" si="12"/>
        <v>2</v>
      </c>
      <c r="X46" s="218">
        <f t="shared" si="13"/>
        <v>1</v>
      </c>
      <c r="Y46" s="218">
        <f t="shared" si="14"/>
        <v>1</v>
      </c>
      <c r="Z46" s="120" t="str">
        <f t="shared" si="1"/>
        <v/>
      </c>
      <c r="AA46" s="185" t="s">
        <v>2567</v>
      </c>
      <c r="AB46" s="17"/>
      <c r="AC46" s="106"/>
    </row>
    <row r="47" spans="1:29" ht="14">
      <c r="A47" s="218">
        <v>3343</v>
      </c>
      <c r="B47" s="16" t="str">
        <f t="shared" si="2"/>
        <v>V.1.10.4</v>
      </c>
      <c r="C47" s="93" t="s">
        <v>2568</v>
      </c>
      <c r="D47" s="20" t="s">
        <v>50</v>
      </c>
      <c r="E47" s="31"/>
      <c r="F47" s="197"/>
      <c r="G47" s="197"/>
      <c r="H47" s="17"/>
      <c r="I47" s="152" t="s">
        <v>3</v>
      </c>
      <c r="J47" s="17"/>
      <c r="K47" s="16">
        <v>3</v>
      </c>
      <c r="L47" s="17"/>
      <c r="M47" s="218">
        <f t="shared" si="3"/>
        <v>1</v>
      </c>
      <c r="N47" s="218">
        <f t="shared" si="4"/>
        <v>10</v>
      </c>
      <c r="O47" s="218">
        <f t="shared" si="5"/>
        <v>4</v>
      </c>
      <c r="P47" s="218">
        <f t="shared" si="6"/>
        <v>0</v>
      </c>
      <c r="Q47" s="218">
        <f t="shared" si="7"/>
        <v>0</v>
      </c>
      <c r="R47" s="222">
        <f t="shared" si="0"/>
        <v>0</v>
      </c>
      <c r="S47" s="218">
        <f t="shared" si="8"/>
        <v>2</v>
      </c>
      <c r="T47" s="218">
        <f t="shared" si="9"/>
        <v>2</v>
      </c>
      <c r="U47" s="218">
        <f t="shared" si="10"/>
        <v>1</v>
      </c>
      <c r="V47" s="218">
        <f t="shared" si="11"/>
        <v>3</v>
      </c>
      <c r="W47" s="218">
        <f t="shared" si="12"/>
        <v>2</v>
      </c>
      <c r="X47" s="218">
        <f t="shared" si="13"/>
        <v>1</v>
      </c>
      <c r="Y47" s="218">
        <f t="shared" si="14"/>
        <v>1</v>
      </c>
      <c r="Z47" s="120" t="str">
        <f t="shared" si="1"/>
        <v/>
      </c>
      <c r="AA47" s="185" t="s">
        <v>2562</v>
      </c>
      <c r="AB47" s="17"/>
      <c r="AC47" s="106"/>
    </row>
    <row r="48" spans="1:29" ht="14">
      <c r="A48" s="218">
        <v>3344</v>
      </c>
      <c r="B48" s="16" t="str">
        <f t="shared" si="2"/>
        <v>V.1.10.5</v>
      </c>
      <c r="C48" s="93" t="s">
        <v>2569</v>
      </c>
      <c r="D48" s="20" t="s">
        <v>47</v>
      </c>
      <c r="E48" s="31"/>
      <c r="F48" s="197"/>
      <c r="G48" s="197"/>
      <c r="H48" s="17"/>
      <c r="I48" s="152" t="s">
        <v>3</v>
      </c>
      <c r="J48" s="17"/>
      <c r="K48" s="16">
        <v>3</v>
      </c>
      <c r="L48" s="17"/>
      <c r="M48" s="218">
        <f t="shared" si="3"/>
        <v>1</v>
      </c>
      <c r="N48" s="218">
        <f t="shared" si="4"/>
        <v>10</v>
      </c>
      <c r="O48" s="218">
        <f t="shared" si="5"/>
        <v>5</v>
      </c>
      <c r="P48" s="218">
        <f t="shared" si="6"/>
        <v>0</v>
      </c>
      <c r="Q48" s="218">
        <f t="shared" si="7"/>
        <v>0</v>
      </c>
      <c r="R48" s="222">
        <f t="shared" si="0"/>
        <v>0</v>
      </c>
      <c r="S48" s="218">
        <f t="shared" si="8"/>
        <v>1</v>
      </c>
      <c r="T48" s="218">
        <f t="shared" si="9"/>
        <v>1</v>
      </c>
      <c r="U48" s="218">
        <f t="shared" si="10"/>
        <v>1</v>
      </c>
      <c r="V48" s="218">
        <f t="shared" si="11"/>
        <v>0</v>
      </c>
      <c r="W48" s="218">
        <f t="shared" si="12"/>
        <v>1</v>
      </c>
      <c r="X48" s="218">
        <f t="shared" si="13"/>
        <v>1</v>
      </c>
      <c r="Y48" s="218">
        <f t="shared" si="14"/>
        <v>1</v>
      </c>
      <c r="Z48" s="120" t="str">
        <f t="shared" si="1"/>
        <v/>
      </c>
      <c r="AA48" s="185" t="s">
        <v>2562</v>
      </c>
      <c r="AB48" s="17"/>
      <c r="AC48" s="106"/>
    </row>
    <row r="49" spans="1:29" ht="14">
      <c r="A49" s="218">
        <v>3345</v>
      </c>
      <c r="B49" s="16" t="str">
        <f t="shared" si="2"/>
        <v>V.1.10.6</v>
      </c>
      <c r="C49" s="93" t="s">
        <v>2545</v>
      </c>
      <c r="D49" s="20" t="s">
        <v>50</v>
      </c>
      <c r="E49" s="31"/>
      <c r="F49" s="197"/>
      <c r="G49" s="197"/>
      <c r="H49" s="17"/>
      <c r="I49" s="152" t="s">
        <v>3</v>
      </c>
      <c r="J49" s="17"/>
      <c r="K49" s="16">
        <v>3</v>
      </c>
      <c r="L49" s="17"/>
      <c r="M49" s="218">
        <f t="shared" si="3"/>
        <v>1</v>
      </c>
      <c r="N49" s="218">
        <f t="shared" si="4"/>
        <v>10</v>
      </c>
      <c r="O49" s="218">
        <f t="shared" si="5"/>
        <v>6</v>
      </c>
      <c r="P49" s="218">
        <f t="shared" si="6"/>
        <v>0</v>
      </c>
      <c r="Q49" s="218">
        <f t="shared" si="7"/>
        <v>0</v>
      </c>
      <c r="R49" s="222">
        <f t="shared" si="0"/>
        <v>0</v>
      </c>
      <c r="S49" s="218">
        <f t="shared" si="8"/>
        <v>2</v>
      </c>
      <c r="T49" s="218">
        <f t="shared" si="9"/>
        <v>2</v>
      </c>
      <c r="U49" s="218">
        <f t="shared" si="10"/>
        <v>1</v>
      </c>
      <c r="V49" s="218">
        <f t="shared" si="11"/>
        <v>3</v>
      </c>
      <c r="W49" s="218">
        <f t="shared" si="12"/>
        <v>2</v>
      </c>
      <c r="X49" s="218">
        <f t="shared" si="13"/>
        <v>1</v>
      </c>
      <c r="Y49" s="218">
        <f t="shared" si="14"/>
        <v>1</v>
      </c>
      <c r="Z49" s="120" t="str">
        <f t="shared" si="1"/>
        <v/>
      </c>
      <c r="AA49" s="185" t="s">
        <v>3</v>
      </c>
      <c r="AB49" s="17"/>
      <c r="AC49" s="106"/>
    </row>
    <row r="50" spans="1:29" ht="84">
      <c r="A50" s="218">
        <v>3346</v>
      </c>
      <c r="B50" s="16" t="str">
        <f t="shared" si="2"/>
        <v>V.1.11</v>
      </c>
      <c r="C50" s="92" t="s">
        <v>2570</v>
      </c>
      <c r="D50" s="20" t="s">
        <v>47</v>
      </c>
      <c r="E50" s="214"/>
      <c r="F50" s="197"/>
      <c r="G50" s="197"/>
      <c r="H50" s="17"/>
      <c r="I50" s="18" t="s">
        <v>345</v>
      </c>
      <c r="J50" s="17" t="s">
        <v>346</v>
      </c>
      <c r="K50" s="16">
        <v>2</v>
      </c>
      <c r="L50" s="17"/>
      <c r="M50" s="218">
        <f t="shared" si="3"/>
        <v>1</v>
      </c>
      <c r="N50" s="218">
        <f t="shared" si="4"/>
        <v>11</v>
      </c>
      <c r="O50" s="218">
        <f t="shared" si="5"/>
        <v>0</v>
      </c>
      <c r="P50" s="218">
        <f t="shared" si="6"/>
        <v>0</v>
      </c>
      <c r="Q50" s="218">
        <f t="shared" si="7"/>
        <v>0</v>
      </c>
      <c r="R50" s="222">
        <f t="shared" si="0"/>
        <v>0</v>
      </c>
      <c r="S50" s="218">
        <f t="shared" si="8"/>
        <v>1</v>
      </c>
      <c r="T50" s="218">
        <f t="shared" si="9"/>
        <v>1</v>
      </c>
      <c r="U50" s="218">
        <f t="shared" si="10"/>
        <v>1</v>
      </c>
      <c r="V50" s="218">
        <f t="shared" si="11"/>
        <v>0</v>
      </c>
      <c r="W50" s="218">
        <f t="shared" si="12"/>
        <v>1</v>
      </c>
      <c r="X50" s="218">
        <f t="shared" si="13"/>
        <v>1</v>
      </c>
      <c r="Y50" s="218">
        <f t="shared" si="14"/>
        <v>1</v>
      </c>
      <c r="Z50" s="120">
        <f t="shared" si="1"/>
        <v>1</v>
      </c>
      <c r="AA50" s="185" t="s">
        <v>2571</v>
      </c>
      <c r="AB50" s="17"/>
      <c r="AC50" s="106" t="s">
        <v>2572</v>
      </c>
    </row>
    <row r="51" spans="1:29" ht="14">
      <c r="A51" s="218">
        <v>3347</v>
      </c>
      <c r="B51" s="16" t="str">
        <f t="shared" si="2"/>
        <v>V.1.11.1</v>
      </c>
      <c r="C51" s="93" t="s">
        <v>2573</v>
      </c>
      <c r="D51" s="20"/>
      <c r="E51" s="31" t="s">
        <v>2574</v>
      </c>
      <c r="F51" s="197"/>
      <c r="G51" s="197"/>
      <c r="H51" s="17"/>
      <c r="I51" s="18" t="s">
        <v>3</v>
      </c>
      <c r="J51" s="17"/>
      <c r="K51" s="16">
        <v>3</v>
      </c>
      <c r="L51" s="17"/>
      <c r="M51" s="218">
        <f t="shared" si="3"/>
        <v>1</v>
      </c>
      <c r="N51" s="218">
        <f t="shared" si="4"/>
        <v>11</v>
      </c>
      <c r="O51" s="218">
        <f t="shared" si="5"/>
        <v>1</v>
      </c>
      <c r="P51" s="218">
        <f t="shared" si="6"/>
        <v>0</v>
      </c>
      <c r="Q51" s="218">
        <f t="shared" si="7"/>
        <v>0</v>
      </c>
      <c r="R51" s="222">
        <f t="shared" si="0"/>
        <v>0</v>
      </c>
      <c r="S51" s="218">
        <f t="shared" si="8"/>
        <v>0</v>
      </c>
      <c r="T51" s="218">
        <f t="shared" si="9"/>
        <v>0</v>
      </c>
      <c r="U51" s="218">
        <f t="shared" si="10"/>
        <v>1</v>
      </c>
      <c r="V51" s="218">
        <f t="shared" si="11"/>
        <v>0</v>
      </c>
      <c r="W51" s="218">
        <f t="shared" si="12"/>
        <v>0</v>
      </c>
      <c r="X51" s="218">
        <f t="shared" si="13"/>
        <v>0</v>
      </c>
      <c r="Y51" s="218">
        <f t="shared" si="14"/>
        <v>0</v>
      </c>
      <c r="Z51" s="120" t="str">
        <f t="shared" si="1"/>
        <v/>
      </c>
      <c r="AA51" s="185" t="s">
        <v>3</v>
      </c>
      <c r="AB51" s="17"/>
      <c r="AC51" s="106"/>
    </row>
    <row r="52" spans="1:29" ht="14">
      <c r="A52" s="218">
        <v>3348</v>
      </c>
      <c r="B52" s="16" t="str">
        <f t="shared" si="2"/>
        <v>V.1.11.2</v>
      </c>
      <c r="C52" s="93" t="s">
        <v>2575</v>
      </c>
      <c r="D52" s="20"/>
      <c r="E52" s="31" t="s">
        <v>2574</v>
      </c>
      <c r="F52" s="197"/>
      <c r="G52" s="197"/>
      <c r="H52" s="17"/>
      <c r="I52" s="18" t="s">
        <v>3</v>
      </c>
      <c r="J52" s="17"/>
      <c r="K52" s="16">
        <v>3</v>
      </c>
      <c r="L52" s="17"/>
      <c r="M52" s="218">
        <f t="shared" si="3"/>
        <v>1</v>
      </c>
      <c r="N52" s="218">
        <f t="shared" si="4"/>
        <v>11</v>
      </c>
      <c r="O52" s="218">
        <f t="shared" si="5"/>
        <v>2</v>
      </c>
      <c r="P52" s="218">
        <f t="shared" si="6"/>
        <v>0</v>
      </c>
      <c r="Q52" s="218">
        <f t="shared" si="7"/>
        <v>0</v>
      </c>
      <c r="R52" s="222">
        <f t="shared" si="0"/>
        <v>0</v>
      </c>
      <c r="S52" s="218">
        <f t="shared" si="8"/>
        <v>0</v>
      </c>
      <c r="T52" s="218">
        <f t="shared" si="9"/>
        <v>0</v>
      </c>
      <c r="U52" s="218">
        <f t="shared" si="10"/>
        <v>1</v>
      </c>
      <c r="V52" s="218">
        <f t="shared" si="11"/>
        <v>0</v>
      </c>
      <c r="W52" s="218">
        <f t="shared" si="12"/>
        <v>0</v>
      </c>
      <c r="X52" s="218">
        <f t="shared" si="13"/>
        <v>0</v>
      </c>
      <c r="Y52" s="218">
        <f t="shared" si="14"/>
        <v>0</v>
      </c>
      <c r="Z52" s="120" t="str">
        <f t="shared" si="1"/>
        <v/>
      </c>
      <c r="AA52" s="185" t="s">
        <v>3</v>
      </c>
      <c r="AB52" s="17"/>
      <c r="AC52" s="106"/>
    </row>
    <row r="53" spans="1:29" ht="14">
      <c r="A53" s="218">
        <v>3349</v>
      </c>
      <c r="B53" s="16" t="str">
        <f t="shared" si="2"/>
        <v>V.1.11.3</v>
      </c>
      <c r="C53" s="93" t="s">
        <v>2576</v>
      </c>
      <c r="D53" s="20" t="s">
        <v>50</v>
      </c>
      <c r="E53" s="214"/>
      <c r="F53" s="197"/>
      <c r="G53" s="197"/>
      <c r="H53" s="17"/>
      <c r="I53" s="18" t="s">
        <v>3</v>
      </c>
      <c r="J53" s="17"/>
      <c r="K53" s="16">
        <v>3</v>
      </c>
      <c r="L53" s="17"/>
      <c r="M53" s="218">
        <f t="shared" si="3"/>
        <v>1</v>
      </c>
      <c r="N53" s="218">
        <f t="shared" si="4"/>
        <v>11</v>
      </c>
      <c r="O53" s="218">
        <f t="shared" si="5"/>
        <v>3</v>
      </c>
      <c r="P53" s="218">
        <f t="shared" si="6"/>
        <v>0</v>
      </c>
      <c r="Q53" s="218">
        <f t="shared" si="7"/>
        <v>0</v>
      </c>
      <c r="R53" s="222">
        <f t="shared" si="0"/>
        <v>0</v>
      </c>
      <c r="S53" s="218">
        <f t="shared" si="8"/>
        <v>2</v>
      </c>
      <c r="T53" s="218">
        <f t="shared" si="9"/>
        <v>2</v>
      </c>
      <c r="U53" s="218">
        <f t="shared" si="10"/>
        <v>1</v>
      </c>
      <c r="V53" s="218">
        <f t="shared" si="11"/>
        <v>3</v>
      </c>
      <c r="W53" s="218">
        <f t="shared" si="12"/>
        <v>2</v>
      </c>
      <c r="X53" s="218">
        <f t="shared" si="13"/>
        <v>1</v>
      </c>
      <c r="Y53" s="218">
        <f t="shared" si="14"/>
        <v>1</v>
      </c>
      <c r="Z53" s="120" t="str">
        <f t="shared" si="1"/>
        <v/>
      </c>
      <c r="AA53" s="185" t="s">
        <v>3</v>
      </c>
      <c r="AB53" s="17"/>
      <c r="AC53" s="106"/>
    </row>
    <row r="54" spans="1:29" ht="14">
      <c r="A54" s="218">
        <v>3350</v>
      </c>
      <c r="B54" s="16" t="str">
        <f t="shared" si="2"/>
        <v>V.1.11.4</v>
      </c>
      <c r="C54" s="93" t="s">
        <v>2577</v>
      </c>
      <c r="D54" s="20" t="s">
        <v>50</v>
      </c>
      <c r="E54" s="31"/>
      <c r="F54" s="197"/>
      <c r="G54" s="197"/>
      <c r="H54" s="17"/>
      <c r="I54" s="18" t="s">
        <v>3</v>
      </c>
      <c r="J54" s="17"/>
      <c r="K54" s="16">
        <v>3</v>
      </c>
      <c r="L54" s="17"/>
      <c r="M54" s="218">
        <f t="shared" si="3"/>
        <v>1</v>
      </c>
      <c r="N54" s="218">
        <f t="shared" si="4"/>
        <v>11</v>
      </c>
      <c r="O54" s="218">
        <f t="shared" si="5"/>
        <v>4</v>
      </c>
      <c r="P54" s="218">
        <f t="shared" si="6"/>
        <v>0</v>
      </c>
      <c r="Q54" s="218">
        <f t="shared" si="7"/>
        <v>0</v>
      </c>
      <c r="R54" s="222">
        <f t="shared" si="0"/>
        <v>0</v>
      </c>
      <c r="S54" s="218">
        <f t="shared" si="8"/>
        <v>2</v>
      </c>
      <c r="T54" s="218">
        <f t="shared" si="9"/>
        <v>2</v>
      </c>
      <c r="U54" s="218">
        <f t="shared" si="10"/>
        <v>1</v>
      </c>
      <c r="V54" s="218">
        <f t="shared" si="11"/>
        <v>3</v>
      </c>
      <c r="W54" s="218">
        <f t="shared" si="12"/>
        <v>2</v>
      </c>
      <c r="X54" s="218">
        <f t="shared" si="13"/>
        <v>1</v>
      </c>
      <c r="Y54" s="218">
        <f t="shared" si="14"/>
        <v>1</v>
      </c>
      <c r="Z54" s="120" t="str">
        <f t="shared" si="1"/>
        <v/>
      </c>
      <c r="AA54" s="185" t="s">
        <v>3</v>
      </c>
      <c r="AB54" s="17"/>
      <c r="AC54" s="106"/>
    </row>
    <row r="55" spans="1:29" ht="14">
      <c r="A55" s="218">
        <v>3351</v>
      </c>
      <c r="B55" s="16" t="str">
        <f t="shared" si="2"/>
        <v>V.1.11.5</v>
      </c>
      <c r="C55" s="93" t="s">
        <v>2578</v>
      </c>
      <c r="D55" s="20" t="s">
        <v>47</v>
      </c>
      <c r="E55" s="214"/>
      <c r="F55" s="197"/>
      <c r="G55" s="197"/>
      <c r="H55" s="17"/>
      <c r="I55" s="18" t="s">
        <v>3</v>
      </c>
      <c r="J55" s="17"/>
      <c r="K55" s="16">
        <v>3</v>
      </c>
      <c r="L55" s="17"/>
      <c r="M55" s="218">
        <f t="shared" si="3"/>
        <v>1</v>
      </c>
      <c r="N55" s="218">
        <f t="shared" si="4"/>
        <v>11</v>
      </c>
      <c r="O55" s="218">
        <f t="shared" si="5"/>
        <v>5</v>
      </c>
      <c r="P55" s="218">
        <f t="shared" si="6"/>
        <v>0</v>
      </c>
      <c r="Q55" s="218">
        <f t="shared" si="7"/>
        <v>0</v>
      </c>
      <c r="R55" s="222">
        <f t="shared" si="0"/>
        <v>0</v>
      </c>
      <c r="S55" s="218">
        <f t="shared" si="8"/>
        <v>1</v>
      </c>
      <c r="T55" s="218">
        <f t="shared" si="9"/>
        <v>1</v>
      </c>
      <c r="U55" s="218">
        <f t="shared" si="10"/>
        <v>1</v>
      </c>
      <c r="V55" s="218">
        <f t="shared" si="11"/>
        <v>0</v>
      </c>
      <c r="W55" s="218">
        <f t="shared" si="12"/>
        <v>1</v>
      </c>
      <c r="X55" s="218">
        <f t="shared" si="13"/>
        <v>1</v>
      </c>
      <c r="Y55" s="218">
        <f t="shared" si="14"/>
        <v>1</v>
      </c>
      <c r="Z55" s="120" t="str">
        <f t="shared" si="1"/>
        <v/>
      </c>
      <c r="AA55" s="185" t="s">
        <v>3</v>
      </c>
      <c r="AB55" s="17"/>
      <c r="AC55" s="106"/>
    </row>
    <row r="56" spans="1:29" ht="14">
      <c r="A56" s="218">
        <v>3352</v>
      </c>
      <c r="B56" s="16" t="str">
        <f t="shared" si="2"/>
        <v>V.1.11.6</v>
      </c>
      <c r="C56" s="93" t="s">
        <v>2545</v>
      </c>
      <c r="D56" s="20" t="s">
        <v>50</v>
      </c>
      <c r="E56" s="214"/>
      <c r="F56" s="197"/>
      <c r="G56" s="197"/>
      <c r="H56" s="17"/>
      <c r="I56" s="152" t="s">
        <v>3</v>
      </c>
      <c r="J56" s="17"/>
      <c r="K56" s="16">
        <v>3</v>
      </c>
      <c r="L56" s="17"/>
      <c r="M56" s="218">
        <f t="shared" si="3"/>
        <v>1</v>
      </c>
      <c r="N56" s="218">
        <f t="shared" si="4"/>
        <v>11</v>
      </c>
      <c r="O56" s="218">
        <f t="shared" si="5"/>
        <v>6</v>
      </c>
      <c r="P56" s="218">
        <f t="shared" si="6"/>
        <v>0</v>
      </c>
      <c r="Q56" s="218">
        <f t="shared" si="7"/>
        <v>0</v>
      </c>
      <c r="R56" s="222">
        <f t="shared" si="0"/>
        <v>0</v>
      </c>
      <c r="S56" s="218">
        <f t="shared" si="8"/>
        <v>2</v>
      </c>
      <c r="T56" s="218">
        <f t="shared" si="9"/>
        <v>2</v>
      </c>
      <c r="U56" s="218">
        <f t="shared" si="10"/>
        <v>1</v>
      </c>
      <c r="V56" s="218">
        <f t="shared" si="11"/>
        <v>3</v>
      </c>
      <c r="W56" s="218">
        <f t="shared" si="12"/>
        <v>2</v>
      </c>
      <c r="X56" s="218">
        <f t="shared" si="13"/>
        <v>1</v>
      </c>
      <c r="Y56" s="218">
        <f t="shared" si="14"/>
        <v>1</v>
      </c>
      <c r="Z56" s="120" t="str">
        <f t="shared" si="1"/>
        <v/>
      </c>
      <c r="AA56" s="185" t="s">
        <v>3</v>
      </c>
      <c r="AB56" s="17"/>
      <c r="AC56" s="106"/>
    </row>
    <row r="57" spans="1:29" ht="28">
      <c r="A57" s="218">
        <v>3353</v>
      </c>
      <c r="B57" s="16" t="str">
        <f t="shared" si="2"/>
        <v>V.1.12</v>
      </c>
      <c r="C57" s="92" t="s">
        <v>347</v>
      </c>
      <c r="D57" s="20" t="s">
        <v>50</v>
      </c>
      <c r="E57" s="214"/>
      <c r="F57" s="197"/>
      <c r="G57" s="197"/>
      <c r="H57" s="17"/>
      <c r="I57" s="152" t="s">
        <v>348</v>
      </c>
      <c r="J57" s="17" t="s">
        <v>349</v>
      </c>
      <c r="K57" s="16">
        <v>2</v>
      </c>
      <c r="L57" s="17"/>
      <c r="M57" s="218">
        <f t="shared" si="3"/>
        <v>1</v>
      </c>
      <c r="N57" s="218">
        <f t="shared" si="4"/>
        <v>12</v>
      </c>
      <c r="O57" s="218">
        <f t="shared" si="5"/>
        <v>0</v>
      </c>
      <c r="P57" s="218">
        <f t="shared" si="6"/>
        <v>0</v>
      </c>
      <c r="Q57" s="218">
        <f t="shared" si="7"/>
        <v>0</v>
      </c>
      <c r="R57" s="222">
        <f t="shared" si="0"/>
        <v>0</v>
      </c>
      <c r="S57" s="218">
        <f t="shared" si="8"/>
        <v>2</v>
      </c>
      <c r="T57" s="218">
        <f t="shared" si="9"/>
        <v>2</v>
      </c>
      <c r="U57" s="218">
        <f t="shared" si="10"/>
        <v>1</v>
      </c>
      <c r="V57" s="218">
        <f t="shared" si="11"/>
        <v>2</v>
      </c>
      <c r="W57" s="218">
        <f t="shared" si="12"/>
        <v>2</v>
      </c>
      <c r="X57" s="218">
        <f t="shared" si="13"/>
        <v>1</v>
      </c>
      <c r="Y57" s="218">
        <f t="shared" si="14"/>
        <v>1</v>
      </c>
      <c r="Z57" s="120">
        <f t="shared" si="1"/>
        <v>1</v>
      </c>
      <c r="AA57" s="185" t="s">
        <v>2579</v>
      </c>
      <c r="AB57" s="17"/>
      <c r="AC57" s="106" t="s">
        <v>2580</v>
      </c>
    </row>
    <row r="58" spans="1:29" ht="28">
      <c r="A58" s="218">
        <v>3354</v>
      </c>
      <c r="B58" s="16" t="str">
        <f t="shared" si="2"/>
        <v>V.1.13</v>
      </c>
      <c r="C58" s="92" t="s">
        <v>350</v>
      </c>
      <c r="D58" s="20" t="s">
        <v>50</v>
      </c>
      <c r="E58" s="31"/>
      <c r="F58" s="197"/>
      <c r="G58" s="197"/>
      <c r="H58" s="17"/>
      <c r="I58" s="152" t="s">
        <v>348</v>
      </c>
      <c r="J58" s="17" t="s">
        <v>349</v>
      </c>
      <c r="K58" s="16">
        <v>2</v>
      </c>
      <c r="L58" s="17"/>
      <c r="M58" s="218">
        <f t="shared" si="3"/>
        <v>1</v>
      </c>
      <c r="N58" s="218">
        <f t="shared" si="4"/>
        <v>13</v>
      </c>
      <c r="O58" s="218">
        <f t="shared" si="5"/>
        <v>0</v>
      </c>
      <c r="P58" s="218">
        <f t="shared" si="6"/>
        <v>0</v>
      </c>
      <c r="Q58" s="218">
        <f t="shared" si="7"/>
        <v>0</v>
      </c>
      <c r="R58" s="222">
        <f t="shared" si="0"/>
        <v>0</v>
      </c>
      <c r="S58" s="218">
        <f t="shared" si="8"/>
        <v>2</v>
      </c>
      <c r="T58" s="218">
        <f t="shared" si="9"/>
        <v>2</v>
      </c>
      <c r="U58" s="218">
        <f t="shared" si="10"/>
        <v>1</v>
      </c>
      <c r="V58" s="218">
        <f t="shared" si="11"/>
        <v>2</v>
      </c>
      <c r="W58" s="218">
        <f t="shared" si="12"/>
        <v>2</v>
      </c>
      <c r="X58" s="218">
        <f t="shared" si="13"/>
        <v>1</v>
      </c>
      <c r="Y58" s="218">
        <f t="shared" si="14"/>
        <v>1</v>
      </c>
      <c r="Z58" s="120">
        <f t="shared" si="1"/>
        <v>1</v>
      </c>
      <c r="AA58" s="185" t="s">
        <v>2581</v>
      </c>
      <c r="AB58" s="17"/>
      <c r="AC58" s="210" t="s">
        <v>2582</v>
      </c>
    </row>
    <row r="59" spans="1:29" ht="28">
      <c r="A59" s="218">
        <v>3355</v>
      </c>
      <c r="B59" s="16" t="str">
        <f t="shared" si="2"/>
        <v>V.1.14</v>
      </c>
      <c r="C59" s="92" t="s">
        <v>351</v>
      </c>
      <c r="D59" s="20" t="s">
        <v>50</v>
      </c>
      <c r="E59" s="31"/>
      <c r="F59" s="197"/>
      <c r="G59" s="197"/>
      <c r="H59" s="17"/>
      <c r="I59" s="152" t="s">
        <v>352</v>
      </c>
      <c r="J59" s="17" t="s">
        <v>353</v>
      </c>
      <c r="K59" s="16">
        <v>2</v>
      </c>
      <c r="L59" s="17"/>
      <c r="M59" s="218">
        <f t="shared" si="3"/>
        <v>1</v>
      </c>
      <c r="N59" s="218">
        <f t="shared" si="4"/>
        <v>14</v>
      </c>
      <c r="O59" s="218">
        <f t="shared" si="5"/>
        <v>0</v>
      </c>
      <c r="P59" s="218">
        <f t="shared" si="6"/>
        <v>0</v>
      </c>
      <c r="Q59" s="218">
        <f t="shared" si="7"/>
        <v>0</v>
      </c>
      <c r="R59" s="222">
        <f t="shared" si="0"/>
        <v>0</v>
      </c>
      <c r="S59" s="218">
        <f t="shared" si="8"/>
        <v>2</v>
      </c>
      <c r="T59" s="218">
        <f t="shared" si="9"/>
        <v>2</v>
      </c>
      <c r="U59" s="218">
        <f t="shared" si="10"/>
        <v>1</v>
      </c>
      <c r="V59" s="218">
        <f t="shared" si="11"/>
        <v>2</v>
      </c>
      <c r="W59" s="218">
        <f t="shared" si="12"/>
        <v>2</v>
      </c>
      <c r="X59" s="218">
        <f t="shared" si="13"/>
        <v>1</v>
      </c>
      <c r="Y59" s="218">
        <f t="shared" si="14"/>
        <v>1</v>
      </c>
      <c r="Z59" s="120">
        <f t="shared" si="1"/>
        <v>1</v>
      </c>
      <c r="AA59" s="185" t="s">
        <v>2583</v>
      </c>
      <c r="AB59" s="17"/>
      <c r="AC59" s="106" t="s">
        <v>2584</v>
      </c>
    </row>
    <row r="60" spans="1:29" ht="42">
      <c r="A60" s="218">
        <v>3356</v>
      </c>
      <c r="B60" s="16" t="str">
        <f t="shared" si="2"/>
        <v>V.1.15</v>
      </c>
      <c r="C60" s="92" t="s">
        <v>2585</v>
      </c>
      <c r="D60" s="20" t="s">
        <v>47</v>
      </c>
      <c r="E60" s="214"/>
      <c r="F60" s="197"/>
      <c r="G60" s="197"/>
      <c r="H60" s="17"/>
      <c r="I60" s="152" t="s">
        <v>342</v>
      </c>
      <c r="J60" s="17" t="s">
        <v>343</v>
      </c>
      <c r="K60" s="16">
        <v>2</v>
      </c>
      <c r="L60" s="17"/>
      <c r="M60" s="218">
        <f t="shared" si="3"/>
        <v>1</v>
      </c>
      <c r="N60" s="218">
        <f t="shared" si="4"/>
        <v>15</v>
      </c>
      <c r="O60" s="218">
        <f t="shared" si="5"/>
        <v>0</v>
      </c>
      <c r="P60" s="218">
        <f t="shared" si="6"/>
        <v>0</v>
      </c>
      <c r="Q60" s="218">
        <f t="shared" si="7"/>
        <v>0</v>
      </c>
      <c r="R60" s="222">
        <f t="shared" si="0"/>
        <v>0</v>
      </c>
      <c r="S60" s="218">
        <f t="shared" si="8"/>
        <v>1</v>
      </c>
      <c r="T60" s="218">
        <f t="shared" si="9"/>
        <v>1</v>
      </c>
      <c r="U60" s="218">
        <f t="shared" si="10"/>
        <v>1</v>
      </c>
      <c r="V60" s="218">
        <f t="shared" si="11"/>
        <v>0</v>
      </c>
      <c r="W60" s="218">
        <f t="shared" si="12"/>
        <v>1</v>
      </c>
      <c r="X60" s="218">
        <f t="shared" si="13"/>
        <v>1</v>
      </c>
      <c r="Y60" s="218">
        <f t="shared" si="14"/>
        <v>1</v>
      </c>
      <c r="Z60" s="120">
        <f t="shared" si="1"/>
        <v>1</v>
      </c>
      <c r="AA60" s="185" t="s">
        <v>3</v>
      </c>
      <c r="AB60" s="17"/>
      <c r="AC60" s="106" t="s">
        <v>2586</v>
      </c>
    </row>
    <row r="61" spans="1:29" ht="14">
      <c r="A61" s="218">
        <v>3357</v>
      </c>
      <c r="B61" s="16" t="str">
        <f t="shared" si="2"/>
        <v>V.1.15.1</v>
      </c>
      <c r="C61" s="93" t="s">
        <v>2587</v>
      </c>
      <c r="D61" s="20" t="s">
        <v>47</v>
      </c>
      <c r="E61" s="31"/>
      <c r="F61" s="197"/>
      <c r="G61" s="197"/>
      <c r="H61" s="17"/>
      <c r="I61" s="152" t="s">
        <v>1793</v>
      </c>
      <c r="J61" s="17" t="s">
        <v>273</v>
      </c>
      <c r="K61" s="16">
        <v>3</v>
      </c>
      <c r="L61" s="17"/>
      <c r="M61" s="218">
        <f t="shared" si="3"/>
        <v>1</v>
      </c>
      <c r="N61" s="218">
        <f t="shared" si="4"/>
        <v>15</v>
      </c>
      <c r="O61" s="218">
        <f t="shared" si="5"/>
        <v>1</v>
      </c>
      <c r="P61" s="218">
        <f t="shared" si="6"/>
        <v>0</v>
      </c>
      <c r="Q61" s="218">
        <f t="shared" si="7"/>
        <v>0</v>
      </c>
      <c r="R61" s="222">
        <f t="shared" si="0"/>
        <v>0</v>
      </c>
      <c r="S61" s="218">
        <f t="shared" si="8"/>
        <v>1</v>
      </c>
      <c r="T61" s="218">
        <f t="shared" si="9"/>
        <v>1</v>
      </c>
      <c r="U61" s="218">
        <f t="shared" si="10"/>
        <v>1</v>
      </c>
      <c r="V61" s="218">
        <f t="shared" si="11"/>
        <v>0</v>
      </c>
      <c r="W61" s="218">
        <f t="shared" si="12"/>
        <v>1</v>
      </c>
      <c r="X61" s="218">
        <f t="shared" si="13"/>
        <v>1</v>
      </c>
      <c r="Y61" s="218">
        <f t="shared" si="14"/>
        <v>1</v>
      </c>
      <c r="Z61" s="120" t="str">
        <f t="shared" si="1"/>
        <v/>
      </c>
      <c r="AA61" s="185" t="s">
        <v>2588</v>
      </c>
      <c r="AB61" s="17"/>
      <c r="AC61" s="106"/>
    </row>
    <row r="62" spans="1:29" ht="28">
      <c r="A62" s="218">
        <v>3358</v>
      </c>
      <c r="B62" s="16" t="str">
        <f t="shared" si="2"/>
        <v>V.1.15.2</v>
      </c>
      <c r="C62" s="93" t="s">
        <v>2589</v>
      </c>
      <c r="D62" s="20" t="s">
        <v>47</v>
      </c>
      <c r="E62" s="31"/>
      <c r="F62" s="197"/>
      <c r="G62" s="197"/>
      <c r="H62" s="17"/>
      <c r="I62" s="152" t="s">
        <v>2590</v>
      </c>
      <c r="J62" s="17" t="s">
        <v>1812</v>
      </c>
      <c r="K62" s="16">
        <v>3</v>
      </c>
      <c r="L62" s="17"/>
      <c r="M62" s="218">
        <f t="shared" si="3"/>
        <v>1</v>
      </c>
      <c r="N62" s="218">
        <f t="shared" si="4"/>
        <v>15</v>
      </c>
      <c r="O62" s="218">
        <f t="shared" si="5"/>
        <v>2</v>
      </c>
      <c r="P62" s="218">
        <f t="shared" si="6"/>
        <v>0</v>
      </c>
      <c r="Q62" s="218">
        <f t="shared" si="7"/>
        <v>0</v>
      </c>
      <c r="R62" s="222">
        <f t="shared" si="0"/>
        <v>0</v>
      </c>
      <c r="S62" s="218">
        <f t="shared" si="8"/>
        <v>1</v>
      </c>
      <c r="T62" s="218">
        <f t="shared" si="9"/>
        <v>1</v>
      </c>
      <c r="U62" s="218">
        <f t="shared" si="10"/>
        <v>1</v>
      </c>
      <c r="V62" s="218">
        <f t="shared" si="11"/>
        <v>0</v>
      </c>
      <c r="W62" s="218">
        <f t="shared" si="12"/>
        <v>1</v>
      </c>
      <c r="X62" s="218">
        <f t="shared" si="13"/>
        <v>1</v>
      </c>
      <c r="Y62" s="218">
        <f t="shared" si="14"/>
        <v>1</v>
      </c>
      <c r="Z62" s="120" t="str">
        <f t="shared" si="1"/>
        <v/>
      </c>
      <c r="AA62" s="185" t="s">
        <v>2591</v>
      </c>
      <c r="AB62" s="17"/>
      <c r="AC62" s="106"/>
    </row>
    <row r="63" spans="1:29" ht="42">
      <c r="A63" s="218">
        <v>3359</v>
      </c>
      <c r="B63" s="16" t="str">
        <f t="shared" si="2"/>
        <v>V.1.15.3</v>
      </c>
      <c r="C63" s="93" t="s">
        <v>2592</v>
      </c>
      <c r="D63" s="20" t="s">
        <v>50</v>
      </c>
      <c r="E63" s="31"/>
      <c r="F63" s="197"/>
      <c r="G63" s="197"/>
      <c r="H63" s="17"/>
      <c r="I63" s="18" t="s">
        <v>2593</v>
      </c>
      <c r="J63" s="17" t="s">
        <v>2594</v>
      </c>
      <c r="K63" s="16">
        <v>3</v>
      </c>
      <c r="L63" s="17"/>
      <c r="M63" s="218">
        <f t="shared" si="3"/>
        <v>1</v>
      </c>
      <c r="N63" s="218">
        <f t="shared" si="4"/>
        <v>15</v>
      </c>
      <c r="O63" s="218">
        <f t="shared" si="5"/>
        <v>3</v>
      </c>
      <c r="P63" s="218">
        <f t="shared" si="6"/>
        <v>0</v>
      </c>
      <c r="Q63" s="218">
        <f t="shared" si="7"/>
        <v>0</v>
      </c>
      <c r="R63" s="222">
        <f t="shared" si="0"/>
        <v>0</v>
      </c>
      <c r="S63" s="218">
        <f t="shared" si="8"/>
        <v>2</v>
      </c>
      <c r="T63" s="218">
        <f t="shared" si="9"/>
        <v>2</v>
      </c>
      <c r="U63" s="218">
        <f t="shared" si="10"/>
        <v>1</v>
      </c>
      <c r="V63" s="218">
        <f t="shared" si="11"/>
        <v>3</v>
      </c>
      <c r="W63" s="218">
        <f t="shared" si="12"/>
        <v>2</v>
      </c>
      <c r="X63" s="218">
        <f t="shared" si="13"/>
        <v>1</v>
      </c>
      <c r="Y63" s="218">
        <f t="shared" si="14"/>
        <v>1</v>
      </c>
      <c r="Z63" s="120" t="str">
        <f t="shared" si="1"/>
        <v/>
      </c>
      <c r="AA63" s="185" t="s">
        <v>2595</v>
      </c>
      <c r="AB63" s="17"/>
      <c r="AC63" s="106"/>
    </row>
    <row r="64" spans="1:29" ht="42">
      <c r="A64" s="218">
        <v>3360</v>
      </c>
      <c r="B64" s="16" t="str">
        <f t="shared" si="2"/>
        <v>V.1.15.4</v>
      </c>
      <c r="C64" s="93" t="s">
        <v>2596</v>
      </c>
      <c r="D64" s="20" t="s">
        <v>50</v>
      </c>
      <c r="E64" s="31"/>
      <c r="F64" s="197"/>
      <c r="G64" s="197"/>
      <c r="H64" s="17"/>
      <c r="I64" s="18" t="s">
        <v>2593</v>
      </c>
      <c r="J64" s="17" t="s">
        <v>2594</v>
      </c>
      <c r="K64" s="16">
        <v>3</v>
      </c>
      <c r="L64" s="17"/>
      <c r="M64" s="218">
        <f t="shared" si="3"/>
        <v>1</v>
      </c>
      <c r="N64" s="218">
        <f t="shared" si="4"/>
        <v>15</v>
      </c>
      <c r="O64" s="218">
        <f t="shared" si="5"/>
        <v>4</v>
      </c>
      <c r="P64" s="218">
        <f t="shared" si="6"/>
        <v>0</v>
      </c>
      <c r="Q64" s="218">
        <f t="shared" si="7"/>
        <v>0</v>
      </c>
      <c r="R64" s="222">
        <f t="shared" si="0"/>
        <v>0</v>
      </c>
      <c r="S64" s="218">
        <f t="shared" si="8"/>
        <v>2</v>
      </c>
      <c r="T64" s="218">
        <f t="shared" si="9"/>
        <v>2</v>
      </c>
      <c r="U64" s="218">
        <f t="shared" si="10"/>
        <v>1</v>
      </c>
      <c r="V64" s="218">
        <f t="shared" si="11"/>
        <v>3</v>
      </c>
      <c r="W64" s="218">
        <f t="shared" si="12"/>
        <v>2</v>
      </c>
      <c r="X64" s="218">
        <f t="shared" si="13"/>
        <v>1</v>
      </c>
      <c r="Y64" s="218">
        <f t="shared" si="14"/>
        <v>1</v>
      </c>
      <c r="Z64" s="120" t="str">
        <f t="shared" si="1"/>
        <v/>
      </c>
      <c r="AA64" s="185" t="s">
        <v>2597</v>
      </c>
      <c r="AB64" s="17"/>
      <c r="AC64" s="106"/>
    </row>
    <row r="65" spans="1:29" ht="42">
      <c r="A65" s="218">
        <v>3361</v>
      </c>
      <c r="B65" s="16" t="str">
        <f t="shared" si="2"/>
        <v>V.1.15.5</v>
      </c>
      <c r="C65" s="93" t="s">
        <v>2598</v>
      </c>
      <c r="D65" s="20" t="s">
        <v>50</v>
      </c>
      <c r="E65" s="31"/>
      <c r="F65" s="197"/>
      <c r="G65" s="197"/>
      <c r="H65" s="17"/>
      <c r="I65" s="18" t="s">
        <v>2593</v>
      </c>
      <c r="J65" s="17" t="s">
        <v>2594</v>
      </c>
      <c r="K65" s="16">
        <v>3</v>
      </c>
      <c r="L65" s="17"/>
      <c r="M65" s="218">
        <f t="shared" si="3"/>
        <v>1</v>
      </c>
      <c r="N65" s="218">
        <f t="shared" si="4"/>
        <v>15</v>
      </c>
      <c r="O65" s="218">
        <f t="shared" si="5"/>
        <v>5</v>
      </c>
      <c r="P65" s="218">
        <f t="shared" si="6"/>
        <v>0</v>
      </c>
      <c r="Q65" s="218">
        <f t="shared" si="7"/>
        <v>0</v>
      </c>
      <c r="R65" s="222">
        <f t="shared" si="0"/>
        <v>0</v>
      </c>
      <c r="S65" s="218">
        <f t="shared" si="8"/>
        <v>2</v>
      </c>
      <c r="T65" s="218">
        <f t="shared" si="9"/>
        <v>2</v>
      </c>
      <c r="U65" s="218">
        <f t="shared" si="10"/>
        <v>1</v>
      </c>
      <c r="V65" s="218">
        <f t="shared" si="11"/>
        <v>3</v>
      </c>
      <c r="W65" s="218">
        <f t="shared" si="12"/>
        <v>2</v>
      </c>
      <c r="X65" s="218">
        <f t="shared" si="13"/>
        <v>1</v>
      </c>
      <c r="Y65" s="218">
        <f t="shared" si="14"/>
        <v>1</v>
      </c>
      <c r="Z65" s="120" t="str">
        <f t="shared" si="1"/>
        <v/>
      </c>
      <c r="AA65" s="185" t="s">
        <v>2599</v>
      </c>
      <c r="AB65" s="17"/>
      <c r="AC65" s="106"/>
    </row>
    <row r="66" spans="1:29" ht="42">
      <c r="A66" s="218">
        <v>3362</v>
      </c>
      <c r="B66" s="16" t="str">
        <f t="shared" si="2"/>
        <v>V.1.15.6</v>
      </c>
      <c r="C66" s="93" t="s">
        <v>2600</v>
      </c>
      <c r="D66" s="20" t="s">
        <v>47</v>
      </c>
      <c r="E66" s="31"/>
      <c r="F66" s="197"/>
      <c r="G66" s="197"/>
      <c r="H66" s="17"/>
      <c r="I66" s="18" t="s">
        <v>2601</v>
      </c>
      <c r="J66" s="17" t="s">
        <v>2602</v>
      </c>
      <c r="K66" s="16">
        <v>3</v>
      </c>
      <c r="L66" s="17"/>
      <c r="M66" s="218">
        <f t="shared" si="3"/>
        <v>1</v>
      </c>
      <c r="N66" s="218">
        <f t="shared" si="4"/>
        <v>15</v>
      </c>
      <c r="O66" s="218">
        <f t="shared" si="5"/>
        <v>6</v>
      </c>
      <c r="P66" s="218">
        <f t="shared" si="6"/>
        <v>0</v>
      </c>
      <c r="Q66" s="218">
        <f t="shared" si="7"/>
        <v>0</v>
      </c>
      <c r="R66" s="222">
        <f t="shared" si="0"/>
        <v>0</v>
      </c>
      <c r="S66" s="218">
        <f t="shared" si="8"/>
        <v>1</v>
      </c>
      <c r="T66" s="218">
        <f t="shared" si="9"/>
        <v>1</v>
      </c>
      <c r="U66" s="218">
        <f t="shared" si="10"/>
        <v>1</v>
      </c>
      <c r="V66" s="218">
        <f t="shared" si="11"/>
        <v>0</v>
      </c>
      <c r="W66" s="218">
        <f t="shared" si="12"/>
        <v>1</v>
      </c>
      <c r="X66" s="218">
        <f t="shared" si="13"/>
        <v>1</v>
      </c>
      <c r="Y66" s="218">
        <f t="shared" si="14"/>
        <v>1</v>
      </c>
      <c r="Z66" s="120" t="str">
        <f t="shared" si="1"/>
        <v/>
      </c>
      <c r="AA66" s="185" t="s">
        <v>2597</v>
      </c>
      <c r="AB66" s="17"/>
      <c r="AC66" s="106"/>
    </row>
    <row r="67" spans="1:29" ht="14">
      <c r="A67" s="218">
        <v>3363</v>
      </c>
      <c r="B67" s="16" t="str">
        <f t="shared" si="2"/>
        <v>V.1.15.7</v>
      </c>
      <c r="C67" s="93" t="s">
        <v>2603</v>
      </c>
      <c r="D67" s="20" t="s">
        <v>50</v>
      </c>
      <c r="E67" s="31"/>
      <c r="F67" s="197"/>
      <c r="G67" s="197"/>
      <c r="H67" s="17"/>
      <c r="I67" s="152" t="s">
        <v>356</v>
      </c>
      <c r="J67" s="17" t="s">
        <v>357</v>
      </c>
      <c r="K67" s="16">
        <v>3</v>
      </c>
      <c r="L67" s="17"/>
      <c r="M67" s="218">
        <f t="shared" si="3"/>
        <v>1</v>
      </c>
      <c r="N67" s="218">
        <f t="shared" si="4"/>
        <v>15</v>
      </c>
      <c r="O67" s="218">
        <f t="shared" si="5"/>
        <v>7</v>
      </c>
      <c r="P67" s="218">
        <f t="shared" si="6"/>
        <v>0</v>
      </c>
      <c r="Q67" s="218">
        <f t="shared" si="7"/>
        <v>0</v>
      </c>
      <c r="R67" s="222">
        <f t="shared" si="0"/>
        <v>0</v>
      </c>
      <c r="S67" s="218">
        <f t="shared" si="8"/>
        <v>2</v>
      </c>
      <c r="T67" s="218">
        <f t="shared" si="9"/>
        <v>2</v>
      </c>
      <c r="U67" s="218">
        <f t="shared" si="10"/>
        <v>1</v>
      </c>
      <c r="V67" s="218">
        <f t="shared" si="11"/>
        <v>3</v>
      </c>
      <c r="W67" s="218">
        <f t="shared" si="12"/>
        <v>2</v>
      </c>
      <c r="X67" s="218">
        <f t="shared" si="13"/>
        <v>1</v>
      </c>
      <c r="Y67" s="218">
        <f t="shared" si="14"/>
        <v>1</v>
      </c>
      <c r="Z67" s="120" t="str">
        <f t="shared" si="1"/>
        <v/>
      </c>
      <c r="AA67" s="185" t="s">
        <v>3</v>
      </c>
      <c r="AB67" s="17"/>
      <c r="AC67" s="106"/>
    </row>
    <row r="68" spans="1:29" ht="70">
      <c r="A68" s="218">
        <v>3364</v>
      </c>
      <c r="B68" s="16" t="str">
        <f t="shared" si="2"/>
        <v>V.1.15.8</v>
      </c>
      <c r="C68" s="93" t="s">
        <v>2604</v>
      </c>
      <c r="D68" s="20" t="s">
        <v>50</v>
      </c>
      <c r="E68" s="214"/>
      <c r="F68" s="197"/>
      <c r="G68" s="197"/>
      <c r="H68" s="17"/>
      <c r="I68" s="18" t="s">
        <v>2605</v>
      </c>
      <c r="J68" s="17" t="s">
        <v>2606</v>
      </c>
      <c r="K68" s="16">
        <v>3</v>
      </c>
      <c r="L68" s="17"/>
      <c r="M68" s="218">
        <f t="shared" si="3"/>
        <v>1</v>
      </c>
      <c r="N68" s="218">
        <f t="shared" si="4"/>
        <v>15</v>
      </c>
      <c r="O68" s="218">
        <f t="shared" si="5"/>
        <v>8</v>
      </c>
      <c r="P68" s="218">
        <f t="shared" si="6"/>
        <v>0</v>
      </c>
      <c r="Q68" s="218">
        <f t="shared" si="7"/>
        <v>0</v>
      </c>
      <c r="R68" s="222">
        <f t="shared" si="0"/>
        <v>0</v>
      </c>
      <c r="S68" s="218">
        <f t="shared" si="8"/>
        <v>2</v>
      </c>
      <c r="T68" s="218">
        <f t="shared" si="9"/>
        <v>2</v>
      </c>
      <c r="U68" s="218">
        <f t="shared" si="10"/>
        <v>1</v>
      </c>
      <c r="V68" s="218">
        <f t="shared" si="11"/>
        <v>3</v>
      </c>
      <c r="W68" s="218">
        <f t="shared" si="12"/>
        <v>2</v>
      </c>
      <c r="X68" s="218">
        <f t="shared" si="13"/>
        <v>1</v>
      </c>
      <c r="Y68" s="218">
        <f t="shared" si="14"/>
        <v>1</v>
      </c>
      <c r="Z68" s="120" t="str">
        <f t="shared" si="1"/>
        <v/>
      </c>
      <c r="AA68" s="185" t="s">
        <v>2597</v>
      </c>
      <c r="AB68" s="17"/>
      <c r="AC68" s="106"/>
    </row>
    <row r="69" spans="1:29" ht="14">
      <c r="A69" s="218">
        <v>3365</v>
      </c>
      <c r="B69" s="16" t="str">
        <f t="shared" si="2"/>
        <v>V.1.15.9</v>
      </c>
      <c r="C69" s="93" t="s">
        <v>2607</v>
      </c>
      <c r="D69" s="20" t="s">
        <v>50</v>
      </c>
      <c r="E69" s="31"/>
      <c r="F69" s="197"/>
      <c r="G69" s="197"/>
      <c r="H69" s="17"/>
      <c r="I69" s="152" t="s">
        <v>356</v>
      </c>
      <c r="J69" s="17" t="s">
        <v>357</v>
      </c>
      <c r="K69" s="16">
        <v>3</v>
      </c>
      <c r="L69" s="17"/>
      <c r="M69" s="218">
        <f t="shared" si="3"/>
        <v>1</v>
      </c>
      <c r="N69" s="218">
        <f t="shared" si="4"/>
        <v>15</v>
      </c>
      <c r="O69" s="218">
        <f t="shared" si="5"/>
        <v>9</v>
      </c>
      <c r="P69" s="218">
        <f t="shared" si="6"/>
        <v>0</v>
      </c>
      <c r="Q69" s="218">
        <f t="shared" si="7"/>
        <v>0</v>
      </c>
      <c r="R69" s="222">
        <f t="shared" ref="R69:R132" si="15">IF(OR(Master="Master",K69=0),0,IF(L69=1,0,IF(ISNA(VLOOKUP(A69,L2_Array,21,FALSE)),0,VLOOKUP(A69,L2_Array,21,FALSE))))</f>
        <v>0</v>
      </c>
      <c r="S69" s="218">
        <f t="shared" si="8"/>
        <v>2</v>
      </c>
      <c r="T69" s="218">
        <f t="shared" si="9"/>
        <v>2</v>
      </c>
      <c r="U69" s="218">
        <f t="shared" si="10"/>
        <v>1</v>
      </c>
      <c r="V69" s="218">
        <f t="shared" si="11"/>
        <v>3</v>
      </c>
      <c r="W69" s="218">
        <f t="shared" si="12"/>
        <v>2</v>
      </c>
      <c r="X69" s="218">
        <f t="shared" si="13"/>
        <v>1</v>
      </c>
      <c r="Y69" s="218">
        <f t="shared" si="14"/>
        <v>1</v>
      </c>
      <c r="Z69" s="120" t="str">
        <f t="shared" ref="Z69:Z132" si="16">IF(ISNA(VLOOKUP(A69,L2_Array,1,FALSE)),"",1)</f>
        <v/>
      </c>
      <c r="AA69" s="185" t="s">
        <v>3</v>
      </c>
      <c r="AB69" s="17"/>
      <c r="AC69" s="106"/>
    </row>
    <row r="70" spans="1:29" ht="70">
      <c r="A70" s="218">
        <v>3366</v>
      </c>
      <c r="B70" s="16" t="str">
        <f t="shared" ref="B70:B133" si="17">IF(K70=0,"",IF(K70=1,R$1&amp;"."&amp;M70,IF(K70=2,R$1&amp;"."&amp;M70&amp;"."&amp;N70,IF(K70=3,R$1&amp;"."&amp;M70&amp;"."&amp;N70&amp;"."&amp;O70,IF(K70=4,R$1&amp;"."&amp;M70&amp;"."&amp;N70&amp;"."&amp;O70&amp;"."&amp;P70,IF(K70=5,R$1&amp;"."&amp;M70&amp;"."&amp;N70&amp;"."&amp;O70&amp;"."&amp;P70&amp;"."&amp;Q70))))))</f>
        <v>V.1.15.10</v>
      </c>
      <c r="C70" s="93" t="s">
        <v>2608</v>
      </c>
      <c r="D70" s="20" t="s">
        <v>50</v>
      </c>
      <c r="E70" s="31"/>
      <c r="F70" s="197"/>
      <c r="G70" s="197"/>
      <c r="H70" s="17"/>
      <c r="I70" s="18" t="s">
        <v>2605</v>
      </c>
      <c r="J70" s="17" t="s">
        <v>2606</v>
      </c>
      <c r="K70" s="16">
        <v>3</v>
      </c>
      <c r="L70" s="17"/>
      <c r="M70" s="218">
        <f t="shared" ref="M70:M133" si="18">IF(M69="",1,IF(K70=1,M69+1,M69))</f>
        <v>1</v>
      </c>
      <c r="N70" s="218">
        <f t="shared" ref="N70:N133" si="19">IF(N69="",0,IF(M69&lt;&gt;M70,0,IF($K70=2,N69+1,N69)))</f>
        <v>15</v>
      </c>
      <c r="O70" s="218">
        <f t="shared" ref="O70:O133" si="20">IF(O69="",0,IF(N69&lt;&gt;N70,0,IF($K70=3,O69+1,O69)))</f>
        <v>10</v>
      </c>
      <c r="P70" s="218">
        <f t="shared" ref="P70:P133" si="21">IF(P69="",0,IF(O69&lt;&gt;O70,0,IF($K70=4,P69+1,P69)))</f>
        <v>0</v>
      </c>
      <c r="Q70" s="218">
        <f t="shared" ref="Q70:Q133" si="22">IF(Q69="",0,IF(P69&lt;&gt;P70,0,IF($K70=5,Q69+1,Q69)))</f>
        <v>0</v>
      </c>
      <c r="R70" s="222">
        <f t="shared" si="15"/>
        <v>0</v>
      </c>
      <c r="S70" s="218">
        <f t="shared" ref="S70:S133" si="23">IF(K70="","",IF(D70="Yes",1,IF(D70="No",2,IF(D70="N/A",3,0))))</f>
        <v>2</v>
      </c>
      <c r="T70" s="218">
        <f t="shared" ref="T70:T133" si="24">IF(K70="","",IF(R70&gt;0,R70,IF(S70&gt;0,S70,0)))</f>
        <v>2</v>
      </c>
      <c r="U70" s="218">
        <f t="shared" ref="U70:U133" si="25">IF(OR(K70="",K70=0),"",IF(OR(K70=1,U69=""),1,IF(OR(AND(L69=1,(K70-K68&lt;&gt;0)),AND(U69=0,K69=K70),AND(L69=1,K70=K68)),0,1)))</f>
        <v>1</v>
      </c>
      <c r="V70" s="218">
        <f t="shared" ref="V70:V133" si="26">IF(K70="",V69,IF(AND(T70&gt;1,OR(V69="",V69=0,V69&gt;=K70)),K70,IF(K70&gt;V69,V69,0)))</f>
        <v>3</v>
      </c>
      <c r="W70" s="218">
        <f t="shared" ref="W70:W133" si="27">IF(Master="Master",S70,IF(W69="",T70,IF(OR(AND(V70&gt;0,T70&lt;W69),AND(V70=1,T70&lt;=W69)),W69,T70)))</f>
        <v>2</v>
      </c>
      <c r="X70" s="218">
        <f t="shared" ref="X70:X133" si="28">IF(K70="","",IF(OR(AND(U69=1,V70=1),T70&gt;0,AND(U71=0,X71=1)),1,0))</f>
        <v>1</v>
      </c>
      <c r="Y70" s="218">
        <f t="shared" ref="Y70:Y133" si="29">IF(K70="","",IF(OR(AND(V70&gt;0,U70=1),AND(U70=1,X70=1)),1,0))</f>
        <v>1</v>
      </c>
      <c r="Z70" s="120" t="str">
        <f t="shared" si="16"/>
        <v/>
      </c>
      <c r="AA70" s="185" t="s">
        <v>2597</v>
      </c>
      <c r="AB70" s="17"/>
      <c r="AC70" s="106"/>
    </row>
    <row r="71" spans="1:29" ht="14">
      <c r="A71" s="218">
        <v>3367</v>
      </c>
      <c r="B71" s="16" t="str">
        <f t="shared" si="17"/>
        <v>V.1.15.11</v>
      </c>
      <c r="C71" s="93" t="s">
        <v>2609</v>
      </c>
      <c r="D71" s="20" t="s">
        <v>50</v>
      </c>
      <c r="E71" s="214"/>
      <c r="F71" s="197"/>
      <c r="G71" s="197"/>
      <c r="H71" s="17"/>
      <c r="I71" s="152" t="s">
        <v>356</v>
      </c>
      <c r="J71" s="17" t="s">
        <v>357</v>
      </c>
      <c r="K71" s="16">
        <v>3</v>
      </c>
      <c r="L71" s="17"/>
      <c r="M71" s="218">
        <f t="shared" si="18"/>
        <v>1</v>
      </c>
      <c r="N71" s="218">
        <f t="shared" si="19"/>
        <v>15</v>
      </c>
      <c r="O71" s="218">
        <f t="shared" si="20"/>
        <v>11</v>
      </c>
      <c r="P71" s="218">
        <f t="shared" si="21"/>
        <v>0</v>
      </c>
      <c r="Q71" s="218">
        <f t="shared" si="22"/>
        <v>0</v>
      </c>
      <c r="R71" s="222">
        <f t="shared" si="15"/>
        <v>0</v>
      </c>
      <c r="S71" s="218">
        <f t="shared" si="23"/>
        <v>2</v>
      </c>
      <c r="T71" s="218">
        <f t="shared" si="24"/>
        <v>2</v>
      </c>
      <c r="U71" s="218">
        <f t="shared" si="25"/>
        <v>1</v>
      </c>
      <c r="V71" s="218">
        <f t="shared" si="26"/>
        <v>3</v>
      </c>
      <c r="W71" s="218">
        <f t="shared" si="27"/>
        <v>2</v>
      </c>
      <c r="X71" s="218">
        <f t="shared" si="28"/>
        <v>1</v>
      </c>
      <c r="Y71" s="218">
        <f t="shared" si="29"/>
        <v>1</v>
      </c>
      <c r="Z71" s="120" t="str">
        <f t="shared" si="16"/>
        <v/>
      </c>
      <c r="AA71" s="185" t="s">
        <v>3</v>
      </c>
      <c r="AB71" s="17"/>
      <c r="AC71" s="106"/>
    </row>
    <row r="72" spans="1:29" ht="70">
      <c r="A72" s="218">
        <v>3368</v>
      </c>
      <c r="B72" s="16" t="str">
        <f t="shared" si="17"/>
        <v>V.1.15.12</v>
      </c>
      <c r="C72" s="93" t="s">
        <v>2610</v>
      </c>
      <c r="D72" s="20" t="s">
        <v>50</v>
      </c>
      <c r="E72" s="31"/>
      <c r="F72" s="197"/>
      <c r="G72" s="197"/>
      <c r="H72" s="17"/>
      <c r="I72" s="18" t="s">
        <v>2605</v>
      </c>
      <c r="J72" s="17" t="s">
        <v>2606</v>
      </c>
      <c r="K72" s="16">
        <v>3</v>
      </c>
      <c r="L72" s="17"/>
      <c r="M72" s="218">
        <f t="shared" si="18"/>
        <v>1</v>
      </c>
      <c r="N72" s="218">
        <f t="shared" si="19"/>
        <v>15</v>
      </c>
      <c r="O72" s="218">
        <f t="shared" si="20"/>
        <v>12</v>
      </c>
      <c r="P72" s="218">
        <f t="shared" si="21"/>
        <v>0</v>
      </c>
      <c r="Q72" s="218">
        <f t="shared" si="22"/>
        <v>0</v>
      </c>
      <c r="R72" s="222">
        <f t="shared" si="15"/>
        <v>0</v>
      </c>
      <c r="S72" s="218">
        <f t="shared" si="23"/>
        <v>2</v>
      </c>
      <c r="T72" s="218">
        <f t="shared" si="24"/>
        <v>2</v>
      </c>
      <c r="U72" s="218">
        <f t="shared" si="25"/>
        <v>1</v>
      </c>
      <c r="V72" s="218">
        <f t="shared" si="26"/>
        <v>3</v>
      </c>
      <c r="W72" s="218">
        <f t="shared" si="27"/>
        <v>2</v>
      </c>
      <c r="X72" s="218">
        <f t="shared" si="28"/>
        <v>1</v>
      </c>
      <c r="Y72" s="218">
        <f t="shared" si="29"/>
        <v>1</v>
      </c>
      <c r="Z72" s="120" t="str">
        <f t="shared" si="16"/>
        <v/>
      </c>
      <c r="AA72" s="185" t="s">
        <v>2597</v>
      </c>
      <c r="AB72" s="17"/>
      <c r="AC72" s="106"/>
    </row>
    <row r="73" spans="1:29" ht="42">
      <c r="A73" s="218">
        <v>3369</v>
      </c>
      <c r="B73" s="16" t="str">
        <f t="shared" si="17"/>
        <v>V.1.15.13</v>
      </c>
      <c r="C73" s="93" t="s">
        <v>2611</v>
      </c>
      <c r="D73" s="20" t="s">
        <v>50</v>
      </c>
      <c r="E73" s="214"/>
      <c r="F73" s="197"/>
      <c r="G73" s="197"/>
      <c r="H73" s="17"/>
      <c r="I73" s="18" t="s">
        <v>2612</v>
      </c>
      <c r="J73" s="17" t="s">
        <v>2613</v>
      </c>
      <c r="K73" s="16">
        <v>3</v>
      </c>
      <c r="L73" s="17"/>
      <c r="M73" s="218">
        <f t="shared" si="18"/>
        <v>1</v>
      </c>
      <c r="N73" s="218">
        <f t="shared" si="19"/>
        <v>15</v>
      </c>
      <c r="O73" s="218">
        <f t="shared" si="20"/>
        <v>13</v>
      </c>
      <c r="P73" s="218">
        <f t="shared" si="21"/>
        <v>0</v>
      </c>
      <c r="Q73" s="218">
        <f t="shared" si="22"/>
        <v>0</v>
      </c>
      <c r="R73" s="222">
        <f t="shared" si="15"/>
        <v>0</v>
      </c>
      <c r="S73" s="218">
        <f t="shared" si="23"/>
        <v>2</v>
      </c>
      <c r="T73" s="218">
        <f t="shared" si="24"/>
        <v>2</v>
      </c>
      <c r="U73" s="218">
        <f t="shared" si="25"/>
        <v>1</v>
      </c>
      <c r="V73" s="218">
        <f t="shared" si="26"/>
        <v>3</v>
      </c>
      <c r="W73" s="218">
        <f t="shared" si="27"/>
        <v>2</v>
      </c>
      <c r="X73" s="218">
        <f t="shared" si="28"/>
        <v>1</v>
      </c>
      <c r="Y73" s="218">
        <f t="shared" si="29"/>
        <v>1</v>
      </c>
      <c r="Z73" s="120" t="str">
        <f t="shared" si="16"/>
        <v/>
      </c>
      <c r="AA73" s="185" t="s">
        <v>2614</v>
      </c>
      <c r="AB73" s="17"/>
      <c r="AC73" s="106"/>
    </row>
    <row r="74" spans="1:29" ht="42">
      <c r="A74" s="218">
        <v>3370</v>
      </c>
      <c r="B74" s="16" t="str">
        <f t="shared" si="17"/>
        <v>V.1.15.14</v>
      </c>
      <c r="C74" s="93" t="s">
        <v>2615</v>
      </c>
      <c r="D74" s="20" t="s">
        <v>47</v>
      </c>
      <c r="E74" s="214"/>
      <c r="F74" s="197"/>
      <c r="G74" s="197"/>
      <c r="H74" s="17"/>
      <c r="I74" s="18" t="s">
        <v>2612</v>
      </c>
      <c r="J74" s="17" t="s">
        <v>2613</v>
      </c>
      <c r="K74" s="16">
        <v>3</v>
      </c>
      <c r="L74" s="17"/>
      <c r="M74" s="218">
        <f t="shared" si="18"/>
        <v>1</v>
      </c>
      <c r="N74" s="218">
        <f t="shared" si="19"/>
        <v>15</v>
      </c>
      <c r="O74" s="218">
        <f t="shared" si="20"/>
        <v>14</v>
      </c>
      <c r="P74" s="218">
        <f t="shared" si="21"/>
        <v>0</v>
      </c>
      <c r="Q74" s="218">
        <f t="shared" si="22"/>
        <v>0</v>
      </c>
      <c r="R74" s="222">
        <f t="shared" si="15"/>
        <v>0</v>
      </c>
      <c r="S74" s="218">
        <f t="shared" si="23"/>
        <v>1</v>
      </c>
      <c r="T74" s="218">
        <f t="shared" si="24"/>
        <v>1</v>
      </c>
      <c r="U74" s="218">
        <f t="shared" si="25"/>
        <v>1</v>
      </c>
      <c r="V74" s="218">
        <f t="shared" si="26"/>
        <v>0</v>
      </c>
      <c r="W74" s="218">
        <f t="shared" si="27"/>
        <v>1</v>
      </c>
      <c r="X74" s="218">
        <f t="shared" si="28"/>
        <v>1</v>
      </c>
      <c r="Y74" s="218">
        <f t="shared" si="29"/>
        <v>1</v>
      </c>
      <c r="Z74" s="120" t="str">
        <f t="shared" si="16"/>
        <v/>
      </c>
      <c r="AA74" s="185" t="s">
        <v>2616</v>
      </c>
      <c r="AB74" s="17"/>
      <c r="AC74" s="106"/>
    </row>
    <row r="75" spans="1:29" ht="42">
      <c r="A75" s="218">
        <v>3371</v>
      </c>
      <c r="B75" s="16" t="str">
        <f t="shared" si="17"/>
        <v>V.1.15.15</v>
      </c>
      <c r="C75" s="93" t="s">
        <v>2617</v>
      </c>
      <c r="D75" s="20" t="s">
        <v>47</v>
      </c>
      <c r="E75" s="214"/>
      <c r="F75" s="197"/>
      <c r="G75" s="197"/>
      <c r="H75" s="17"/>
      <c r="I75" s="18" t="s">
        <v>2612</v>
      </c>
      <c r="J75" s="17" t="s">
        <v>2613</v>
      </c>
      <c r="K75" s="16">
        <v>3</v>
      </c>
      <c r="L75" s="17"/>
      <c r="M75" s="218">
        <f t="shared" si="18"/>
        <v>1</v>
      </c>
      <c r="N75" s="218">
        <f t="shared" si="19"/>
        <v>15</v>
      </c>
      <c r="O75" s="218">
        <f t="shared" si="20"/>
        <v>15</v>
      </c>
      <c r="P75" s="218">
        <f t="shared" si="21"/>
        <v>0</v>
      </c>
      <c r="Q75" s="218">
        <f t="shared" si="22"/>
        <v>0</v>
      </c>
      <c r="R75" s="222">
        <f t="shared" si="15"/>
        <v>0</v>
      </c>
      <c r="S75" s="218">
        <f t="shared" si="23"/>
        <v>1</v>
      </c>
      <c r="T75" s="218">
        <f t="shared" si="24"/>
        <v>1</v>
      </c>
      <c r="U75" s="218">
        <f t="shared" si="25"/>
        <v>1</v>
      </c>
      <c r="V75" s="218">
        <f t="shared" si="26"/>
        <v>0</v>
      </c>
      <c r="W75" s="218">
        <f t="shared" si="27"/>
        <v>1</v>
      </c>
      <c r="X75" s="218">
        <f t="shared" si="28"/>
        <v>1</v>
      </c>
      <c r="Y75" s="218">
        <f t="shared" si="29"/>
        <v>1</v>
      </c>
      <c r="Z75" s="120" t="str">
        <f t="shared" si="16"/>
        <v/>
      </c>
      <c r="AA75" s="185" t="s">
        <v>2618</v>
      </c>
      <c r="AB75" s="17"/>
      <c r="AC75" s="106"/>
    </row>
    <row r="76" spans="1:29" ht="14">
      <c r="A76" s="218">
        <v>3372</v>
      </c>
      <c r="B76" s="16" t="str">
        <f t="shared" si="17"/>
        <v>V.1.15.16</v>
      </c>
      <c r="C76" s="93" t="s">
        <v>2619</v>
      </c>
      <c r="D76" s="20" t="s">
        <v>50</v>
      </c>
      <c r="E76" s="214"/>
      <c r="F76" s="197"/>
      <c r="G76" s="197"/>
      <c r="H76" s="17"/>
      <c r="I76" s="152" t="s">
        <v>356</v>
      </c>
      <c r="J76" s="17" t="s">
        <v>357</v>
      </c>
      <c r="K76" s="16">
        <v>3</v>
      </c>
      <c r="L76" s="17"/>
      <c r="M76" s="218">
        <f t="shared" si="18"/>
        <v>1</v>
      </c>
      <c r="N76" s="218">
        <f t="shared" si="19"/>
        <v>15</v>
      </c>
      <c r="O76" s="218">
        <f t="shared" si="20"/>
        <v>16</v>
      </c>
      <c r="P76" s="218">
        <f t="shared" si="21"/>
        <v>0</v>
      </c>
      <c r="Q76" s="218">
        <f t="shared" si="22"/>
        <v>0</v>
      </c>
      <c r="R76" s="222">
        <f t="shared" si="15"/>
        <v>0</v>
      </c>
      <c r="S76" s="218">
        <f t="shared" si="23"/>
        <v>2</v>
      </c>
      <c r="T76" s="218">
        <f t="shared" si="24"/>
        <v>2</v>
      </c>
      <c r="U76" s="218">
        <f t="shared" si="25"/>
        <v>1</v>
      </c>
      <c r="V76" s="218">
        <f t="shared" si="26"/>
        <v>3</v>
      </c>
      <c r="W76" s="218">
        <f t="shared" si="27"/>
        <v>2</v>
      </c>
      <c r="X76" s="218">
        <f t="shared" si="28"/>
        <v>1</v>
      </c>
      <c r="Y76" s="218">
        <f t="shared" si="29"/>
        <v>1</v>
      </c>
      <c r="Z76" s="120" t="str">
        <f t="shared" si="16"/>
        <v/>
      </c>
      <c r="AA76" s="185" t="s">
        <v>2620</v>
      </c>
      <c r="AB76" s="17"/>
      <c r="AC76" s="106"/>
    </row>
    <row r="77" spans="1:29" ht="42">
      <c r="A77" s="218">
        <v>3373</v>
      </c>
      <c r="B77" s="16" t="str">
        <f t="shared" si="17"/>
        <v>V.1.16</v>
      </c>
      <c r="C77" s="92" t="s">
        <v>355</v>
      </c>
      <c r="D77" s="20" t="s">
        <v>47</v>
      </c>
      <c r="E77" s="214"/>
      <c r="F77" s="197"/>
      <c r="G77" s="197"/>
      <c r="H77" s="17"/>
      <c r="I77" s="152" t="s">
        <v>356</v>
      </c>
      <c r="J77" s="17" t="s">
        <v>357</v>
      </c>
      <c r="K77" s="16">
        <v>2</v>
      </c>
      <c r="L77" s="17"/>
      <c r="M77" s="218">
        <f t="shared" si="18"/>
        <v>1</v>
      </c>
      <c r="N77" s="218">
        <f t="shared" si="19"/>
        <v>16</v>
      </c>
      <c r="O77" s="218">
        <f t="shared" si="20"/>
        <v>0</v>
      </c>
      <c r="P77" s="218">
        <f t="shared" si="21"/>
        <v>0</v>
      </c>
      <c r="Q77" s="218">
        <f t="shared" si="22"/>
        <v>0</v>
      </c>
      <c r="R77" s="222">
        <f t="shared" si="15"/>
        <v>0</v>
      </c>
      <c r="S77" s="218">
        <f t="shared" si="23"/>
        <v>1</v>
      </c>
      <c r="T77" s="218">
        <f t="shared" si="24"/>
        <v>1</v>
      </c>
      <c r="U77" s="218">
        <f t="shared" si="25"/>
        <v>1</v>
      </c>
      <c r="V77" s="218">
        <f t="shared" si="26"/>
        <v>0</v>
      </c>
      <c r="W77" s="218">
        <f t="shared" si="27"/>
        <v>1</v>
      </c>
      <c r="X77" s="218">
        <f t="shared" si="28"/>
        <v>1</v>
      </c>
      <c r="Y77" s="218">
        <f t="shared" si="29"/>
        <v>1</v>
      </c>
      <c r="Z77" s="120">
        <f t="shared" si="16"/>
        <v>1</v>
      </c>
      <c r="AA77" s="185" t="s">
        <v>2621</v>
      </c>
      <c r="AB77" s="17"/>
      <c r="AC77" s="106" t="s">
        <v>2622</v>
      </c>
    </row>
    <row r="78" spans="1:29" ht="84">
      <c r="A78" s="218">
        <v>3374</v>
      </c>
      <c r="B78" s="16" t="str">
        <f t="shared" si="17"/>
        <v>V.1.16.1</v>
      </c>
      <c r="C78" s="93" t="s">
        <v>2623</v>
      </c>
      <c r="D78" s="20" t="s">
        <v>47</v>
      </c>
      <c r="E78" s="31" t="s">
        <v>2624</v>
      </c>
      <c r="F78" s="197"/>
      <c r="G78" s="197"/>
      <c r="H78" s="17"/>
      <c r="I78" s="18" t="s">
        <v>2625</v>
      </c>
      <c r="J78" s="17" t="s">
        <v>2626</v>
      </c>
      <c r="K78" s="16">
        <v>3</v>
      </c>
      <c r="L78" s="17"/>
      <c r="M78" s="218">
        <f t="shared" si="18"/>
        <v>1</v>
      </c>
      <c r="N78" s="218">
        <f t="shared" si="19"/>
        <v>16</v>
      </c>
      <c r="O78" s="218">
        <f t="shared" si="20"/>
        <v>1</v>
      </c>
      <c r="P78" s="218">
        <f t="shared" si="21"/>
        <v>0</v>
      </c>
      <c r="Q78" s="218">
        <f t="shared" si="22"/>
        <v>0</v>
      </c>
      <c r="R78" s="222">
        <f t="shared" si="15"/>
        <v>0</v>
      </c>
      <c r="S78" s="218">
        <f t="shared" si="23"/>
        <v>1</v>
      </c>
      <c r="T78" s="218">
        <f t="shared" si="24"/>
        <v>1</v>
      </c>
      <c r="U78" s="218">
        <f t="shared" si="25"/>
        <v>1</v>
      </c>
      <c r="V78" s="218">
        <f t="shared" si="26"/>
        <v>0</v>
      </c>
      <c r="W78" s="218">
        <f t="shared" si="27"/>
        <v>1</v>
      </c>
      <c r="X78" s="218">
        <f t="shared" si="28"/>
        <v>1</v>
      </c>
      <c r="Y78" s="218">
        <f t="shared" si="29"/>
        <v>1</v>
      </c>
      <c r="Z78" s="120" t="str">
        <f t="shared" si="16"/>
        <v/>
      </c>
      <c r="AA78" s="185" t="s">
        <v>2621</v>
      </c>
      <c r="AB78" s="17"/>
      <c r="AC78" s="106" t="s">
        <v>2627</v>
      </c>
    </row>
    <row r="79" spans="1:29" ht="14">
      <c r="A79" s="218">
        <v>3375</v>
      </c>
      <c r="B79" s="16" t="str">
        <f t="shared" si="17"/>
        <v>V.1.17</v>
      </c>
      <c r="C79" s="92" t="s">
        <v>2628</v>
      </c>
      <c r="D79" s="4"/>
      <c r="E79" s="7"/>
      <c r="F79" s="7"/>
      <c r="G79" s="7"/>
      <c r="H79" s="17"/>
      <c r="I79" s="152" t="s">
        <v>3</v>
      </c>
      <c r="J79" s="17"/>
      <c r="K79" s="16">
        <v>2</v>
      </c>
      <c r="L79" s="17">
        <v>1</v>
      </c>
      <c r="M79" s="218">
        <f t="shared" si="18"/>
        <v>1</v>
      </c>
      <c r="N79" s="218">
        <f t="shared" si="19"/>
        <v>17</v>
      </c>
      <c r="O79" s="218">
        <f t="shared" si="20"/>
        <v>0</v>
      </c>
      <c r="P79" s="218">
        <f t="shared" si="21"/>
        <v>0</v>
      </c>
      <c r="Q79" s="218">
        <f t="shared" si="22"/>
        <v>0</v>
      </c>
      <c r="R79" s="222">
        <f t="shared" si="15"/>
        <v>0</v>
      </c>
      <c r="S79" s="218">
        <f t="shared" si="23"/>
        <v>0</v>
      </c>
      <c r="T79" s="218">
        <f t="shared" si="24"/>
        <v>0</v>
      </c>
      <c r="U79" s="218">
        <f t="shared" si="25"/>
        <v>1</v>
      </c>
      <c r="V79" s="218">
        <f t="shared" si="26"/>
        <v>0</v>
      </c>
      <c r="W79" s="218">
        <f t="shared" si="27"/>
        <v>0</v>
      </c>
      <c r="X79" s="218">
        <f t="shared" si="28"/>
        <v>1</v>
      </c>
      <c r="Y79" s="218">
        <f t="shared" si="29"/>
        <v>1</v>
      </c>
      <c r="Z79" s="120" t="str">
        <f t="shared" si="16"/>
        <v/>
      </c>
      <c r="AA79" s="185" t="s">
        <v>2629</v>
      </c>
      <c r="AB79" s="17"/>
      <c r="AC79" s="106"/>
    </row>
    <row r="80" spans="1:29" ht="84">
      <c r="A80" s="218">
        <v>3376</v>
      </c>
      <c r="B80" s="16" t="str">
        <f t="shared" si="17"/>
        <v>V.1.17.1</v>
      </c>
      <c r="C80" s="93" t="s">
        <v>2630</v>
      </c>
      <c r="D80" s="20" t="s">
        <v>50</v>
      </c>
      <c r="E80" s="214" t="s">
        <v>2631</v>
      </c>
      <c r="F80" s="197"/>
      <c r="G80" s="197"/>
      <c r="H80" s="17"/>
      <c r="I80" s="18" t="s">
        <v>2632</v>
      </c>
      <c r="J80" s="17" t="s">
        <v>2633</v>
      </c>
      <c r="K80" s="16">
        <v>3</v>
      </c>
      <c r="L80" s="17"/>
      <c r="M80" s="218">
        <f t="shared" si="18"/>
        <v>1</v>
      </c>
      <c r="N80" s="218">
        <f t="shared" si="19"/>
        <v>17</v>
      </c>
      <c r="O80" s="218">
        <f t="shared" si="20"/>
        <v>1</v>
      </c>
      <c r="P80" s="218">
        <f t="shared" si="21"/>
        <v>0</v>
      </c>
      <c r="Q80" s="218">
        <f t="shared" si="22"/>
        <v>0</v>
      </c>
      <c r="R80" s="222">
        <f t="shared" si="15"/>
        <v>0</v>
      </c>
      <c r="S80" s="218">
        <f t="shared" si="23"/>
        <v>2</v>
      </c>
      <c r="T80" s="218">
        <f t="shared" si="24"/>
        <v>2</v>
      </c>
      <c r="U80" s="218">
        <f t="shared" si="25"/>
        <v>0</v>
      </c>
      <c r="V80" s="218">
        <f t="shared" si="26"/>
        <v>3</v>
      </c>
      <c r="W80" s="218">
        <f t="shared" si="27"/>
        <v>2</v>
      </c>
      <c r="X80" s="218">
        <f t="shared" si="28"/>
        <v>1</v>
      </c>
      <c r="Y80" s="218">
        <f t="shared" si="29"/>
        <v>0</v>
      </c>
      <c r="Z80" s="120" t="str">
        <f t="shared" si="16"/>
        <v/>
      </c>
      <c r="AA80" s="185" t="s">
        <v>3</v>
      </c>
      <c r="AB80" s="17"/>
      <c r="AC80" s="106" t="s">
        <v>2634</v>
      </c>
    </row>
    <row r="81" spans="1:29" ht="84">
      <c r="A81" s="218">
        <v>3377</v>
      </c>
      <c r="B81" s="16" t="str">
        <f t="shared" si="17"/>
        <v>V.1.17.2</v>
      </c>
      <c r="C81" s="93" t="s">
        <v>2635</v>
      </c>
      <c r="D81" s="20" t="s">
        <v>50</v>
      </c>
      <c r="E81" s="214" t="s">
        <v>2631</v>
      </c>
      <c r="F81" s="197"/>
      <c r="G81" s="197"/>
      <c r="H81" s="17"/>
      <c r="I81" s="18" t="s">
        <v>2632</v>
      </c>
      <c r="J81" s="17" t="s">
        <v>2633</v>
      </c>
      <c r="K81" s="16">
        <v>3</v>
      </c>
      <c r="L81" s="17"/>
      <c r="M81" s="218">
        <f t="shared" si="18"/>
        <v>1</v>
      </c>
      <c r="N81" s="218">
        <f t="shared" si="19"/>
        <v>17</v>
      </c>
      <c r="O81" s="218">
        <f t="shared" si="20"/>
        <v>2</v>
      </c>
      <c r="P81" s="218">
        <f t="shared" si="21"/>
        <v>0</v>
      </c>
      <c r="Q81" s="218">
        <f t="shared" si="22"/>
        <v>0</v>
      </c>
      <c r="R81" s="222">
        <f t="shared" si="15"/>
        <v>0</v>
      </c>
      <c r="S81" s="218">
        <f t="shared" si="23"/>
        <v>2</v>
      </c>
      <c r="T81" s="218">
        <f t="shared" si="24"/>
        <v>2</v>
      </c>
      <c r="U81" s="218">
        <f t="shared" si="25"/>
        <v>0</v>
      </c>
      <c r="V81" s="218">
        <f t="shared" si="26"/>
        <v>3</v>
      </c>
      <c r="W81" s="218">
        <f t="shared" si="27"/>
        <v>2</v>
      </c>
      <c r="X81" s="218">
        <f t="shared" si="28"/>
        <v>1</v>
      </c>
      <c r="Y81" s="218">
        <f t="shared" si="29"/>
        <v>0</v>
      </c>
      <c r="Z81" s="120" t="str">
        <f t="shared" si="16"/>
        <v/>
      </c>
      <c r="AA81" s="185" t="s">
        <v>2636</v>
      </c>
      <c r="AB81" s="17"/>
      <c r="AC81" s="106" t="s">
        <v>2637</v>
      </c>
    </row>
    <row r="82" spans="1:29" ht="84">
      <c r="A82" s="218">
        <v>3378</v>
      </c>
      <c r="B82" s="16" t="str">
        <f t="shared" si="17"/>
        <v>V.1.17.3</v>
      </c>
      <c r="C82" s="93" t="s">
        <v>2638</v>
      </c>
      <c r="D82" s="20" t="s">
        <v>50</v>
      </c>
      <c r="E82" s="31"/>
      <c r="F82" s="197"/>
      <c r="G82" s="197"/>
      <c r="H82" s="17"/>
      <c r="I82" s="18" t="s">
        <v>2632</v>
      </c>
      <c r="J82" s="17" t="s">
        <v>2633</v>
      </c>
      <c r="K82" s="16">
        <v>3</v>
      </c>
      <c r="L82" s="17"/>
      <c r="M82" s="218">
        <f t="shared" si="18"/>
        <v>1</v>
      </c>
      <c r="N82" s="218">
        <f t="shared" si="19"/>
        <v>17</v>
      </c>
      <c r="O82" s="218">
        <f t="shared" si="20"/>
        <v>3</v>
      </c>
      <c r="P82" s="218">
        <f t="shared" si="21"/>
        <v>0</v>
      </c>
      <c r="Q82" s="218">
        <f t="shared" si="22"/>
        <v>0</v>
      </c>
      <c r="R82" s="222">
        <f t="shared" si="15"/>
        <v>0</v>
      </c>
      <c r="S82" s="218">
        <f t="shared" si="23"/>
        <v>2</v>
      </c>
      <c r="T82" s="218">
        <f t="shared" si="24"/>
        <v>2</v>
      </c>
      <c r="U82" s="218">
        <f t="shared" si="25"/>
        <v>0</v>
      </c>
      <c r="V82" s="218">
        <f t="shared" si="26"/>
        <v>3</v>
      </c>
      <c r="W82" s="218">
        <f t="shared" si="27"/>
        <v>2</v>
      </c>
      <c r="X82" s="218">
        <f t="shared" si="28"/>
        <v>1</v>
      </c>
      <c r="Y82" s="218">
        <f t="shared" si="29"/>
        <v>0</v>
      </c>
      <c r="Z82" s="120" t="str">
        <f t="shared" si="16"/>
        <v/>
      </c>
      <c r="AA82" s="185" t="s">
        <v>3</v>
      </c>
      <c r="AB82" s="17"/>
      <c r="AC82" s="106" t="s">
        <v>2639</v>
      </c>
    </row>
    <row r="83" spans="1:29" ht="28">
      <c r="A83" s="218">
        <v>3379</v>
      </c>
      <c r="B83" s="16" t="str">
        <f t="shared" si="17"/>
        <v>V.1.18</v>
      </c>
      <c r="C83" s="92" t="s">
        <v>2640</v>
      </c>
      <c r="D83" s="20" t="s">
        <v>50</v>
      </c>
      <c r="E83" s="214" t="s">
        <v>2641</v>
      </c>
      <c r="F83" s="197"/>
      <c r="G83" s="197"/>
      <c r="H83" s="17"/>
      <c r="I83" s="152" t="s">
        <v>3</v>
      </c>
      <c r="J83" s="17"/>
      <c r="K83" s="16">
        <v>2</v>
      </c>
      <c r="L83" s="17"/>
      <c r="M83" s="218">
        <f t="shared" si="18"/>
        <v>1</v>
      </c>
      <c r="N83" s="218">
        <f t="shared" si="19"/>
        <v>18</v>
      </c>
      <c r="O83" s="218">
        <f t="shared" si="20"/>
        <v>0</v>
      </c>
      <c r="P83" s="218">
        <f t="shared" si="21"/>
        <v>0</v>
      </c>
      <c r="Q83" s="218">
        <f t="shared" si="22"/>
        <v>0</v>
      </c>
      <c r="R83" s="222">
        <f t="shared" si="15"/>
        <v>0</v>
      </c>
      <c r="S83" s="218">
        <f t="shared" si="23"/>
        <v>2</v>
      </c>
      <c r="T83" s="218">
        <f t="shared" si="24"/>
        <v>2</v>
      </c>
      <c r="U83" s="218">
        <f t="shared" si="25"/>
        <v>1</v>
      </c>
      <c r="V83" s="218">
        <f t="shared" si="26"/>
        <v>2</v>
      </c>
      <c r="W83" s="218">
        <f t="shared" si="27"/>
        <v>2</v>
      </c>
      <c r="X83" s="218">
        <f t="shared" si="28"/>
        <v>1</v>
      </c>
      <c r="Y83" s="218">
        <f t="shared" si="29"/>
        <v>1</v>
      </c>
      <c r="Z83" s="120">
        <f t="shared" si="16"/>
        <v>1</v>
      </c>
      <c r="AA83" s="185" t="s">
        <v>3</v>
      </c>
      <c r="AB83" s="17"/>
      <c r="AC83" s="106" t="s">
        <v>2642</v>
      </c>
    </row>
    <row r="84" spans="1:29" ht="84">
      <c r="A84" s="218">
        <v>3380</v>
      </c>
      <c r="B84" s="16" t="str">
        <f t="shared" si="17"/>
        <v>V.1.18.1</v>
      </c>
      <c r="C84" s="93" t="s">
        <v>2643</v>
      </c>
      <c r="D84" s="20" t="s">
        <v>50</v>
      </c>
      <c r="E84" s="31"/>
      <c r="F84" s="197"/>
      <c r="G84" s="197"/>
      <c r="H84" s="17"/>
      <c r="I84" s="18" t="s">
        <v>2644</v>
      </c>
      <c r="J84" s="17" t="s">
        <v>2645</v>
      </c>
      <c r="K84" s="16">
        <v>3</v>
      </c>
      <c r="L84" s="17"/>
      <c r="M84" s="218">
        <f t="shared" si="18"/>
        <v>1</v>
      </c>
      <c r="N84" s="218">
        <f t="shared" si="19"/>
        <v>18</v>
      </c>
      <c r="O84" s="218">
        <f t="shared" si="20"/>
        <v>1</v>
      </c>
      <c r="P84" s="218">
        <f t="shared" si="21"/>
        <v>0</v>
      </c>
      <c r="Q84" s="218">
        <f t="shared" si="22"/>
        <v>0</v>
      </c>
      <c r="R84" s="222">
        <f t="shared" si="15"/>
        <v>0</v>
      </c>
      <c r="S84" s="218">
        <f t="shared" si="23"/>
        <v>2</v>
      </c>
      <c r="T84" s="218">
        <f t="shared" si="24"/>
        <v>2</v>
      </c>
      <c r="U84" s="218">
        <f t="shared" si="25"/>
        <v>1</v>
      </c>
      <c r="V84" s="218">
        <f t="shared" si="26"/>
        <v>2</v>
      </c>
      <c r="W84" s="218">
        <f t="shared" si="27"/>
        <v>2</v>
      </c>
      <c r="X84" s="218">
        <f t="shared" si="28"/>
        <v>1</v>
      </c>
      <c r="Y84" s="218">
        <f t="shared" si="29"/>
        <v>1</v>
      </c>
      <c r="Z84" s="120" t="str">
        <f t="shared" si="16"/>
        <v/>
      </c>
      <c r="AA84" s="185" t="s">
        <v>2646</v>
      </c>
      <c r="AB84" s="17"/>
      <c r="AC84" s="106" t="s">
        <v>2647</v>
      </c>
    </row>
    <row r="85" spans="1:29" ht="112">
      <c r="A85" s="218">
        <v>3381</v>
      </c>
      <c r="B85" s="16" t="str">
        <f t="shared" si="17"/>
        <v>V.1.18.2</v>
      </c>
      <c r="C85" s="93" t="s">
        <v>2648</v>
      </c>
      <c r="D85" s="20" t="s">
        <v>50</v>
      </c>
      <c r="E85" s="31"/>
      <c r="F85" s="197"/>
      <c r="G85" s="197"/>
      <c r="H85" s="17"/>
      <c r="I85" s="18" t="s">
        <v>2649</v>
      </c>
      <c r="J85" s="17" t="s">
        <v>2650</v>
      </c>
      <c r="K85" s="16">
        <v>3</v>
      </c>
      <c r="L85" s="17"/>
      <c r="M85" s="218">
        <f t="shared" si="18"/>
        <v>1</v>
      </c>
      <c r="N85" s="218">
        <f t="shared" si="19"/>
        <v>18</v>
      </c>
      <c r="O85" s="218">
        <f t="shared" si="20"/>
        <v>2</v>
      </c>
      <c r="P85" s="218">
        <f t="shared" si="21"/>
        <v>0</v>
      </c>
      <c r="Q85" s="218">
        <f t="shared" si="22"/>
        <v>0</v>
      </c>
      <c r="R85" s="222">
        <f t="shared" si="15"/>
        <v>0</v>
      </c>
      <c r="S85" s="218">
        <f t="shared" si="23"/>
        <v>2</v>
      </c>
      <c r="T85" s="218">
        <f t="shared" si="24"/>
        <v>2</v>
      </c>
      <c r="U85" s="218">
        <f t="shared" si="25"/>
        <v>1</v>
      </c>
      <c r="V85" s="218">
        <f t="shared" si="26"/>
        <v>2</v>
      </c>
      <c r="W85" s="218">
        <f t="shared" si="27"/>
        <v>2</v>
      </c>
      <c r="X85" s="218">
        <f t="shared" si="28"/>
        <v>1</v>
      </c>
      <c r="Y85" s="218">
        <f t="shared" si="29"/>
        <v>1</v>
      </c>
      <c r="Z85" s="120" t="str">
        <f t="shared" si="16"/>
        <v/>
      </c>
      <c r="AA85" s="185" t="s">
        <v>2651</v>
      </c>
      <c r="AB85" s="17"/>
      <c r="AC85" s="106" t="s">
        <v>2652</v>
      </c>
    </row>
    <row r="86" spans="1:29" ht="112">
      <c r="A86" s="218">
        <v>3382</v>
      </c>
      <c r="B86" s="16" t="str">
        <f t="shared" si="17"/>
        <v>V.1.18.3</v>
      </c>
      <c r="C86" s="93" t="s">
        <v>2653</v>
      </c>
      <c r="D86" s="20" t="s">
        <v>50</v>
      </c>
      <c r="E86" s="31"/>
      <c r="F86" s="197"/>
      <c r="G86" s="197"/>
      <c r="H86" s="17"/>
      <c r="I86" s="18" t="s">
        <v>2649</v>
      </c>
      <c r="J86" s="17" t="s">
        <v>2650</v>
      </c>
      <c r="K86" s="16">
        <v>3</v>
      </c>
      <c r="L86" s="17"/>
      <c r="M86" s="218">
        <f t="shared" si="18"/>
        <v>1</v>
      </c>
      <c r="N86" s="218">
        <f t="shared" si="19"/>
        <v>18</v>
      </c>
      <c r="O86" s="218">
        <f t="shared" si="20"/>
        <v>3</v>
      </c>
      <c r="P86" s="218">
        <f t="shared" si="21"/>
        <v>0</v>
      </c>
      <c r="Q86" s="218">
        <f t="shared" si="22"/>
        <v>0</v>
      </c>
      <c r="R86" s="222">
        <f t="shared" si="15"/>
        <v>0</v>
      </c>
      <c r="S86" s="218">
        <f t="shared" si="23"/>
        <v>2</v>
      </c>
      <c r="T86" s="218">
        <f t="shared" si="24"/>
        <v>2</v>
      </c>
      <c r="U86" s="218">
        <f t="shared" si="25"/>
        <v>1</v>
      </c>
      <c r="V86" s="218">
        <f t="shared" si="26"/>
        <v>2</v>
      </c>
      <c r="W86" s="218">
        <f t="shared" si="27"/>
        <v>2</v>
      </c>
      <c r="X86" s="218">
        <f t="shared" si="28"/>
        <v>1</v>
      </c>
      <c r="Y86" s="218">
        <f t="shared" si="29"/>
        <v>1</v>
      </c>
      <c r="Z86" s="120" t="str">
        <f t="shared" si="16"/>
        <v/>
      </c>
      <c r="AA86" s="185" t="s">
        <v>2654</v>
      </c>
      <c r="AB86" s="17"/>
      <c r="AC86" s="106" t="s">
        <v>2655</v>
      </c>
    </row>
    <row r="87" spans="1:29" ht="112">
      <c r="A87" s="218">
        <v>3383</v>
      </c>
      <c r="B87" s="16" t="str">
        <f t="shared" si="17"/>
        <v>V.1.18.4</v>
      </c>
      <c r="C87" s="93" t="s">
        <v>2656</v>
      </c>
      <c r="D87" s="20" t="s">
        <v>50</v>
      </c>
      <c r="E87" s="31"/>
      <c r="F87" s="197"/>
      <c r="G87" s="197"/>
      <c r="H87" s="17"/>
      <c r="I87" s="18" t="s">
        <v>2649</v>
      </c>
      <c r="J87" s="17" t="s">
        <v>2650</v>
      </c>
      <c r="K87" s="16">
        <v>3</v>
      </c>
      <c r="L87" s="17"/>
      <c r="M87" s="218">
        <f t="shared" si="18"/>
        <v>1</v>
      </c>
      <c r="N87" s="218">
        <f t="shared" si="19"/>
        <v>18</v>
      </c>
      <c r="O87" s="218">
        <f t="shared" si="20"/>
        <v>4</v>
      </c>
      <c r="P87" s="218">
        <f t="shared" si="21"/>
        <v>0</v>
      </c>
      <c r="Q87" s="218">
        <f t="shared" si="22"/>
        <v>0</v>
      </c>
      <c r="R87" s="222">
        <f t="shared" si="15"/>
        <v>0</v>
      </c>
      <c r="S87" s="218">
        <f t="shared" si="23"/>
        <v>2</v>
      </c>
      <c r="T87" s="218">
        <f t="shared" si="24"/>
        <v>2</v>
      </c>
      <c r="U87" s="218">
        <f t="shared" si="25"/>
        <v>1</v>
      </c>
      <c r="V87" s="218">
        <f t="shared" si="26"/>
        <v>2</v>
      </c>
      <c r="W87" s="218">
        <f t="shared" si="27"/>
        <v>2</v>
      </c>
      <c r="X87" s="218">
        <f t="shared" si="28"/>
        <v>1</v>
      </c>
      <c r="Y87" s="218">
        <f t="shared" si="29"/>
        <v>1</v>
      </c>
      <c r="Z87" s="120" t="str">
        <f t="shared" si="16"/>
        <v/>
      </c>
      <c r="AA87" s="185" t="s">
        <v>2651</v>
      </c>
      <c r="AB87" s="17"/>
      <c r="AC87" s="106" t="s">
        <v>2657</v>
      </c>
    </row>
    <row r="88" spans="1:29" ht="112">
      <c r="A88" s="218">
        <v>3384</v>
      </c>
      <c r="B88" s="16" t="str">
        <f t="shared" si="17"/>
        <v>V.1.19</v>
      </c>
      <c r="C88" s="92" t="s">
        <v>2658</v>
      </c>
      <c r="D88" s="20" t="s">
        <v>50</v>
      </c>
      <c r="E88" s="31" t="s">
        <v>2659</v>
      </c>
      <c r="F88" s="197"/>
      <c r="G88" s="197"/>
      <c r="H88" s="17"/>
      <c r="I88" s="18" t="s">
        <v>2649</v>
      </c>
      <c r="J88" s="17" t="s">
        <v>2650</v>
      </c>
      <c r="K88" s="16">
        <v>2</v>
      </c>
      <c r="L88" s="17"/>
      <c r="M88" s="218">
        <f t="shared" si="18"/>
        <v>1</v>
      </c>
      <c r="N88" s="218">
        <f t="shared" si="19"/>
        <v>19</v>
      </c>
      <c r="O88" s="218">
        <f t="shared" si="20"/>
        <v>0</v>
      </c>
      <c r="P88" s="218">
        <f t="shared" si="21"/>
        <v>0</v>
      </c>
      <c r="Q88" s="218">
        <f t="shared" si="22"/>
        <v>0</v>
      </c>
      <c r="R88" s="222">
        <f t="shared" si="15"/>
        <v>0</v>
      </c>
      <c r="S88" s="218">
        <f t="shared" si="23"/>
        <v>2</v>
      </c>
      <c r="T88" s="218">
        <f t="shared" si="24"/>
        <v>2</v>
      </c>
      <c r="U88" s="218">
        <f t="shared" si="25"/>
        <v>1</v>
      </c>
      <c r="V88" s="218">
        <f t="shared" si="26"/>
        <v>2</v>
      </c>
      <c r="W88" s="218">
        <f t="shared" si="27"/>
        <v>2</v>
      </c>
      <c r="X88" s="218">
        <f t="shared" si="28"/>
        <v>1</v>
      </c>
      <c r="Y88" s="218">
        <f t="shared" si="29"/>
        <v>1</v>
      </c>
      <c r="Z88" s="120" t="str">
        <f t="shared" si="16"/>
        <v/>
      </c>
      <c r="AA88" s="185" t="s">
        <v>3</v>
      </c>
      <c r="AB88" s="17"/>
      <c r="AC88" s="106" t="s">
        <v>2660</v>
      </c>
    </row>
    <row r="89" spans="1:29" ht="14">
      <c r="A89" s="218">
        <v>3385</v>
      </c>
      <c r="B89" s="16" t="str">
        <f t="shared" si="17"/>
        <v>V.1.20</v>
      </c>
      <c r="C89" s="92" t="s">
        <v>2661</v>
      </c>
      <c r="D89" s="4"/>
      <c r="E89" s="7"/>
      <c r="F89" s="7"/>
      <c r="G89" s="7"/>
      <c r="H89" s="17"/>
      <c r="I89" s="152" t="s">
        <v>3</v>
      </c>
      <c r="J89" s="17"/>
      <c r="K89" s="16">
        <v>2</v>
      </c>
      <c r="L89" s="17">
        <v>1</v>
      </c>
      <c r="M89" s="218">
        <f t="shared" si="18"/>
        <v>1</v>
      </c>
      <c r="N89" s="218">
        <f t="shared" si="19"/>
        <v>20</v>
      </c>
      <c r="O89" s="218">
        <f t="shared" si="20"/>
        <v>0</v>
      </c>
      <c r="P89" s="218">
        <f t="shared" si="21"/>
        <v>0</v>
      </c>
      <c r="Q89" s="218">
        <f t="shared" si="22"/>
        <v>0</v>
      </c>
      <c r="R89" s="222">
        <f t="shared" si="15"/>
        <v>0</v>
      </c>
      <c r="S89" s="218">
        <f t="shared" si="23"/>
        <v>0</v>
      </c>
      <c r="T89" s="218">
        <f t="shared" si="24"/>
        <v>0</v>
      </c>
      <c r="U89" s="218">
        <f t="shared" si="25"/>
        <v>1</v>
      </c>
      <c r="V89" s="218">
        <f t="shared" si="26"/>
        <v>0</v>
      </c>
      <c r="W89" s="218">
        <f t="shared" si="27"/>
        <v>0</v>
      </c>
      <c r="X89" s="218">
        <f t="shared" si="28"/>
        <v>1</v>
      </c>
      <c r="Y89" s="218">
        <f t="shared" si="29"/>
        <v>1</v>
      </c>
      <c r="Z89" s="120" t="str">
        <f t="shared" si="16"/>
        <v/>
      </c>
      <c r="AA89" s="185" t="s">
        <v>2662</v>
      </c>
      <c r="AB89" s="17"/>
      <c r="AC89" s="106" t="s">
        <v>2663</v>
      </c>
    </row>
    <row r="90" spans="1:29" ht="56">
      <c r="A90" s="218">
        <v>3386</v>
      </c>
      <c r="B90" s="16" t="str">
        <f t="shared" si="17"/>
        <v>V.1.20.1</v>
      </c>
      <c r="C90" s="93" t="s">
        <v>2664</v>
      </c>
      <c r="D90" s="20" t="s">
        <v>50</v>
      </c>
      <c r="E90" s="214"/>
      <c r="F90" s="197"/>
      <c r="G90" s="197"/>
      <c r="H90" s="17"/>
      <c r="I90" s="18" t="s">
        <v>2665</v>
      </c>
      <c r="J90" s="17" t="s">
        <v>2666</v>
      </c>
      <c r="K90" s="16">
        <v>3</v>
      </c>
      <c r="L90" s="17"/>
      <c r="M90" s="218">
        <f t="shared" si="18"/>
        <v>1</v>
      </c>
      <c r="N90" s="218">
        <f t="shared" si="19"/>
        <v>20</v>
      </c>
      <c r="O90" s="218">
        <f t="shared" si="20"/>
        <v>1</v>
      </c>
      <c r="P90" s="218">
        <f t="shared" si="21"/>
        <v>0</v>
      </c>
      <c r="Q90" s="218">
        <f t="shared" si="22"/>
        <v>0</v>
      </c>
      <c r="R90" s="222">
        <f t="shared" si="15"/>
        <v>0</v>
      </c>
      <c r="S90" s="218">
        <f t="shared" si="23"/>
        <v>2</v>
      </c>
      <c r="T90" s="218">
        <f t="shared" si="24"/>
        <v>2</v>
      </c>
      <c r="U90" s="218">
        <f t="shared" si="25"/>
        <v>0</v>
      </c>
      <c r="V90" s="218">
        <f t="shared" si="26"/>
        <v>3</v>
      </c>
      <c r="W90" s="218">
        <f t="shared" si="27"/>
        <v>2</v>
      </c>
      <c r="X90" s="218">
        <f t="shared" si="28"/>
        <v>1</v>
      </c>
      <c r="Y90" s="218">
        <f t="shared" si="29"/>
        <v>0</v>
      </c>
      <c r="Z90" s="120" t="str">
        <f t="shared" si="16"/>
        <v/>
      </c>
      <c r="AA90" s="185" t="s">
        <v>2662</v>
      </c>
      <c r="AB90" s="17"/>
      <c r="AC90" s="106" t="s">
        <v>2667</v>
      </c>
    </row>
    <row r="91" spans="1:29" ht="140">
      <c r="A91" s="218">
        <v>3387</v>
      </c>
      <c r="B91" s="16" t="str">
        <f t="shared" si="17"/>
        <v>V.1.20.2</v>
      </c>
      <c r="C91" s="93" t="s">
        <v>2668</v>
      </c>
      <c r="D91" s="20" t="s">
        <v>50</v>
      </c>
      <c r="E91" s="214"/>
      <c r="F91" s="197"/>
      <c r="G91" s="197"/>
      <c r="H91" s="17"/>
      <c r="I91" s="18" t="s">
        <v>2669</v>
      </c>
      <c r="J91" s="17" t="s">
        <v>2670</v>
      </c>
      <c r="K91" s="16">
        <v>3</v>
      </c>
      <c r="L91" s="17"/>
      <c r="M91" s="218">
        <f t="shared" si="18"/>
        <v>1</v>
      </c>
      <c r="N91" s="218">
        <f t="shared" si="19"/>
        <v>20</v>
      </c>
      <c r="O91" s="218">
        <f t="shared" si="20"/>
        <v>2</v>
      </c>
      <c r="P91" s="218">
        <f t="shared" si="21"/>
        <v>0</v>
      </c>
      <c r="Q91" s="218">
        <f t="shared" si="22"/>
        <v>0</v>
      </c>
      <c r="R91" s="222">
        <f t="shared" si="15"/>
        <v>0</v>
      </c>
      <c r="S91" s="218">
        <f t="shared" si="23"/>
        <v>2</v>
      </c>
      <c r="T91" s="218">
        <f t="shared" si="24"/>
        <v>2</v>
      </c>
      <c r="U91" s="218">
        <f t="shared" si="25"/>
        <v>0</v>
      </c>
      <c r="V91" s="218">
        <f t="shared" si="26"/>
        <v>3</v>
      </c>
      <c r="W91" s="218">
        <f t="shared" si="27"/>
        <v>2</v>
      </c>
      <c r="X91" s="218">
        <f t="shared" si="28"/>
        <v>1</v>
      </c>
      <c r="Y91" s="218">
        <f t="shared" si="29"/>
        <v>0</v>
      </c>
      <c r="Z91" s="120" t="str">
        <f t="shared" si="16"/>
        <v/>
      </c>
      <c r="AA91" s="185" t="s">
        <v>2662</v>
      </c>
      <c r="AB91" s="17"/>
      <c r="AC91" s="106"/>
    </row>
    <row r="92" spans="1:29" ht="140">
      <c r="A92" s="218">
        <v>3388</v>
      </c>
      <c r="B92" s="16" t="str">
        <f t="shared" si="17"/>
        <v>V.1.20.3</v>
      </c>
      <c r="C92" s="93" t="s">
        <v>2671</v>
      </c>
      <c r="D92" s="20" t="s">
        <v>50</v>
      </c>
      <c r="E92" s="214"/>
      <c r="F92" s="197"/>
      <c r="G92" s="197"/>
      <c r="H92" s="17"/>
      <c r="I92" s="18" t="s">
        <v>2669</v>
      </c>
      <c r="J92" s="17" t="s">
        <v>2670</v>
      </c>
      <c r="K92" s="16">
        <v>3</v>
      </c>
      <c r="L92" s="17"/>
      <c r="M92" s="218">
        <f t="shared" si="18"/>
        <v>1</v>
      </c>
      <c r="N92" s="218">
        <f t="shared" si="19"/>
        <v>20</v>
      </c>
      <c r="O92" s="218">
        <f t="shared" si="20"/>
        <v>3</v>
      </c>
      <c r="P92" s="218">
        <f t="shared" si="21"/>
        <v>0</v>
      </c>
      <c r="Q92" s="218">
        <f t="shared" si="22"/>
        <v>0</v>
      </c>
      <c r="R92" s="222">
        <f t="shared" si="15"/>
        <v>0</v>
      </c>
      <c r="S92" s="218">
        <f t="shared" si="23"/>
        <v>2</v>
      </c>
      <c r="T92" s="218">
        <f t="shared" si="24"/>
        <v>2</v>
      </c>
      <c r="U92" s="218">
        <f t="shared" si="25"/>
        <v>0</v>
      </c>
      <c r="V92" s="218">
        <f t="shared" si="26"/>
        <v>3</v>
      </c>
      <c r="W92" s="218">
        <f t="shared" si="27"/>
        <v>2</v>
      </c>
      <c r="X92" s="218">
        <f t="shared" si="28"/>
        <v>1</v>
      </c>
      <c r="Y92" s="218">
        <f t="shared" si="29"/>
        <v>0</v>
      </c>
      <c r="Z92" s="120" t="str">
        <f t="shared" si="16"/>
        <v/>
      </c>
      <c r="AA92" s="185" t="s">
        <v>2672</v>
      </c>
      <c r="AB92" s="17"/>
      <c r="AC92" s="106"/>
    </row>
    <row r="93" spans="1:29" ht="56">
      <c r="A93" s="218">
        <v>3389</v>
      </c>
      <c r="B93" s="16" t="str">
        <f t="shared" si="17"/>
        <v>V.1.20.4</v>
      </c>
      <c r="C93" s="93" t="s">
        <v>2673</v>
      </c>
      <c r="D93" s="20" t="s">
        <v>50</v>
      </c>
      <c r="E93" s="214"/>
      <c r="F93" s="197"/>
      <c r="G93" s="197"/>
      <c r="H93" s="17"/>
      <c r="I93" s="18" t="s">
        <v>2674</v>
      </c>
      <c r="J93" s="17" t="s">
        <v>2675</v>
      </c>
      <c r="K93" s="16">
        <v>3</v>
      </c>
      <c r="L93" s="17"/>
      <c r="M93" s="218">
        <f t="shared" si="18"/>
        <v>1</v>
      </c>
      <c r="N93" s="218">
        <f t="shared" si="19"/>
        <v>20</v>
      </c>
      <c r="O93" s="218">
        <f t="shared" si="20"/>
        <v>4</v>
      </c>
      <c r="P93" s="218">
        <f t="shared" si="21"/>
        <v>0</v>
      </c>
      <c r="Q93" s="218">
        <f t="shared" si="22"/>
        <v>0</v>
      </c>
      <c r="R93" s="222">
        <f t="shared" si="15"/>
        <v>0</v>
      </c>
      <c r="S93" s="218">
        <f t="shared" si="23"/>
        <v>2</v>
      </c>
      <c r="T93" s="218">
        <f t="shared" si="24"/>
        <v>2</v>
      </c>
      <c r="U93" s="218">
        <f t="shared" si="25"/>
        <v>0</v>
      </c>
      <c r="V93" s="218">
        <f t="shared" si="26"/>
        <v>3</v>
      </c>
      <c r="W93" s="218">
        <f t="shared" si="27"/>
        <v>2</v>
      </c>
      <c r="X93" s="218">
        <f t="shared" si="28"/>
        <v>1</v>
      </c>
      <c r="Y93" s="218">
        <f t="shared" si="29"/>
        <v>0</v>
      </c>
      <c r="Z93" s="120" t="str">
        <f t="shared" si="16"/>
        <v/>
      </c>
      <c r="AA93" s="185" t="s">
        <v>2676</v>
      </c>
      <c r="AB93" s="17"/>
      <c r="AC93" s="106"/>
    </row>
    <row r="94" spans="1:29" ht="28">
      <c r="A94" s="218">
        <v>3390</v>
      </c>
      <c r="B94" s="16" t="str">
        <f t="shared" si="17"/>
        <v>V.1.20.5</v>
      </c>
      <c r="C94" s="93" t="s">
        <v>2677</v>
      </c>
      <c r="D94" s="20" t="s">
        <v>50</v>
      </c>
      <c r="E94" s="214"/>
      <c r="F94" s="197"/>
      <c r="G94" s="197"/>
      <c r="H94" s="17"/>
      <c r="I94" s="152" t="s">
        <v>234</v>
      </c>
      <c r="J94" s="17" t="s">
        <v>2678</v>
      </c>
      <c r="K94" s="16">
        <v>3</v>
      </c>
      <c r="L94" s="17"/>
      <c r="M94" s="218">
        <f t="shared" si="18"/>
        <v>1</v>
      </c>
      <c r="N94" s="218">
        <f t="shared" si="19"/>
        <v>20</v>
      </c>
      <c r="O94" s="218">
        <f t="shared" si="20"/>
        <v>5</v>
      </c>
      <c r="P94" s="218">
        <f t="shared" si="21"/>
        <v>0</v>
      </c>
      <c r="Q94" s="218">
        <f t="shared" si="22"/>
        <v>0</v>
      </c>
      <c r="R94" s="222">
        <f t="shared" si="15"/>
        <v>0</v>
      </c>
      <c r="S94" s="218">
        <f t="shared" si="23"/>
        <v>2</v>
      </c>
      <c r="T94" s="218">
        <f t="shared" si="24"/>
        <v>2</v>
      </c>
      <c r="U94" s="218">
        <f t="shared" si="25"/>
        <v>0</v>
      </c>
      <c r="V94" s="218">
        <f t="shared" si="26"/>
        <v>3</v>
      </c>
      <c r="W94" s="218">
        <f t="shared" si="27"/>
        <v>2</v>
      </c>
      <c r="X94" s="218">
        <f t="shared" si="28"/>
        <v>1</v>
      </c>
      <c r="Y94" s="218">
        <f t="shared" si="29"/>
        <v>0</v>
      </c>
      <c r="Z94" s="120" t="str">
        <f t="shared" si="16"/>
        <v/>
      </c>
      <c r="AA94" s="185" t="s">
        <v>2679</v>
      </c>
      <c r="AB94" s="17"/>
      <c r="AC94" s="106"/>
    </row>
    <row r="95" spans="1:29" ht="28">
      <c r="A95" s="218">
        <v>3391</v>
      </c>
      <c r="B95" s="16" t="str">
        <f t="shared" si="17"/>
        <v>V.1.21</v>
      </c>
      <c r="C95" s="92" t="s">
        <v>2680</v>
      </c>
      <c r="D95" s="4"/>
      <c r="E95" s="7"/>
      <c r="F95" s="7"/>
      <c r="G95" s="7"/>
      <c r="H95" s="17"/>
      <c r="I95" s="152" t="s">
        <v>2590</v>
      </c>
      <c r="J95" s="17" t="s">
        <v>1812</v>
      </c>
      <c r="K95" s="16">
        <v>2</v>
      </c>
      <c r="L95" s="17">
        <v>1</v>
      </c>
      <c r="M95" s="218">
        <f t="shared" si="18"/>
        <v>1</v>
      </c>
      <c r="N95" s="218">
        <f t="shared" si="19"/>
        <v>21</v>
      </c>
      <c r="O95" s="218">
        <f t="shared" si="20"/>
        <v>0</v>
      </c>
      <c r="P95" s="218">
        <f t="shared" si="21"/>
        <v>0</v>
      </c>
      <c r="Q95" s="218">
        <f t="shared" si="22"/>
        <v>0</v>
      </c>
      <c r="R95" s="222">
        <f t="shared" si="15"/>
        <v>0</v>
      </c>
      <c r="S95" s="218">
        <f t="shared" si="23"/>
        <v>0</v>
      </c>
      <c r="T95" s="218">
        <f t="shared" si="24"/>
        <v>0</v>
      </c>
      <c r="U95" s="218">
        <f t="shared" si="25"/>
        <v>1</v>
      </c>
      <c r="V95" s="218">
        <f t="shared" si="26"/>
        <v>0</v>
      </c>
      <c r="W95" s="218">
        <f t="shared" si="27"/>
        <v>0</v>
      </c>
      <c r="X95" s="218">
        <f t="shared" si="28"/>
        <v>1</v>
      </c>
      <c r="Y95" s="218">
        <f t="shared" si="29"/>
        <v>1</v>
      </c>
      <c r="Z95" s="120" t="str">
        <f t="shared" si="16"/>
        <v/>
      </c>
      <c r="AA95" s="186" t="s">
        <v>2681</v>
      </c>
      <c r="AB95" s="153"/>
      <c r="AC95" s="154" t="s">
        <v>2682</v>
      </c>
    </row>
    <row r="96" spans="1:29" ht="14">
      <c r="A96" s="218">
        <v>3392</v>
      </c>
      <c r="B96" s="16" t="str">
        <f t="shared" si="17"/>
        <v>V.1.21.1</v>
      </c>
      <c r="C96" s="93" t="s">
        <v>2683</v>
      </c>
      <c r="D96" s="20" t="s">
        <v>50</v>
      </c>
      <c r="E96" s="31"/>
      <c r="F96" s="197"/>
      <c r="G96" s="197"/>
      <c r="H96" s="17"/>
      <c r="I96" s="152" t="s">
        <v>3</v>
      </c>
      <c r="J96" s="17"/>
      <c r="K96" s="16">
        <v>3</v>
      </c>
      <c r="L96" s="17"/>
      <c r="M96" s="218">
        <f t="shared" si="18"/>
        <v>1</v>
      </c>
      <c r="N96" s="218">
        <f t="shared" si="19"/>
        <v>21</v>
      </c>
      <c r="O96" s="218">
        <f t="shared" si="20"/>
        <v>1</v>
      </c>
      <c r="P96" s="218">
        <f t="shared" si="21"/>
        <v>0</v>
      </c>
      <c r="Q96" s="218">
        <f t="shared" si="22"/>
        <v>0</v>
      </c>
      <c r="R96" s="222">
        <f t="shared" si="15"/>
        <v>0</v>
      </c>
      <c r="S96" s="218">
        <f t="shared" si="23"/>
        <v>2</v>
      </c>
      <c r="T96" s="218">
        <f t="shared" si="24"/>
        <v>2</v>
      </c>
      <c r="U96" s="218">
        <f t="shared" si="25"/>
        <v>0</v>
      </c>
      <c r="V96" s="218">
        <f t="shared" si="26"/>
        <v>3</v>
      </c>
      <c r="W96" s="218">
        <f t="shared" si="27"/>
        <v>2</v>
      </c>
      <c r="X96" s="218">
        <f t="shared" si="28"/>
        <v>1</v>
      </c>
      <c r="Y96" s="218">
        <f t="shared" si="29"/>
        <v>0</v>
      </c>
      <c r="Z96" s="120" t="str">
        <f t="shared" si="16"/>
        <v/>
      </c>
      <c r="AA96" s="186" t="s">
        <v>2681</v>
      </c>
      <c r="AB96" s="153"/>
      <c r="AC96" s="154"/>
    </row>
    <row r="97" spans="1:29" ht="14">
      <c r="A97" s="218">
        <v>3393</v>
      </c>
      <c r="B97" s="16" t="str">
        <f t="shared" si="17"/>
        <v>V.1.21.2</v>
      </c>
      <c r="C97" s="93" t="s">
        <v>2684</v>
      </c>
      <c r="D97" s="20" t="s">
        <v>47</v>
      </c>
      <c r="E97" s="31"/>
      <c r="F97" s="197"/>
      <c r="G97" s="197"/>
      <c r="H97" s="17"/>
      <c r="I97" s="152" t="s">
        <v>3</v>
      </c>
      <c r="J97" s="17"/>
      <c r="K97" s="16">
        <v>3</v>
      </c>
      <c r="L97" s="17"/>
      <c r="M97" s="218">
        <f t="shared" si="18"/>
        <v>1</v>
      </c>
      <c r="N97" s="218">
        <f t="shared" si="19"/>
        <v>21</v>
      </c>
      <c r="O97" s="218">
        <f t="shared" si="20"/>
        <v>2</v>
      </c>
      <c r="P97" s="218">
        <f t="shared" si="21"/>
        <v>0</v>
      </c>
      <c r="Q97" s="218">
        <f t="shared" si="22"/>
        <v>0</v>
      </c>
      <c r="R97" s="222">
        <f t="shared" si="15"/>
        <v>0</v>
      </c>
      <c r="S97" s="218">
        <f t="shared" si="23"/>
        <v>1</v>
      </c>
      <c r="T97" s="218">
        <f t="shared" si="24"/>
        <v>1</v>
      </c>
      <c r="U97" s="218">
        <f t="shared" si="25"/>
        <v>0</v>
      </c>
      <c r="V97" s="218">
        <f t="shared" si="26"/>
        <v>0</v>
      </c>
      <c r="W97" s="218">
        <f t="shared" si="27"/>
        <v>1</v>
      </c>
      <c r="X97" s="218">
        <f t="shared" si="28"/>
        <v>1</v>
      </c>
      <c r="Y97" s="218">
        <f t="shared" si="29"/>
        <v>0</v>
      </c>
      <c r="Z97" s="120" t="str">
        <f t="shared" si="16"/>
        <v/>
      </c>
      <c r="AA97" s="186" t="s">
        <v>2681</v>
      </c>
      <c r="AB97" s="153"/>
      <c r="AC97" s="154"/>
    </row>
    <row r="98" spans="1:29" ht="28">
      <c r="A98" s="218">
        <v>3394</v>
      </c>
      <c r="B98" s="16" t="str">
        <f t="shared" si="17"/>
        <v>V.1.22</v>
      </c>
      <c r="C98" s="92" t="s">
        <v>2685</v>
      </c>
      <c r="D98" s="20" t="s">
        <v>47</v>
      </c>
      <c r="E98" s="31"/>
      <c r="F98" s="197"/>
      <c r="G98" s="197"/>
      <c r="H98" s="17"/>
      <c r="I98" s="152" t="s">
        <v>360</v>
      </c>
      <c r="J98" s="17" t="s">
        <v>361</v>
      </c>
      <c r="K98" s="16">
        <v>2</v>
      </c>
      <c r="L98" s="17"/>
      <c r="M98" s="218">
        <f t="shared" si="18"/>
        <v>1</v>
      </c>
      <c r="N98" s="218">
        <f t="shared" si="19"/>
        <v>22</v>
      </c>
      <c r="O98" s="218">
        <f t="shared" si="20"/>
        <v>0</v>
      </c>
      <c r="P98" s="218">
        <f t="shared" si="21"/>
        <v>0</v>
      </c>
      <c r="Q98" s="218">
        <f t="shared" si="22"/>
        <v>0</v>
      </c>
      <c r="R98" s="222">
        <f t="shared" si="15"/>
        <v>0</v>
      </c>
      <c r="S98" s="218">
        <f t="shared" si="23"/>
        <v>1</v>
      </c>
      <c r="T98" s="218">
        <f t="shared" si="24"/>
        <v>1</v>
      </c>
      <c r="U98" s="218">
        <f t="shared" si="25"/>
        <v>1</v>
      </c>
      <c r="V98" s="218">
        <f t="shared" si="26"/>
        <v>0</v>
      </c>
      <c r="W98" s="218">
        <f t="shared" si="27"/>
        <v>1</v>
      </c>
      <c r="X98" s="218">
        <f t="shared" si="28"/>
        <v>1</v>
      </c>
      <c r="Y98" s="218">
        <f t="shared" si="29"/>
        <v>1</v>
      </c>
      <c r="Z98" s="120">
        <f t="shared" si="16"/>
        <v>1</v>
      </c>
      <c r="AA98" s="185" t="s">
        <v>2686</v>
      </c>
      <c r="AB98" s="17"/>
      <c r="AC98" s="106" t="s">
        <v>2687</v>
      </c>
    </row>
    <row r="99" spans="1:29" ht="14">
      <c r="A99" s="218">
        <v>3395</v>
      </c>
      <c r="B99" s="16" t="str">
        <f t="shared" si="17"/>
        <v>V.1.22.1</v>
      </c>
      <c r="C99" s="93" t="s">
        <v>2688</v>
      </c>
      <c r="D99" s="20" t="s">
        <v>47</v>
      </c>
      <c r="E99" s="31"/>
      <c r="F99" s="197"/>
      <c r="G99" s="197"/>
      <c r="H99" s="17"/>
      <c r="I99" s="152" t="s">
        <v>3</v>
      </c>
      <c r="J99" s="17"/>
      <c r="K99" s="16">
        <v>3</v>
      </c>
      <c r="L99" s="17"/>
      <c r="M99" s="218">
        <f t="shared" si="18"/>
        <v>1</v>
      </c>
      <c r="N99" s="218">
        <f t="shared" si="19"/>
        <v>22</v>
      </c>
      <c r="O99" s="218">
        <f t="shared" si="20"/>
        <v>1</v>
      </c>
      <c r="P99" s="218">
        <f t="shared" si="21"/>
        <v>0</v>
      </c>
      <c r="Q99" s="218">
        <f t="shared" si="22"/>
        <v>0</v>
      </c>
      <c r="R99" s="222">
        <f t="shared" si="15"/>
        <v>0</v>
      </c>
      <c r="S99" s="218">
        <f t="shared" si="23"/>
        <v>1</v>
      </c>
      <c r="T99" s="218">
        <f t="shared" si="24"/>
        <v>1</v>
      </c>
      <c r="U99" s="218">
        <f t="shared" si="25"/>
        <v>1</v>
      </c>
      <c r="V99" s="218">
        <f t="shared" si="26"/>
        <v>0</v>
      </c>
      <c r="W99" s="218">
        <f t="shared" si="27"/>
        <v>1</v>
      </c>
      <c r="X99" s="218">
        <f t="shared" si="28"/>
        <v>1</v>
      </c>
      <c r="Y99" s="218">
        <f t="shared" si="29"/>
        <v>1</v>
      </c>
      <c r="Z99" s="120" t="str">
        <f t="shared" si="16"/>
        <v/>
      </c>
      <c r="AA99" s="185" t="s">
        <v>2686</v>
      </c>
      <c r="AB99" s="17"/>
      <c r="AC99" s="106"/>
    </row>
    <row r="100" spans="1:29" ht="14">
      <c r="A100" s="218">
        <v>3396</v>
      </c>
      <c r="B100" s="16" t="str">
        <f t="shared" si="17"/>
        <v>V.1.22.2</v>
      </c>
      <c r="C100" s="93" t="s">
        <v>2689</v>
      </c>
      <c r="D100" s="20" t="s">
        <v>50</v>
      </c>
      <c r="E100" s="31"/>
      <c r="F100" s="197"/>
      <c r="G100" s="197"/>
      <c r="H100" s="17"/>
      <c r="I100" s="152" t="s">
        <v>3</v>
      </c>
      <c r="J100" s="17"/>
      <c r="K100" s="16">
        <v>3</v>
      </c>
      <c r="L100" s="17"/>
      <c r="M100" s="218">
        <f t="shared" si="18"/>
        <v>1</v>
      </c>
      <c r="N100" s="218">
        <f t="shared" si="19"/>
        <v>22</v>
      </c>
      <c r="O100" s="218">
        <f t="shared" si="20"/>
        <v>2</v>
      </c>
      <c r="P100" s="218">
        <f t="shared" si="21"/>
        <v>0</v>
      </c>
      <c r="Q100" s="218">
        <f t="shared" si="22"/>
        <v>0</v>
      </c>
      <c r="R100" s="222">
        <f t="shared" si="15"/>
        <v>0</v>
      </c>
      <c r="S100" s="218">
        <f t="shared" si="23"/>
        <v>2</v>
      </c>
      <c r="T100" s="218">
        <f t="shared" si="24"/>
        <v>2</v>
      </c>
      <c r="U100" s="218">
        <f t="shared" si="25"/>
        <v>1</v>
      </c>
      <c r="V100" s="218">
        <f t="shared" si="26"/>
        <v>3</v>
      </c>
      <c r="W100" s="218">
        <f t="shared" si="27"/>
        <v>2</v>
      </c>
      <c r="X100" s="218">
        <f t="shared" si="28"/>
        <v>1</v>
      </c>
      <c r="Y100" s="218">
        <f t="shared" si="29"/>
        <v>1</v>
      </c>
      <c r="Z100" s="120" t="str">
        <f t="shared" si="16"/>
        <v/>
      </c>
      <c r="AA100" s="185" t="s">
        <v>2686</v>
      </c>
      <c r="AB100" s="17"/>
      <c r="AC100" s="106"/>
    </row>
    <row r="101" spans="1:29" ht="14">
      <c r="A101" s="218">
        <v>3397</v>
      </c>
      <c r="B101" s="16" t="str">
        <f t="shared" si="17"/>
        <v>V.1.22.2.1</v>
      </c>
      <c r="C101" s="94" t="s">
        <v>2690</v>
      </c>
      <c r="D101" s="20" t="s">
        <v>50</v>
      </c>
      <c r="E101" s="31"/>
      <c r="F101" s="197"/>
      <c r="G101" s="197"/>
      <c r="H101" s="17"/>
      <c r="I101" s="152" t="s">
        <v>3</v>
      </c>
      <c r="J101" s="17"/>
      <c r="K101" s="16">
        <v>4</v>
      </c>
      <c r="L101" s="17"/>
      <c r="M101" s="218">
        <f t="shared" si="18"/>
        <v>1</v>
      </c>
      <c r="N101" s="218">
        <f t="shared" si="19"/>
        <v>22</v>
      </c>
      <c r="O101" s="218">
        <f t="shared" si="20"/>
        <v>2</v>
      </c>
      <c r="P101" s="218">
        <f t="shared" si="21"/>
        <v>1</v>
      </c>
      <c r="Q101" s="218">
        <f t="shared" si="22"/>
        <v>0</v>
      </c>
      <c r="R101" s="222">
        <f t="shared" si="15"/>
        <v>0</v>
      </c>
      <c r="S101" s="218">
        <f t="shared" si="23"/>
        <v>2</v>
      </c>
      <c r="T101" s="218">
        <f t="shared" si="24"/>
        <v>2</v>
      </c>
      <c r="U101" s="218">
        <f t="shared" si="25"/>
        <v>1</v>
      </c>
      <c r="V101" s="218">
        <f t="shared" si="26"/>
        <v>3</v>
      </c>
      <c r="W101" s="218">
        <f t="shared" si="27"/>
        <v>2</v>
      </c>
      <c r="X101" s="218">
        <f t="shared" si="28"/>
        <v>1</v>
      </c>
      <c r="Y101" s="218">
        <f t="shared" si="29"/>
        <v>1</v>
      </c>
      <c r="Z101" s="120" t="str">
        <f t="shared" si="16"/>
        <v/>
      </c>
      <c r="AA101" s="185" t="s">
        <v>2686</v>
      </c>
      <c r="AB101" s="17"/>
      <c r="AC101" s="106"/>
    </row>
    <row r="102" spans="1:29" ht="14">
      <c r="A102" s="218">
        <v>3398</v>
      </c>
      <c r="B102" s="16" t="str">
        <f t="shared" si="17"/>
        <v>V.1.22.2.2</v>
      </c>
      <c r="C102" s="94" t="s">
        <v>2691</v>
      </c>
      <c r="D102" s="20" t="s">
        <v>50</v>
      </c>
      <c r="E102" s="31"/>
      <c r="F102" s="197"/>
      <c r="G102" s="197"/>
      <c r="H102" s="17"/>
      <c r="I102" s="152" t="s">
        <v>3</v>
      </c>
      <c r="J102" s="17"/>
      <c r="K102" s="16">
        <v>4</v>
      </c>
      <c r="L102" s="17"/>
      <c r="M102" s="218">
        <f t="shared" si="18"/>
        <v>1</v>
      </c>
      <c r="N102" s="218">
        <f t="shared" si="19"/>
        <v>22</v>
      </c>
      <c r="O102" s="218">
        <f t="shared" si="20"/>
        <v>2</v>
      </c>
      <c r="P102" s="218">
        <f t="shared" si="21"/>
        <v>2</v>
      </c>
      <c r="Q102" s="218">
        <f t="shared" si="22"/>
        <v>0</v>
      </c>
      <c r="R102" s="222">
        <f t="shared" si="15"/>
        <v>0</v>
      </c>
      <c r="S102" s="218">
        <f t="shared" si="23"/>
        <v>2</v>
      </c>
      <c r="T102" s="218">
        <f t="shared" si="24"/>
        <v>2</v>
      </c>
      <c r="U102" s="218">
        <f t="shared" si="25"/>
        <v>1</v>
      </c>
      <c r="V102" s="218">
        <f t="shared" si="26"/>
        <v>3</v>
      </c>
      <c r="W102" s="218">
        <f t="shared" si="27"/>
        <v>2</v>
      </c>
      <c r="X102" s="218">
        <f t="shared" si="28"/>
        <v>1</v>
      </c>
      <c r="Y102" s="218">
        <f t="shared" si="29"/>
        <v>1</v>
      </c>
      <c r="Z102" s="120" t="str">
        <f t="shared" si="16"/>
        <v/>
      </c>
      <c r="AA102" s="185" t="s">
        <v>2686</v>
      </c>
      <c r="AB102" s="17"/>
      <c r="AC102" s="106"/>
    </row>
    <row r="103" spans="1:29" ht="14">
      <c r="A103" s="218">
        <v>3399</v>
      </c>
      <c r="B103" s="16" t="str">
        <f t="shared" si="17"/>
        <v>V.1.22.2.3</v>
      </c>
      <c r="C103" s="94" t="s">
        <v>2692</v>
      </c>
      <c r="D103" s="20" t="s">
        <v>50</v>
      </c>
      <c r="E103" s="31"/>
      <c r="F103" s="197"/>
      <c r="G103" s="197"/>
      <c r="H103" s="17"/>
      <c r="I103" s="152" t="s">
        <v>3</v>
      </c>
      <c r="J103" s="17"/>
      <c r="K103" s="16">
        <v>4</v>
      </c>
      <c r="L103" s="17"/>
      <c r="M103" s="218">
        <f t="shared" si="18"/>
        <v>1</v>
      </c>
      <c r="N103" s="218">
        <f t="shared" si="19"/>
        <v>22</v>
      </c>
      <c r="O103" s="218">
        <f t="shared" si="20"/>
        <v>2</v>
      </c>
      <c r="P103" s="218">
        <f t="shared" si="21"/>
        <v>3</v>
      </c>
      <c r="Q103" s="218">
        <f t="shared" si="22"/>
        <v>0</v>
      </c>
      <c r="R103" s="222">
        <f t="shared" si="15"/>
        <v>0</v>
      </c>
      <c r="S103" s="218">
        <f t="shared" si="23"/>
        <v>2</v>
      </c>
      <c r="T103" s="218">
        <f t="shared" si="24"/>
        <v>2</v>
      </c>
      <c r="U103" s="218">
        <f t="shared" si="25"/>
        <v>1</v>
      </c>
      <c r="V103" s="218">
        <f t="shared" si="26"/>
        <v>3</v>
      </c>
      <c r="W103" s="218">
        <f t="shared" si="27"/>
        <v>2</v>
      </c>
      <c r="X103" s="218">
        <f t="shared" si="28"/>
        <v>1</v>
      </c>
      <c r="Y103" s="218">
        <f t="shared" si="29"/>
        <v>1</v>
      </c>
      <c r="Z103" s="120" t="str">
        <f t="shared" si="16"/>
        <v/>
      </c>
      <c r="AA103" s="185" t="s">
        <v>2686</v>
      </c>
      <c r="AB103" s="17"/>
      <c r="AC103" s="106"/>
    </row>
    <row r="104" spans="1:29" ht="14">
      <c r="A104" s="218">
        <v>3400</v>
      </c>
      <c r="B104" s="16" t="str">
        <f t="shared" si="17"/>
        <v>V.1.22.3</v>
      </c>
      <c r="C104" s="93" t="s">
        <v>2693</v>
      </c>
      <c r="D104" s="20" t="s">
        <v>50</v>
      </c>
      <c r="E104" s="31"/>
      <c r="F104" s="197"/>
      <c r="G104" s="197"/>
      <c r="H104" s="17"/>
      <c r="I104" s="152" t="s">
        <v>3</v>
      </c>
      <c r="J104" s="17"/>
      <c r="K104" s="16">
        <v>3</v>
      </c>
      <c r="L104" s="17"/>
      <c r="M104" s="218">
        <f t="shared" si="18"/>
        <v>1</v>
      </c>
      <c r="N104" s="218">
        <f t="shared" si="19"/>
        <v>22</v>
      </c>
      <c r="O104" s="218">
        <f t="shared" si="20"/>
        <v>3</v>
      </c>
      <c r="P104" s="218">
        <f t="shared" si="21"/>
        <v>0</v>
      </c>
      <c r="Q104" s="218">
        <f t="shared" si="22"/>
        <v>0</v>
      </c>
      <c r="R104" s="222">
        <f t="shared" si="15"/>
        <v>0</v>
      </c>
      <c r="S104" s="218">
        <f t="shared" si="23"/>
        <v>2</v>
      </c>
      <c r="T104" s="218">
        <f t="shared" si="24"/>
        <v>2</v>
      </c>
      <c r="U104" s="218">
        <f t="shared" si="25"/>
        <v>1</v>
      </c>
      <c r="V104" s="218">
        <f t="shared" si="26"/>
        <v>3</v>
      </c>
      <c r="W104" s="218">
        <f t="shared" si="27"/>
        <v>2</v>
      </c>
      <c r="X104" s="218">
        <f t="shared" si="28"/>
        <v>1</v>
      </c>
      <c r="Y104" s="218">
        <f t="shared" si="29"/>
        <v>1</v>
      </c>
      <c r="Z104" s="120" t="str">
        <f t="shared" si="16"/>
        <v/>
      </c>
      <c r="AA104" s="185" t="s">
        <v>3</v>
      </c>
      <c r="AB104" s="17"/>
      <c r="AC104" s="106"/>
    </row>
    <row r="105" spans="1:29" ht="42">
      <c r="A105" s="218">
        <v>3401</v>
      </c>
      <c r="B105" s="16" t="str">
        <f t="shared" si="17"/>
        <v>V.1.23</v>
      </c>
      <c r="C105" s="92" t="s">
        <v>2694</v>
      </c>
      <c r="D105" s="20" t="s">
        <v>47</v>
      </c>
      <c r="E105" s="31"/>
      <c r="F105" s="197"/>
      <c r="G105" s="197"/>
      <c r="H105" s="17"/>
      <c r="I105" s="18" t="s">
        <v>363</v>
      </c>
      <c r="J105" s="17" t="s">
        <v>364</v>
      </c>
      <c r="K105" s="16">
        <v>2</v>
      </c>
      <c r="L105" s="17"/>
      <c r="M105" s="218">
        <f t="shared" si="18"/>
        <v>1</v>
      </c>
      <c r="N105" s="218">
        <f t="shared" si="19"/>
        <v>23</v>
      </c>
      <c r="O105" s="218">
        <f t="shared" si="20"/>
        <v>0</v>
      </c>
      <c r="P105" s="218">
        <f t="shared" si="21"/>
        <v>0</v>
      </c>
      <c r="Q105" s="218">
        <f t="shared" si="22"/>
        <v>0</v>
      </c>
      <c r="R105" s="222">
        <f t="shared" si="15"/>
        <v>0</v>
      </c>
      <c r="S105" s="218">
        <f t="shared" si="23"/>
        <v>1</v>
      </c>
      <c r="T105" s="218">
        <f t="shared" si="24"/>
        <v>1</v>
      </c>
      <c r="U105" s="218">
        <f t="shared" si="25"/>
        <v>1</v>
      </c>
      <c r="V105" s="218">
        <f t="shared" si="26"/>
        <v>0</v>
      </c>
      <c r="W105" s="218">
        <f t="shared" si="27"/>
        <v>1</v>
      </c>
      <c r="X105" s="218">
        <f t="shared" si="28"/>
        <v>1</v>
      </c>
      <c r="Y105" s="218">
        <f t="shared" si="29"/>
        <v>1</v>
      </c>
      <c r="Z105" s="120">
        <f t="shared" si="16"/>
        <v>1</v>
      </c>
      <c r="AA105" s="185" t="s">
        <v>2695</v>
      </c>
      <c r="AB105" s="17"/>
      <c r="AC105" s="106" t="s">
        <v>2696</v>
      </c>
    </row>
    <row r="106" spans="1:29" ht="14">
      <c r="A106" s="218">
        <v>3402</v>
      </c>
      <c r="B106" s="16" t="str">
        <f t="shared" si="17"/>
        <v>V.1.23.1</v>
      </c>
      <c r="C106" s="93" t="s">
        <v>2697</v>
      </c>
      <c r="D106" s="20" t="s">
        <v>47</v>
      </c>
      <c r="E106" s="31"/>
      <c r="F106" s="197"/>
      <c r="G106" s="197"/>
      <c r="H106" s="17"/>
      <c r="I106" s="18" t="s">
        <v>3</v>
      </c>
      <c r="J106" s="17"/>
      <c r="K106" s="16">
        <v>3</v>
      </c>
      <c r="L106" s="17"/>
      <c r="M106" s="218">
        <f t="shared" si="18"/>
        <v>1</v>
      </c>
      <c r="N106" s="218">
        <f t="shared" si="19"/>
        <v>23</v>
      </c>
      <c r="O106" s="218">
        <f t="shared" si="20"/>
        <v>1</v>
      </c>
      <c r="P106" s="218">
        <f t="shared" si="21"/>
        <v>0</v>
      </c>
      <c r="Q106" s="218">
        <f t="shared" si="22"/>
        <v>0</v>
      </c>
      <c r="R106" s="222">
        <f t="shared" si="15"/>
        <v>0</v>
      </c>
      <c r="S106" s="218">
        <f t="shared" si="23"/>
        <v>1</v>
      </c>
      <c r="T106" s="218">
        <f t="shared" si="24"/>
        <v>1</v>
      </c>
      <c r="U106" s="218">
        <f t="shared" si="25"/>
        <v>1</v>
      </c>
      <c r="V106" s="218">
        <f t="shared" si="26"/>
        <v>0</v>
      </c>
      <c r="W106" s="218">
        <f t="shared" si="27"/>
        <v>1</v>
      </c>
      <c r="X106" s="218">
        <f t="shared" si="28"/>
        <v>1</v>
      </c>
      <c r="Y106" s="218">
        <f t="shared" si="29"/>
        <v>1</v>
      </c>
      <c r="Z106" s="120" t="str">
        <f t="shared" si="16"/>
        <v/>
      </c>
      <c r="AA106" s="185" t="s">
        <v>2698</v>
      </c>
      <c r="AB106" s="17"/>
      <c r="AC106" s="106"/>
    </row>
    <row r="107" spans="1:29" ht="14">
      <c r="A107" s="218">
        <v>3403</v>
      </c>
      <c r="B107" s="16" t="str">
        <f t="shared" si="17"/>
        <v>V.1.23.2</v>
      </c>
      <c r="C107" s="93" t="s">
        <v>511</v>
      </c>
      <c r="D107" s="20" t="s">
        <v>47</v>
      </c>
      <c r="E107" s="31"/>
      <c r="F107" s="197"/>
      <c r="G107" s="197"/>
      <c r="H107" s="17"/>
      <c r="I107" s="18" t="s">
        <v>3</v>
      </c>
      <c r="J107" s="17"/>
      <c r="K107" s="16">
        <v>3</v>
      </c>
      <c r="L107" s="17"/>
      <c r="M107" s="218">
        <f t="shared" si="18"/>
        <v>1</v>
      </c>
      <c r="N107" s="218">
        <f t="shared" si="19"/>
        <v>23</v>
      </c>
      <c r="O107" s="218">
        <f t="shared" si="20"/>
        <v>2</v>
      </c>
      <c r="P107" s="218">
        <f t="shared" si="21"/>
        <v>0</v>
      </c>
      <c r="Q107" s="218">
        <f t="shared" si="22"/>
        <v>0</v>
      </c>
      <c r="R107" s="222">
        <f t="shared" si="15"/>
        <v>0</v>
      </c>
      <c r="S107" s="218">
        <f t="shared" si="23"/>
        <v>1</v>
      </c>
      <c r="T107" s="218">
        <f t="shared" si="24"/>
        <v>1</v>
      </c>
      <c r="U107" s="218">
        <f t="shared" si="25"/>
        <v>1</v>
      </c>
      <c r="V107" s="218">
        <f t="shared" si="26"/>
        <v>0</v>
      </c>
      <c r="W107" s="218">
        <f t="shared" si="27"/>
        <v>1</v>
      </c>
      <c r="X107" s="218">
        <f t="shared" si="28"/>
        <v>1</v>
      </c>
      <c r="Y107" s="218">
        <f t="shared" si="29"/>
        <v>1</v>
      </c>
      <c r="Z107" s="120" t="str">
        <f t="shared" si="16"/>
        <v/>
      </c>
      <c r="AA107" s="185" t="s">
        <v>2695</v>
      </c>
      <c r="AB107" s="17"/>
      <c r="AC107" s="106"/>
    </row>
    <row r="108" spans="1:29" ht="14">
      <c r="A108" s="218">
        <v>3404</v>
      </c>
      <c r="B108" s="16" t="str">
        <f t="shared" si="17"/>
        <v>V.1.23.3</v>
      </c>
      <c r="C108" s="93" t="s">
        <v>2699</v>
      </c>
      <c r="D108" s="20" t="s">
        <v>50</v>
      </c>
      <c r="E108" s="31"/>
      <c r="F108" s="197"/>
      <c r="G108" s="197"/>
      <c r="H108" s="17"/>
      <c r="I108" s="18" t="s">
        <v>3</v>
      </c>
      <c r="J108" s="17"/>
      <c r="K108" s="16">
        <v>3</v>
      </c>
      <c r="L108" s="17"/>
      <c r="M108" s="218">
        <f t="shared" si="18"/>
        <v>1</v>
      </c>
      <c r="N108" s="218">
        <f t="shared" si="19"/>
        <v>23</v>
      </c>
      <c r="O108" s="218">
        <f t="shared" si="20"/>
        <v>3</v>
      </c>
      <c r="P108" s="218">
        <f t="shared" si="21"/>
        <v>0</v>
      </c>
      <c r="Q108" s="218">
        <f t="shared" si="22"/>
        <v>0</v>
      </c>
      <c r="R108" s="222">
        <f t="shared" si="15"/>
        <v>0</v>
      </c>
      <c r="S108" s="218">
        <f t="shared" si="23"/>
        <v>2</v>
      </c>
      <c r="T108" s="218">
        <f t="shared" si="24"/>
        <v>2</v>
      </c>
      <c r="U108" s="218">
        <f t="shared" si="25"/>
        <v>1</v>
      </c>
      <c r="V108" s="218">
        <f t="shared" si="26"/>
        <v>3</v>
      </c>
      <c r="W108" s="218">
        <f t="shared" si="27"/>
        <v>2</v>
      </c>
      <c r="X108" s="218">
        <f t="shared" si="28"/>
        <v>1</v>
      </c>
      <c r="Y108" s="218">
        <f t="shared" si="29"/>
        <v>1</v>
      </c>
      <c r="Z108" s="120" t="str">
        <f t="shared" si="16"/>
        <v/>
      </c>
      <c r="AA108" s="185" t="s">
        <v>2695</v>
      </c>
      <c r="AB108" s="17"/>
      <c r="AC108" s="106"/>
    </row>
    <row r="109" spans="1:29" ht="14">
      <c r="A109" s="218">
        <v>3405</v>
      </c>
      <c r="B109" s="16" t="str">
        <f t="shared" si="17"/>
        <v>V.1.23.4</v>
      </c>
      <c r="C109" s="93" t="s">
        <v>2693</v>
      </c>
      <c r="D109" s="20" t="s">
        <v>50</v>
      </c>
      <c r="E109" s="31"/>
      <c r="F109" s="197"/>
      <c r="G109" s="197"/>
      <c r="H109" s="17"/>
      <c r="I109" s="18" t="s">
        <v>3</v>
      </c>
      <c r="J109" s="17"/>
      <c r="K109" s="16">
        <v>3</v>
      </c>
      <c r="L109" s="17"/>
      <c r="M109" s="218">
        <f t="shared" si="18"/>
        <v>1</v>
      </c>
      <c r="N109" s="218">
        <f t="shared" si="19"/>
        <v>23</v>
      </c>
      <c r="O109" s="218">
        <f t="shared" si="20"/>
        <v>4</v>
      </c>
      <c r="P109" s="218">
        <f t="shared" si="21"/>
        <v>0</v>
      </c>
      <c r="Q109" s="218">
        <f t="shared" si="22"/>
        <v>0</v>
      </c>
      <c r="R109" s="222">
        <f t="shared" si="15"/>
        <v>0</v>
      </c>
      <c r="S109" s="218">
        <f t="shared" si="23"/>
        <v>2</v>
      </c>
      <c r="T109" s="218">
        <f t="shared" si="24"/>
        <v>2</v>
      </c>
      <c r="U109" s="218">
        <f t="shared" si="25"/>
        <v>1</v>
      </c>
      <c r="V109" s="218">
        <f t="shared" si="26"/>
        <v>3</v>
      </c>
      <c r="W109" s="218">
        <f t="shared" si="27"/>
        <v>2</v>
      </c>
      <c r="X109" s="218">
        <f t="shared" si="28"/>
        <v>1</v>
      </c>
      <c r="Y109" s="218">
        <f t="shared" si="29"/>
        <v>1</v>
      </c>
      <c r="Z109" s="120" t="str">
        <f t="shared" si="16"/>
        <v/>
      </c>
      <c r="AA109" s="185" t="s">
        <v>2695</v>
      </c>
      <c r="AB109" s="17"/>
      <c r="AC109" s="106"/>
    </row>
    <row r="110" spans="1:29" ht="42">
      <c r="A110" s="218">
        <v>3406</v>
      </c>
      <c r="B110" s="16" t="str">
        <f t="shared" si="17"/>
        <v>V.1.24</v>
      </c>
      <c r="C110" s="92" t="s">
        <v>2700</v>
      </c>
      <c r="D110" s="20" t="s">
        <v>47</v>
      </c>
      <c r="E110" s="31"/>
      <c r="F110" s="197"/>
      <c r="G110" s="197"/>
      <c r="H110" s="17"/>
      <c r="I110" s="18" t="s">
        <v>363</v>
      </c>
      <c r="J110" s="17" t="s">
        <v>364</v>
      </c>
      <c r="K110" s="16">
        <v>2</v>
      </c>
      <c r="L110" s="17"/>
      <c r="M110" s="218">
        <f t="shared" si="18"/>
        <v>1</v>
      </c>
      <c r="N110" s="218">
        <f t="shared" si="19"/>
        <v>24</v>
      </c>
      <c r="O110" s="218">
        <f t="shared" si="20"/>
        <v>0</v>
      </c>
      <c r="P110" s="218">
        <f t="shared" si="21"/>
        <v>0</v>
      </c>
      <c r="Q110" s="218">
        <f t="shared" si="22"/>
        <v>0</v>
      </c>
      <c r="R110" s="222">
        <f t="shared" si="15"/>
        <v>0</v>
      </c>
      <c r="S110" s="218">
        <f t="shared" si="23"/>
        <v>1</v>
      </c>
      <c r="T110" s="218">
        <f t="shared" si="24"/>
        <v>1</v>
      </c>
      <c r="U110" s="218">
        <f t="shared" si="25"/>
        <v>1</v>
      </c>
      <c r="V110" s="218">
        <f t="shared" si="26"/>
        <v>0</v>
      </c>
      <c r="W110" s="218">
        <f t="shared" si="27"/>
        <v>1</v>
      </c>
      <c r="X110" s="218">
        <f t="shared" si="28"/>
        <v>1</v>
      </c>
      <c r="Y110" s="218">
        <f t="shared" si="29"/>
        <v>1</v>
      </c>
      <c r="Z110" s="120">
        <f t="shared" si="16"/>
        <v>1</v>
      </c>
      <c r="AA110" s="185" t="s">
        <v>2701</v>
      </c>
      <c r="AB110" s="17"/>
      <c r="AC110" s="106" t="s">
        <v>2702</v>
      </c>
    </row>
    <row r="111" spans="1:29" ht="14">
      <c r="A111" s="218">
        <v>3407</v>
      </c>
      <c r="B111" s="16" t="str">
        <f t="shared" si="17"/>
        <v>V.1.24.1</v>
      </c>
      <c r="C111" s="93" t="s">
        <v>1308</v>
      </c>
      <c r="D111" s="20" t="s">
        <v>50</v>
      </c>
      <c r="E111" s="31"/>
      <c r="F111" s="197"/>
      <c r="G111" s="197"/>
      <c r="H111" s="17"/>
      <c r="I111" s="18" t="s">
        <v>3</v>
      </c>
      <c r="J111" s="17"/>
      <c r="K111" s="16">
        <v>3</v>
      </c>
      <c r="L111" s="17"/>
      <c r="M111" s="218">
        <f t="shared" si="18"/>
        <v>1</v>
      </c>
      <c r="N111" s="218">
        <f t="shared" si="19"/>
        <v>24</v>
      </c>
      <c r="O111" s="218">
        <f t="shared" si="20"/>
        <v>1</v>
      </c>
      <c r="P111" s="218">
        <f t="shared" si="21"/>
        <v>0</v>
      </c>
      <c r="Q111" s="218">
        <f t="shared" si="22"/>
        <v>0</v>
      </c>
      <c r="R111" s="222">
        <f t="shared" si="15"/>
        <v>0</v>
      </c>
      <c r="S111" s="218">
        <f t="shared" si="23"/>
        <v>2</v>
      </c>
      <c r="T111" s="218">
        <f t="shared" si="24"/>
        <v>2</v>
      </c>
      <c r="U111" s="218">
        <f t="shared" si="25"/>
        <v>1</v>
      </c>
      <c r="V111" s="218">
        <f t="shared" si="26"/>
        <v>3</v>
      </c>
      <c r="W111" s="218">
        <f t="shared" si="27"/>
        <v>2</v>
      </c>
      <c r="X111" s="218">
        <f t="shared" si="28"/>
        <v>1</v>
      </c>
      <c r="Y111" s="218">
        <f t="shared" si="29"/>
        <v>1</v>
      </c>
      <c r="Z111" s="120" t="str">
        <f t="shared" si="16"/>
        <v/>
      </c>
      <c r="AA111" s="185" t="s">
        <v>2701</v>
      </c>
      <c r="AB111" s="17"/>
      <c r="AC111" s="106"/>
    </row>
    <row r="112" spans="1:29" ht="14">
      <c r="A112" s="218">
        <v>3408</v>
      </c>
      <c r="B112" s="16" t="str">
        <f t="shared" si="17"/>
        <v>V.1.24.2</v>
      </c>
      <c r="C112" s="93" t="s">
        <v>1309</v>
      </c>
      <c r="D112" s="20" t="s">
        <v>50</v>
      </c>
      <c r="E112" s="31"/>
      <c r="F112" s="197"/>
      <c r="G112" s="197"/>
      <c r="H112" s="17"/>
      <c r="I112" s="18" t="s">
        <v>3</v>
      </c>
      <c r="J112" s="17"/>
      <c r="K112" s="16">
        <v>3</v>
      </c>
      <c r="L112" s="17"/>
      <c r="M112" s="218">
        <f t="shared" si="18"/>
        <v>1</v>
      </c>
      <c r="N112" s="218">
        <f t="shared" si="19"/>
        <v>24</v>
      </c>
      <c r="O112" s="218">
        <f t="shared" si="20"/>
        <v>2</v>
      </c>
      <c r="P112" s="218">
        <f t="shared" si="21"/>
        <v>0</v>
      </c>
      <c r="Q112" s="218">
        <f t="shared" si="22"/>
        <v>0</v>
      </c>
      <c r="R112" s="222">
        <f t="shared" si="15"/>
        <v>0</v>
      </c>
      <c r="S112" s="218">
        <f t="shared" si="23"/>
        <v>2</v>
      </c>
      <c r="T112" s="218">
        <f t="shared" si="24"/>
        <v>2</v>
      </c>
      <c r="U112" s="218">
        <f t="shared" si="25"/>
        <v>1</v>
      </c>
      <c r="V112" s="218">
        <f t="shared" si="26"/>
        <v>3</v>
      </c>
      <c r="W112" s="218">
        <f t="shared" si="27"/>
        <v>2</v>
      </c>
      <c r="X112" s="218">
        <f t="shared" si="28"/>
        <v>1</v>
      </c>
      <c r="Y112" s="218">
        <f t="shared" si="29"/>
        <v>1</v>
      </c>
      <c r="Z112" s="120" t="str">
        <f t="shared" si="16"/>
        <v/>
      </c>
      <c r="AA112" s="185" t="s">
        <v>2701</v>
      </c>
      <c r="AB112" s="17"/>
      <c r="AC112" s="106"/>
    </row>
    <row r="113" spans="1:29" ht="14">
      <c r="A113" s="218">
        <v>3409</v>
      </c>
      <c r="B113" s="16" t="str">
        <f t="shared" si="17"/>
        <v>V.1.24.3</v>
      </c>
      <c r="C113" s="93" t="s">
        <v>2703</v>
      </c>
      <c r="D113" s="20" t="s">
        <v>50</v>
      </c>
      <c r="E113" s="31"/>
      <c r="F113" s="197"/>
      <c r="G113" s="197"/>
      <c r="H113" s="17"/>
      <c r="I113" s="18" t="s">
        <v>3</v>
      </c>
      <c r="J113" s="17"/>
      <c r="K113" s="16">
        <v>3</v>
      </c>
      <c r="L113" s="17"/>
      <c r="M113" s="218">
        <f t="shared" si="18"/>
        <v>1</v>
      </c>
      <c r="N113" s="218">
        <f t="shared" si="19"/>
        <v>24</v>
      </c>
      <c r="O113" s="218">
        <f t="shared" si="20"/>
        <v>3</v>
      </c>
      <c r="P113" s="218">
        <f t="shared" si="21"/>
        <v>0</v>
      </c>
      <c r="Q113" s="218">
        <f t="shared" si="22"/>
        <v>0</v>
      </c>
      <c r="R113" s="222">
        <f t="shared" si="15"/>
        <v>0</v>
      </c>
      <c r="S113" s="218">
        <f t="shared" si="23"/>
        <v>2</v>
      </c>
      <c r="T113" s="218">
        <f t="shared" si="24"/>
        <v>2</v>
      </c>
      <c r="U113" s="218">
        <f t="shared" si="25"/>
        <v>1</v>
      </c>
      <c r="V113" s="218">
        <f t="shared" si="26"/>
        <v>3</v>
      </c>
      <c r="W113" s="218">
        <f t="shared" si="27"/>
        <v>2</v>
      </c>
      <c r="X113" s="218">
        <f t="shared" si="28"/>
        <v>1</v>
      </c>
      <c r="Y113" s="218">
        <f t="shared" si="29"/>
        <v>1</v>
      </c>
      <c r="Z113" s="120" t="str">
        <f t="shared" si="16"/>
        <v/>
      </c>
      <c r="AA113" s="185" t="s">
        <v>2701</v>
      </c>
      <c r="AB113" s="17"/>
      <c r="AC113" s="106"/>
    </row>
    <row r="114" spans="1:29" ht="14">
      <c r="A114" s="218">
        <v>3410</v>
      </c>
      <c r="B114" s="16" t="str">
        <f t="shared" si="17"/>
        <v>V.1.24.4</v>
      </c>
      <c r="C114" s="93" t="s">
        <v>1310</v>
      </c>
      <c r="D114" s="20" t="s">
        <v>47</v>
      </c>
      <c r="E114" s="31" t="s">
        <v>2704</v>
      </c>
      <c r="F114" s="197"/>
      <c r="G114" s="197"/>
      <c r="H114" s="17"/>
      <c r="I114" s="18" t="s">
        <v>3</v>
      </c>
      <c r="J114" s="17"/>
      <c r="K114" s="16">
        <v>3</v>
      </c>
      <c r="L114" s="17"/>
      <c r="M114" s="218">
        <f t="shared" si="18"/>
        <v>1</v>
      </c>
      <c r="N114" s="218">
        <f t="shared" si="19"/>
        <v>24</v>
      </c>
      <c r="O114" s="218">
        <f t="shared" si="20"/>
        <v>4</v>
      </c>
      <c r="P114" s="218">
        <f t="shared" si="21"/>
        <v>0</v>
      </c>
      <c r="Q114" s="218">
        <f t="shared" si="22"/>
        <v>0</v>
      </c>
      <c r="R114" s="222">
        <f t="shared" si="15"/>
        <v>0</v>
      </c>
      <c r="S114" s="218">
        <f t="shared" si="23"/>
        <v>1</v>
      </c>
      <c r="T114" s="218">
        <f t="shared" si="24"/>
        <v>1</v>
      </c>
      <c r="U114" s="218">
        <f t="shared" si="25"/>
        <v>1</v>
      </c>
      <c r="V114" s="218">
        <f t="shared" si="26"/>
        <v>0</v>
      </c>
      <c r="W114" s="218">
        <f t="shared" si="27"/>
        <v>1</v>
      </c>
      <c r="X114" s="218">
        <f t="shared" si="28"/>
        <v>1</v>
      </c>
      <c r="Y114" s="218">
        <f t="shared" si="29"/>
        <v>1</v>
      </c>
      <c r="Z114" s="120" t="str">
        <f t="shared" si="16"/>
        <v/>
      </c>
      <c r="AA114" s="185" t="s">
        <v>2701</v>
      </c>
      <c r="AB114" s="17"/>
      <c r="AC114" s="106"/>
    </row>
    <row r="115" spans="1:29" ht="14">
      <c r="A115" s="218">
        <v>3411</v>
      </c>
      <c r="B115" s="16" t="str">
        <f t="shared" si="17"/>
        <v>V.1.24.5</v>
      </c>
      <c r="C115" s="93" t="s">
        <v>2693</v>
      </c>
      <c r="D115" s="20" t="s">
        <v>50</v>
      </c>
      <c r="E115" s="31"/>
      <c r="F115" s="197"/>
      <c r="G115" s="197"/>
      <c r="H115" s="17"/>
      <c r="I115" s="18" t="s">
        <v>3</v>
      </c>
      <c r="J115" s="17"/>
      <c r="K115" s="16">
        <v>3</v>
      </c>
      <c r="L115" s="17"/>
      <c r="M115" s="218">
        <f t="shared" si="18"/>
        <v>1</v>
      </c>
      <c r="N115" s="218">
        <f t="shared" si="19"/>
        <v>24</v>
      </c>
      <c r="O115" s="218">
        <f t="shared" si="20"/>
        <v>5</v>
      </c>
      <c r="P115" s="218">
        <f t="shared" si="21"/>
        <v>0</v>
      </c>
      <c r="Q115" s="218">
        <f t="shared" si="22"/>
        <v>0</v>
      </c>
      <c r="R115" s="222">
        <f t="shared" si="15"/>
        <v>0</v>
      </c>
      <c r="S115" s="218">
        <f t="shared" si="23"/>
        <v>2</v>
      </c>
      <c r="T115" s="218">
        <f t="shared" si="24"/>
        <v>2</v>
      </c>
      <c r="U115" s="218">
        <f t="shared" si="25"/>
        <v>1</v>
      </c>
      <c r="V115" s="218">
        <f t="shared" si="26"/>
        <v>3</v>
      </c>
      <c r="W115" s="218">
        <f t="shared" si="27"/>
        <v>2</v>
      </c>
      <c r="X115" s="218">
        <f t="shared" si="28"/>
        <v>1</v>
      </c>
      <c r="Y115" s="218">
        <f t="shared" si="29"/>
        <v>1</v>
      </c>
      <c r="Z115" s="120" t="str">
        <f t="shared" si="16"/>
        <v/>
      </c>
      <c r="AA115" s="185" t="s">
        <v>2701</v>
      </c>
      <c r="AB115" s="17"/>
      <c r="AC115" s="106"/>
    </row>
    <row r="116" spans="1:29" ht="42">
      <c r="A116" s="218">
        <v>3412</v>
      </c>
      <c r="B116" s="16" t="str">
        <f t="shared" si="17"/>
        <v>V.1.25</v>
      </c>
      <c r="C116" s="92" t="s">
        <v>2705</v>
      </c>
      <c r="D116" s="20" t="s">
        <v>47</v>
      </c>
      <c r="E116" s="31"/>
      <c r="F116" s="197"/>
      <c r="G116" s="197"/>
      <c r="H116" s="17"/>
      <c r="I116" s="18" t="s">
        <v>363</v>
      </c>
      <c r="J116" s="17" t="s">
        <v>364</v>
      </c>
      <c r="K116" s="16">
        <v>2</v>
      </c>
      <c r="L116" s="17"/>
      <c r="M116" s="218">
        <f t="shared" si="18"/>
        <v>1</v>
      </c>
      <c r="N116" s="218">
        <f t="shared" si="19"/>
        <v>25</v>
      </c>
      <c r="O116" s="218">
        <f t="shared" si="20"/>
        <v>0</v>
      </c>
      <c r="P116" s="218">
        <f t="shared" si="21"/>
        <v>0</v>
      </c>
      <c r="Q116" s="218">
        <f t="shared" si="22"/>
        <v>0</v>
      </c>
      <c r="R116" s="222">
        <f t="shared" si="15"/>
        <v>0</v>
      </c>
      <c r="S116" s="218">
        <f t="shared" si="23"/>
        <v>1</v>
      </c>
      <c r="T116" s="218">
        <f t="shared" si="24"/>
        <v>1</v>
      </c>
      <c r="U116" s="218">
        <f t="shared" si="25"/>
        <v>1</v>
      </c>
      <c r="V116" s="218">
        <f t="shared" si="26"/>
        <v>0</v>
      </c>
      <c r="W116" s="218">
        <f t="shared" si="27"/>
        <v>1</v>
      </c>
      <c r="X116" s="218">
        <f t="shared" si="28"/>
        <v>1</v>
      </c>
      <c r="Y116" s="218">
        <f t="shared" si="29"/>
        <v>1</v>
      </c>
      <c r="Z116" s="120">
        <f t="shared" si="16"/>
        <v>1</v>
      </c>
      <c r="AA116" s="185" t="s">
        <v>2701</v>
      </c>
      <c r="AB116" s="17"/>
      <c r="AC116" s="106" t="s">
        <v>2706</v>
      </c>
    </row>
    <row r="117" spans="1:29" ht="14">
      <c r="A117" s="218">
        <v>3413</v>
      </c>
      <c r="B117" s="16" t="str">
        <f t="shared" si="17"/>
        <v>V.1.25.1</v>
      </c>
      <c r="C117" s="93" t="s">
        <v>2707</v>
      </c>
      <c r="D117" s="20" t="s">
        <v>50</v>
      </c>
      <c r="E117" s="31"/>
      <c r="F117" s="197"/>
      <c r="G117" s="197"/>
      <c r="H117" s="17"/>
      <c r="I117" s="18" t="s">
        <v>3</v>
      </c>
      <c r="J117" s="17"/>
      <c r="K117" s="16">
        <v>3</v>
      </c>
      <c r="L117" s="17"/>
      <c r="M117" s="218">
        <f t="shared" si="18"/>
        <v>1</v>
      </c>
      <c r="N117" s="218">
        <f t="shared" si="19"/>
        <v>25</v>
      </c>
      <c r="O117" s="218">
        <f t="shared" si="20"/>
        <v>1</v>
      </c>
      <c r="P117" s="218">
        <f t="shared" si="21"/>
        <v>0</v>
      </c>
      <c r="Q117" s="218">
        <f t="shared" si="22"/>
        <v>0</v>
      </c>
      <c r="R117" s="222">
        <f t="shared" si="15"/>
        <v>0</v>
      </c>
      <c r="S117" s="218">
        <f t="shared" si="23"/>
        <v>2</v>
      </c>
      <c r="T117" s="218">
        <f t="shared" si="24"/>
        <v>2</v>
      </c>
      <c r="U117" s="218">
        <f t="shared" si="25"/>
        <v>1</v>
      </c>
      <c r="V117" s="218">
        <f t="shared" si="26"/>
        <v>3</v>
      </c>
      <c r="W117" s="218">
        <f t="shared" si="27"/>
        <v>2</v>
      </c>
      <c r="X117" s="218">
        <f t="shared" si="28"/>
        <v>1</v>
      </c>
      <c r="Y117" s="218">
        <f t="shared" si="29"/>
        <v>1</v>
      </c>
      <c r="Z117" s="120" t="str">
        <f t="shared" si="16"/>
        <v/>
      </c>
      <c r="AA117" s="185" t="s">
        <v>2701</v>
      </c>
      <c r="AB117" s="17"/>
      <c r="AC117" s="106"/>
    </row>
    <row r="118" spans="1:29" ht="14">
      <c r="A118" s="218">
        <v>3414</v>
      </c>
      <c r="B118" s="16" t="str">
        <f t="shared" si="17"/>
        <v>V.1.25.2</v>
      </c>
      <c r="C118" s="93" t="s">
        <v>2708</v>
      </c>
      <c r="D118" s="20" t="s">
        <v>50</v>
      </c>
      <c r="E118" s="31"/>
      <c r="F118" s="197"/>
      <c r="G118" s="197"/>
      <c r="H118" s="17"/>
      <c r="I118" s="18" t="s">
        <v>3</v>
      </c>
      <c r="J118" s="17"/>
      <c r="K118" s="16">
        <v>3</v>
      </c>
      <c r="L118" s="17"/>
      <c r="M118" s="218">
        <f t="shared" si="18"/>
        <v>1</v>
      </c>
      <c r="N118" s="218">
        <f t="shared" si="19"/>
        <v>25</v>
      </c>
      <c r="O118" s="218">
        <f t="shared" si="20"/>
        <v>2</v>
      </c>
      <c r="P118" s="218">
        <f t="shared" si="21"/>
        <v>0</v>
      </c>
      <c r="Q118" s="218">
        <f t="shared" si="22"/>
        <v>0</v>
      </c>
      <c r="R118" s="222">
        <f t="shared" si="15"/>
        <v>0</v>
      </c>
      <c r="S118" s="218">
        <f t="shared" si="23"/>
        <v>2</v>
      </c>
      <c r="T118" s="218">
        <f t="shared" si="24"/>
        <v>2</v>
      </c>
      <c r="U118" s="218">
        <f t="shared" si="25"/>
        <v>1</v>
      </c>
      <c r="V118" s="218">
        <f t="shared" si="26"/>
        <v>3</v>
      </c>
      <c r="W118" s="218">
        <f t="shared" si="27"/>
        <v>2</v>
      </c>
      <c r="X118" s="218">
        <f t="shared" si="28"/>
        <v>1</v>
      </c>
      <c r="Y118" s="218">
        <f t="shared" si="29"/>
        <v>1</v>
      </c>
      <c r="Z118" s="120" t="str">
        <f t="shared" si="16"/>
        <v/>
      </c>
      <c r="AA118" s="185" t="s">
        <v>2701</v>
      </c>
      <c r="AB118" s="17"/>
      <c r="AC118" s="106"/>
    </row>
    <row r="119" spans="1:29" ht="14">
      <c r="A119" s="218">
        <v>3415</v>
      </c>
      <c r="B119" s="16" t="str">
        <f t="shared" si="17"/>
        <v>V.1.25.3</v>
      </c>
      <c r="C119" s="93" t="s">
        <v>2709</v>
      </c>
      <c r="D119" s="20" t="s">
        <v>50</v>
      </c>
      <c r="E119" s="31"/>
      <c r="F119" s="197"/>
      <c r="G119" s="197"/>
      <c r="H119" s="17"/>
      <c r="I119" s="18" t="s">
        <v>3</v>
      </c>
      <c r="J119" s="17"/>
      <c r="K119" s="16">
        <v>3</v>
      </c>
      <c r="L119" s="17"/>
      <c r="M119" s="218">
        <f t="shared" si="18"/>
        <v>1</v>
      </c>
      <c r="N119" s="218">
        <f t="shared" si="19"/>
        <v>25</v>
      </c>
      <c r="O119" s="218">
        <f t="shared" si="20"/>
        <v>3</v>
      </c>
      <c r="P119" s="218">
        <f t="shared" si="21"/>
        <v>0</v>
      </c>
      <c r="Q119" s="218">
        <f t="shared" si="22"/>
        <v>0</v>
      </c>
      <c r="R119" s="222">
        <f t="shared" si="15"/>
        <v>0</v>
      </c>
      <c r="S119" s="218">
        <f t="shared" si="23"/>
        <v>2</v>
      </c>
      <c r="T119" s="218">
        <f t="shared" si="24"/>
        <v>2</v>
      </c>
      <c r="U119" s="218">
        <f t="shared" si="25"/>
        <v>1</v>
      </c>
      <c r="V119" s="218">
        <f t="shared" si="26"/>
        <v>3</v>
      </c>
      <c r="W119" s="218">
        <f t="shared" si="27"/>
        <v>2</v>
      </c>
      <c r="X119" s="218">
        <f t="shared" si="28"/>
        <v>1</v>
      </c>
      <c r="Y119" s="218">
        <f t="shared" si="29"/>
        <v>1</v>
      </c>
      <c r="Z119" s="120" t="str">
        <f t="shared" si="16"/>
        <v/>
      </c>
      <c r="AA119" s="185" t="s">
        <v>2701</v>
      </c>
      <c r="AB119" s="17"/>
      <c r="AC119" s="106"/>
    </row>
    <row r="120" spans="1:29" ht="14">
      <c r="A120" s="218">
        <v>3416</v>
      </c>
      <c r="B120" s="16" t="str">
        <f t="shared" si="17"/>
        <v>V.1.25.4</v>
      </c>
      <c r="C120" s="93" t="s">
        <v>2710</v>
      </c>
      <c r="D120" s="20" t="s">
        <v>50</v>
      </c>
      <c r="E120" s="31"/>
      <c r="F120" s="197"/>
      <c r="G120" s="197"/>
      <c r="H120" s="17"/>
      <c r="I120" s="18" t="s">
        <v>3</v>
      </c>
      <c r="J120" s="17"/>
      <c r="K120" s="16">
        <v>3</v>
      </c>
      <c r="L120" s="17"/>
      <c r="M120" s="218">
        <f t="shared" si="18"/>
        <v>1</v>
      </c>
      <c r="N120" s="218">
        <f t="shared" si="19"/>
        <v>25</v>
      </c>
      <c r="O120" s="218">
        <f t="shared" si="20"/>
        <v>4</v>
      </c>
      <c r="P120" s="218">
        <f t="shared" si="21"/>
        <v>0</v>
      </c>
      <c r="Q120" s="218">
        <f t="shared" si="22"/>
        <v>0</v>
      </c>
      <c r="R120" s="222">
        <f t="shared" si="15"/>
        <v>0</v>
      </c>
      <c r="S120" s="218">
        <f t="shared" si="23"/>
        <v>2</v>
      </c>
      <c r="T120" s="218">
        <f t="shared" si="24"/>
        <v>2</v>
      </c>
      <c r="U120" s="218">
        <f t="shared" si="25"/>
        <v>1</v>
      </c>
      <c r="V120" s="218">
        <f t="shared" si="26"/>
        <v>3</v>
      </c>
      <c r="W120" s="218">
        <f t="shared" si="27"/>
        <v>2</v>
      </c>
      <c r="X120" s="218">
        <f t="shared" si="28"/>
        <v>1</v>
      </c>
      <c r="Y120" s="218">
        <f t="shared" si="29"/>
        <v>1</v>
      </c>
      <c r="Z120" s="120" t="str">
        <f t="shared" si="16"/>
        <v/>
      </c>
      <c r="AA120" s="185" t="s">
        <v>2701</v>
      </c>
      <c r="AB120" s="17"/>
      <c r="AC120" s="106"/>
    </row>
    <row r="121" spans="1:29" ht="14">
      <c r="A121" s="218">
        <v>3417</v>
      </c>
      <c r="B121" s="16" t="str">
        <f t="shared" si="17"/>
        <v>V.1.25.5</v>
      </c>
      <c r="C121" s="93" t="s">
        <v>2693</v>
      </c>
      <c r="D121" s="20" t="s">
        <v>47</v>
      </c>
      <c r="E121" s="214" t="s">
        <v>2711</v>
      </c>
      <c r="F121" s="197"/>
      <c r="G121" s="197"/>
      <c r="H121" s="17"/>
      <c r="I121" s="18" t="s">
        <v>3</v>
      </c>
      <c r="J121" s="17"/>
      <c r="K121" s="16">
        <v>3</v>
      </c>
      <c r="L121" s="17"/>
      <c r="M121" s="218">
        <f t="shared" si="18"/>
        <v>1</v>
      </c>
      <c r="N121" s="218">
        <f t="shared" si="19"/>
        <v>25</v>
      </c>
      <c r="O121" s="218">
        <f t="shared" si="20"/>
        <v>5</v>
      </c>
      <c r="P121" s="218">
        <f t="shared" si="21"/>
        <v>0</v>
      </c>
      <c r="Q121" s="218">
        <f t="shared" si="22"/>
        <v>0</v>
      </c>
      <c r="R121" s="222">
        <f t="shared" si="15"/>
        <v>0</v>
      </c>
      <c r="S121" s="218">
        <f t="shared" si="23"/>
        <v>1</v>
      </c>
      <c r="T121" s="218">
        <f t="shared" si="24"/>
        <v>1</v>
      </c>
      <c r="U121" s="218">
        <f t="shared" si="25"/>
        <v>1</v>
      </c>
      <c r="V121" s="218">
        <f t="shared" si="26"/>
        <v>0</v>
      </c>
      <c r="W121" s="218">
        <f t="shared" si="27"/>
        <v>1</v>
      </c>
      <c r="X121" s="218">
        <f t="shared" si="28"/>
        <v>1</v>
      </c>
      <c r="Y121" s="218">
        <f t="shared" si="29"/>
        <v>1</v>
      </c>
      <c r="Z121" s="120" t="str">
        <f t="shared" si="16"/>
        <v/>
      </c>
      <c r="AA121" s="185" t="s">
        <v>2701</v>
      </c>
      <c r="AB121" s="17"/>
      <c r="AC121" s="106"/>
    </row>
    <row r="122" spans="1:29" ht="42">
      <c r="A122" s="218">
        <v>3418</v>
      </c>
      <c r="B122" s="16" t="str">
        <f t="shared" si="17"/>
        <v>V.1.26</v>
      </c>
      <c r="C122" s="92" t="s">
        <v>2712</v>
      </c>
      <c r="D122" s="20" t="s">
        <v>47</v>
      </c>
      <c r="E122" s="31"/>
      <c r="F122" s="197"/>
      <c r="G122" s="197"/>
      <c r="H122" s="17"/>
      <c r="I122" s="18" t="s">
        <v>363</v>
      </c>
      <c r="J122" s="17" t="s">
        <v>364</v>
      </c>
      <c r="K122" s="16">
        <v>2</v>
      </c>
      <c r="L122" s="17"/>
      <c r="M122" s="218">
        <f t="shared" si="18"/>
        <v>1</v>
      </c>
      <c r="N122" s="218">
        <f t="shared" si="19"/>
        <v>26</v>
      </c>
      <c r="O122" s="218">
        <f t="shared" si="20"/>
        <v>0</v>
      </c>
      <c r="P122" s="218">
        <f t="shared" si="21"/>
        <v>0</v>
      </c>
      <c r="Q122" s="218">
        <f t="shared" si="22"/>
        <v>0</v>
      </c>
      <c r="R122" s="222">
        <f t="shared" si="15"/>
        <v>0</v>
      </c>
      <c r="S122" s="218">
        <f t="shared" si="23"/>
        <v>1</v>
      </c>
      <c r="T122" s="218">
        <f t="shared" si="24"/>
        <v>1</v>
      </c>
      <c r="U122" s="218">
        <f t="shared" si="25"/>
        <v>1</v>
      </c>
      <c r="V122" s="218">
        <f t="shared" si="26"/>
        <v>0</v>
      </c>
      <c r="W122" s="218">
        <f t="shared" si="27"/>
        <v>1</v>
      </c>
      <c r="X122" s="218">
        <f t="shared" si="28"/>
        <v>1</v>
      </c>
      <c r="Y122" s="218">
        <f t="shared" si="29"/>
        <v>1</v>
      </c>
      <c r="Z122" s="120">
        <f t="shared" si="16"/>
        <v>1</v>
      </c>
      <c r="AA122" s="185" t="s">
        <v>2695</v>
      </c>
      <c r="AB122" s="17"/>
      <c r="AC122" s="106" t="s">
        <v>2713</v>
      </c>
    </row>
    <row r="123" spans="1:29" ht="14">
      <c r="A123" s="218">
        <v>3419</v>
      </c>
      <c r="B123" s="16" t="str">
        <f t="shared" si="17"/>
        <v>V.1.26.1</v>
      </c>
      <c r="C123" s="93" t="s">
        <v>2714</v>
      </c>
      <c r="D123" s="20" t="s">
        <v>50</v>
      </c>
      <c r="E123" s="31"/>
      <c r="F123" s="197"/>
      <c r="G123" s="197"/>
      <c r="H123" s="17"/>
      <c r="I123" s="18" t="s">
        <v>3</v>
      </c>
      <c r="J123" s="17"/>
      <c r="K123" s="16">
        <v>3</v>
      </c>
      <c r="L123" s="17"/>
      <c r="M123" s="218">
        <f t="shared" si="18"/>
        <v>1</v>
      </c>
      <c r="N123" s="218">
        <f t="shared" si="19"/>
        <v>26</v>
      </c>
      <c r="O123" s="218">
        <f t="shared" si="20"/>
        <v>1</v>
      </c>
      <c r="P123" s="218">
        <f t="shared" si="21"/>
        <v>0</v>
      </c>
      <c r="Q123" s="218">
        <f t="shared" si="22"/>
        <v>0</v>
      </c>
      <c r="R123" s="222">
        <f t="shared" si="15"/>
        <v>0</v>
      </c>
      <c r="S123" s="218">
        <f t="shared" si="23"/>
        <v>2</v>
      </c>
      <c r="T123" s="218">
        <f t="shared" si="24"/>
        <v>2</v>
      </c>
      <c r="U123" s="218">
        <f t="shared" si="25"/>
        <v>1</v>
      </c>
      <c r="V123" s="218">
        <f t="shared" si="26"/>
        <v>3</v>
      </c>
      <c r="W123" s="218">
        <f t="shared" si="27"/>
        <v>2</v>
      </c>
      <c r="X123" s="218">
        <f t="shared" si="28"/>
        <v>1</v>
      </c>
      <c r="Y123" s="218">
        <f t="shared" si="29"/>
        <v>1</v>
      </c>
      <c r="Z123" s="120" t="str">
        <f t="shared" si="16"/>
        <v/>
      </c>
      <c r="AA123" s="185" t="s">
        <v>2695</v>
      </c>
      <c r="AB123" s="17"/>
      <c r="AC123" s="106"/>
    </row>
    <row r="124" spans="1:29" ht="14">
      <c r="A124" s="218">
        <v>3420</v>
      </c>
      <c r="B124" s="16" t="str">
        <f t="shared" si="17"/>
        <v>V.1.26.2</v>
      </c>
      <c r="C124" s="93" t="s">
        <v>2707</v>
      </c>
      <c r="D124" s="20" t="s">
        <v>50</v>
      </c>
      <c r="E124" s="31"/>
      <c r="F124" s="197"/>
      <c r="G124" s="197"/>
      <c r="H124" s="17"/>
      <c r="I124" s="18" t="s">
        <v>3</v>
      </c>
      <c r="J124" s="17"/>
      <c r="K124" s="16">
        <v>3</v>
      </c>
      <c r="L124" s="17"/>
      <c r="M124" s="218">
        <f t="shared" si="18"/>
        <v>1</v>
      </c>
      <c r="N124" s="218">
        <f t="shared" si="19"/>
        <v>26</v>
      </c>
      <c r="O124" s="218">
        <f t="shared" si="20"/>
        <v>2</v>
      </c>
      <c r="P124" s="218">
        <f t="shared" si="21"/>
        <v>0</v>
      </c>
      <c r="Q124" s="218">
        <f t="shared" si="22"/>
        <v>0</v>
      </c>
      <c r="R124" s="222">
        <f t="shared" si="15"/>
        <v>0</v>
      </c>
      <c r="S124" s="218">
        <f t="shared" si="23"/>
        <v>2</v>
      </c>
      <c r="T124" s="218">
        <f t="shared" si="24"/>
        <v>2</v>
      </c>
      <c r="U124" s="218">
        <f t="shared" si="25"/>
        <v>1</v>
      </c>
      <c r="V124" s="218">
        <f t="shared" si="26"/>
        <v>3</v>
      </c>
      <c r="W124" s="218">
        <f t="shared" si="27"/>
        <v>2</v>
      </c>
      <c r="X124" s="218">
        <f t="shared" si="28"/>
        <v>1</v>
      </c>
      <c r="Y124" s="218">
        <f t="shared" si="29"/>
        <v>1</v>
      </c>
      <c r="Z124" s="120" t="str">
        <f t="shared" si="16"/>
        <v/>
      </c>
      <c r="AA124" s="185" t="s">
        <v>2695</v>
      </c>
      <c r="AB124" s="17"/>
      <c r="AC124" s="106"/>
    </row>
    <row r="125" spans="1:29" ht="14">
      <c r="A125" s="218">
        <v>3421</v>
      </c>
      <c r="B125" s="16" t="str">
        <f t="shared" si="17"/>
        <v>V.1.26.3</v>
      </c>
      <c r="C125" s="93" t="s">
        <v>2708</v>
      </c>
      <c r="D125" s="20" t="s">
        <v>50</v>
      </c>
      <c r="E125" s="31"/>
      <c r="F125" s="197"/>
      <c r="G125" s="197"/>
      <c r="H125" s="17"/>
      <c r="I125" s="18" t="s">
        <v>3</v>
      </c>
      <c r="J125" s="17"/>
      <c r="K125" s="16">
        <v>3</v>
      </c>
      <c r="L125" s="17"/>
      <c r="M125" s="218">
        <f t="shared" si="18"/>
        <v>1</v>
      </c>
      <c r="N125" s="218">
        <f t="shared" si="19"/>
        <v>26</v>
      </c>
      <c r="O125" s="218">
        <f t="shared" si="20"/>
        <v>3</v>
      </c>
      <c r="P125" s="218">
        <f t="shared" si="21"/>
        <v>0</v>
      </c>
      <c r="Q125" s="218">
        <f t="shared" si="22"/>
        <v>0</v>
      </c>
      <c r="R125" s="222">
        <f t="shared" si="15"/>
        <v>0</v>
      </c>
      <c r="S125" s="218">
        <f t="shared" si="23"/>
        <v>2</v>
      </c>
      <c r="T125" s="218">
        <f t="shared" si="24"/>
        <v>2</v>
      </c>
      <c r="U125" s="218">
        <f t="shared" si="25"/>
        <v>1</v>
      </c>
      <c r="V125" s="218">
        <f t="shared" si="26"/>
        <v>3</v>
      </c>
      <c r="W125" s="218">
        <f t="shared" si="27"/>
        <v>2</v>
      </c>
      <c r="X125" s="218">
        <f t="shared" si="28"/>
        <v>1</v>
      </c>
      <c r="Y125" s="218">
        <f t="shared" si="29"/>
        <v>1</v>
      </c>
      <c r="Z125" s="120" t="str">
        <f t="shared" si="16"/>
        <v/>
      </c>
      <c r="AA125" s="185" t="s">
        <v>2695</v>
      </c>
      <c r="AB125" s="17"/>
      <c r="AC125" s="106"/>
    </row>
    <row r="126" spans="1:29" ht="14">
      <c r="A126" s="218">
        <v>3422</v>
      </c>
      <c r="B126" s="16" t="str">
        <f t="shared" si="17"/>
        <v>V.1.26.4</v>
      </c>
      <c r="C126" s="93" t="s">
        <v>2709</v>
      </c>
      <c r="D126" s="20" t="s">
        <v>50</v>
      </c>
      <c r="E126" s="31"/>
      <c r="F126" s="197"/>
      <c r="G126" s="197"/>
      <c r="H126" s="17"/>
      <c r="I126" s="18" t="s">
        <v>3</v>
      </c>
      <c r="J126" s="17"/>
      <c r="K126" s="16">
        <v>3</v>
      </c>
      <c r="L126" s="17"/>
      <c r="M126" s="218">
        <f t="shared" si="18"/>
        <v>1</v>
      </c>
      <c r="N126" s="218">
        <f t="shared" si="19"/>
        <v>26</v>
      </c>
      <c r="O126" s="218">
        <f t="shared" si="20"/>
        <v>4</v>
      </c>
      <c r="P126" s="218">
        <f t="shared" si="21"/>
        <v>0</v>
      </c>
      <c r="Q126" s="218">
        <f t="shared" si="22"/>
        <v>0</v>
      </c>
      <c r="R126" s="222">
        <f t="shared" si="15"/>
        <v>0</v>
      </c>
      <c r="S126" s="218">
        <f t="shared" si="23"/>
        <v>2</v>
      </c>
      <c r="T126" s="218">
        <f t="shared" si="24"/>
        <v>2</v>
      </c>
      <c r="U126" s="218">
        <f t="shared" si="25"/>
        <v>1</v>
      </c>
      <c r="V126" s="218">
        <f t="shared" si="26"/>
        <v>3</v>
      </c>
      <c r="W126" s="218">
        <f t="shared" si="27"/>
        <v>2</v>
      </c>
      <c r="X126" s="218">
        <f t="shared" si="28"/>
        <v>1</v>
      </c>
      <c r="Y126" s="218">
        <f t="shared" si="29"/>
        <v>1</v>
      </c>
      <c r="Z126" s="120" t="str">
        <f t="shared" si="16"/>
        <v/>
      </c>
      <c r="AA126" s="185" t="s">
        <v>2695</v>
      </c>
      <c r="AB126" s="17"/>
      <c r="AC126" s="106"/>
    </row>
    <row r="127" spans="1:29" ht="14">
      <c r="A127" s="218">
        <v>3423</v>
      </c>
      <c r="B127" s="16" t="str">
        <f t="shared" si="17"/>
        <v>V.1.26.5</v>
      </c>
      <c r="C127" s="93" t="s">
        <v>2710</v>
      </c>
      <c r="D127" s="20" t="s">
        <v>50</v>
      </c>
      <c r="E127" s="31"/>
      <c r="F127" s="197"/>
      <c r="G127" s="197"/>
      <c r="H127" s="17"/>
      <c r="I127" s="18" t="s">
        <v>3</v>
      </c>
      <c r="J127" s="17"/>
      <c r="K127" s="16">
        <v>3</v>
      </c>
      <c r="L127" s="17"/>
      <c r="M127" s="218">
        <f t="shared" si="18"/>
        <v>1</v>
      </c>
      <c r="N127" s="218">
        <f t="shared" si="19"/>
        <v>26</v>
      </c>
      <c r="O127" s="218">
        <f t="shared" si="20"/>
        <v>5</v>
      </c>
      <c r="P127" s="218">
        <f t="shared" si="21"/>
        <v>0</v>
      </c>
      <c r="Q127" s="218">
        <f t="shared" si="22"/>
        <v>0</v>
      </c>
      <c r="R127" s="222">
        <f t="shared" si="15"/>
        <v>0</v>
      </c>
      <c r="S127" s="218">
        <f t="shared" si="23"/>
        <v>2</v>
      </c>
      <c r="T127" s="218">
        <f t="shared" si="24"/>
        <v>2</v>
      </c>
      <c r="U127" s="218">
        <f t="shared" si="25"/>
        <v>1</v>
      </c>
      <c r="V127" s="218">
        <f t="shared" si="26"/>
        <v>3</v>
      </c>
      <c r="W127" s="218">
        <f t="shared" si="27"/>
        <v>2</v>
      </c>
      <c r="X127" s="218">
        <f t="shared" si="28"/>
        <v>1</v>
      </c>
      <c r="Y127" s="218">
        <f t="shared" si="29"/>
        <v>1</v>
      </c>
      <c r="Z127" s="120" t="str">
        <f t="shared" si="16"/>
        <v/>
      </c>
      <c r="AA127" s="185" t="s">
        <v>2695</v>
      </c>
      <c r="AB127" s="17"/>
      <c r="AC127" s="106"/>
    </row>
    <row r="128" spans="1:29" ht="14">
      <c r="A128" s="218">
        <v>3424</v>
      </c>
      <c r="B128" s="16" t="str">
        <f t="shared" si="17"/>
        <v>V.1.26.6</v>
      </c>
      <c r="C128" s="93" t="s">
        <v>2693</v>
      </c>
      <c r="D128" s="20" t="s">
        <v>47</v>
      </c>
      <c r="E128" s="214" t="s">
        <v>2715</v>
      </c>
      <c r="F128" s="197"/>
      <c r="G128" s="197"/>
      <c r="H128" s="17"/>
      <c r="I128" s="18" t="s">
        <v>3</v>
      </c>
      <c r="J128" s="17"/>
      <c r="K128" s="16">
        <v>3</v>
      </c>
      <c r="L128" s="17"/>
      <c r="M128" s="218">
        <f t="shared" si="18"/>
        <v>1</v>
      </c>
      <c r="N128" s="218">
        <f t="shared" si="19"/>
        <v>26</v>
      </c>
      <c r="O128" s="218">
        <f t="shared" si="20"/>
        <v>6</v>
      </c>
      <c r="P128" s="218">
        <f t="shared" si="21"/>
        <v>0</v>
      </c>
      <c r="Q128" s="218">
        <f t="shared" si="22"/>
        <v>0</v>
      </c>
      <c r="R128" s="222">
        <f t="shared" si="15"/>
        <v>0</v>
      </c>
      <c r="S128" s="218">
        <f t="shared" si="23"/>
        <v>1</v>
      </c>
      <c r="T128" s="218">
        <f t="shared" si="24"/>
        <v>1</v>
      </c>
      <c r="U128" s="218">
        <f t="shared" si="25"/>
        <v>1</v>
      </c>
      <c r="V128" s="218">
        <f t="shared" si="26"/>
        <v>0</v>
      </c>
      <c r="W128" s="218">
        <f t="shared" si="27"/>
        <v>1</v>
      </c>
      <c r="X128" s="218">
        <f t="shared" si="28"/>
        <v>1</v>
      </c>
      <c r="Y128" s="218">
        <f t="shared" si="29"/>
        <v>1</v>
      </c>
      <c r="Z128" s="120" t="str">
        <f t="shared" si="16"/>
        <v/>
      </c>
      <c r="AA128" s="185" t="s">
        <v>2695</v>
      </c>
      <c r="AB128" s="17"/>
      <c r="AC128" s="106"/>
    </row>
    <row r="129" spans="1:29" ht="42">
      <c r="A129" s="218">
        <v>3425</v>
      </c>
      <c r="B129" s="16" t="str">
        <f t="shared" si="17"/>
        <v>V.1.27</v>
      </c>
      <c r="C129" s="92" t="s">
        <v>2716</v>
      </c>
      <c r="D129" s="20" t="s">
        <v>50</v>
      </c>
      <c r="E129" s="31"/>
      <c r="F129" s="197"/>
      <c r="G129" s="197"/>
      <c r="H129" s="17"/>
      <c r="I129" s="18" t="s">
        <v>363</v>
      </c>
      <c r="J129" s="17" t="s">
        <v>364</v>
      </c>
      <c r="K129" s="16">
        <v>2</v>
      </c>
      <c r="L129" s="17"/>
      <c r="M129" s="218">
        <f t="shared" si="18"/>
        <v>1</v>
      </c>
      <c r="N129" s="218">
        <f t="shared" si="19"/>
        <v>27</v>
      </c>
      <c r="O129" s="218">
        <f t="shared" si="20"/>
        <v>0</v>
      </c>
      <c r="P129" s="218">
        <f t="shared" si="21"/>
        <v>0</v>
      </c>
      <c r="Q129" s="218">
        <f t="shared" si="22"/>
        <v>0</v>
      </c>
      <c r="R129" s="222">
        <f t="shared" si="15"/>
        <v>0</v>
      </c>
      <c r="S129" s="218">
        <f t="shared" si="23"/>
        <v>2</v>
      </c>
      <c r="T129" s="218">
        <f t="shared" si="24"/>
        <v>2</v>
      </c>
      <c r="U129" s="218">
        <f t="shared" si="25"/>
        <v>1</v>
      </c>
      <c r="V129" s="218">
        <f t="shared" si="26"/>
        <v>2</v>
      </c>
      <c r="W129" s="218">
        <f t="shared" si="27"/>
        <v>2</v>
      </c>
      <c r="X129" s="218">
        <f t="shared" si="28"/>
        <v>1</v>
      </c>
      <c r="Y129" s="218">
        <f t="shared" si="29"/>
        <v>1</v>
      </c>
      <c r="Z129" s="120" t="str">
        <f t="shared" si="16"/>
        <v/>
      </c>
      <c r="AA129" s="185" t="s">
        <v>3</v>
      </c>
      <c r="AB129" s="17"/>
      <c r="AC129" s="106" t="s">
        <v>2717</v>
      </c>
    </row>
    <row r="130" spans="1:29" ht="42">
      <c r="A130" s="218">
        <v>3426</v>
      </c>
      <c r="B130" s="16" t="str">
        <f t="shared" si="17"/>
        <v>V.1.28</v>
      </c>
      <c r="C130" s="92" t="s">
        <v>368</v>
      </c>
      <c r="D130" s="20" t="s">
        <v>50</v>
      </c>
      <c r="E130" s="31"/>
      <c r="F130" s="197"/>
      <c r="G130" s="197"/>
      <c r="H130" s="17"/>
      <c r="I130" s="18" t="s">
        <v>363</v>
      </c>
      <c r="J130" s="17" t="s">
        <v>364</v>
      </c>
      <c r="K130" s="16">
        <v>2</v>
      </c>
      <c r="L130" s="17"/>
      <c r="M130" s="218">
        <f t="shared" si="18"/>
        <v>1</v>
      </c>
      <c r="N130" s="218">
        <f t="shared" si="19"/>
        <v>28</v>
      </c>
      <c r="O130" s="218">
        <f t="shared" si="20"/>
        <v>0</v>
      </c>
      <c r="P130" s="218">
        <f t="shared" si="21"/>
        <v>0</v>
      </c>
      <c r="Q130" s="218">
        <f t="shared" si="22"/>
        <v>0</v>
      </c>
      <c r="R130" s="222">
        <f t="shared" si="15"/>
        <v>0</v>
      </c>
      <c r="S130" s="218">
        <f t="shared" si="23"/>
        <v>2</v>
      </c>
      <c r="T130" s="218">
        <f t="shared" si="24"/>
        <v>2</v>
      </c>
      <c r="U130" s="218">
        <f t="shared" si="25"/>
        <v>1</v>
      </c>
      <c r="V130" s="218">
        <f t="shared" si="26"/>
        <v>2</v>
      </c>
      <c r="W130" s="218">
        <f t="shared" si="27"/>
        <v>2</v>
      </c>
      <c r="X130" s="218">
        <f t="shared" si="28"/>
        <v>1</v>
      </c>
      <c r="Y130" s="218">
        <f t="shared" si="29"/>
        <v>1</v>
      </c>
      <c r="Z130" s="120">
        <f t="shared" si="16"/>
        <v>1</v>
      </c>
      <c r="AA130" s="185" t="s">
        <v>2718</v>
      </c>
      <c r="AB130" s="17"/>
      <c r="AC130" s="106" t="s">
        <v>2719</v>
      </c>
    </row>
    <row r="131" spans="1:29" ht="28">
      <c r="A131" s="218">
        <v>3427</v>
      </c>
      <c r="B131" s="16" t="str">
        <f t="shared" si="17"/>
        <v>V.1.29</v>
      </c>
      <c r="C131" s="92" t="s">
        <v>2720</v>
      </c>
      <c r="D131" s="20" t="s">
        <v>47</v>
      </c>
      <c r="E131" s="214"/>
      <c r="F131" s="197"/>
      <c r="G131" s="197"/>
      <c r="H131" s="17"/>
      <c r="I131" s="152" t="s">
        <v>360</v>
      </c>
      <c r="J131" s="17" t="s">
        <v>361</v>
      </c>
      <c r="K131" s="16">
        <v>2</v>
      </c>
      <c r="L131" s="17"/>
      <c r="M131" s="218">
        <f t="shared" si="18"/>
        <v>1</v>
      </c>
      <c r="N131" s="218">
        <f t="shared" si="19"/>
        <v>29</v>
      </c>
      <c r="O131" s="218">
        <f t="shared" si="20"/>
        <v>0</v>
      </c>
      <c r="P131" s="218">
        <f t="shared" si="21"/>
        <v>0</v>
      </c>
      <c r="Q131" s="218">
        <f t="shared" si="22"/>
        <v>0</v>
      </c>
      <c r="R131" s="222">
        <f t="shared" si="15"/>
        <v>0</v>
      </c>
      <c r="S131" s="218">
        <f t="shared" si="23"/>
        <v>1</v>
      </c>
      <c r="T131" s="218">
        <f t="shared" si="24"/>
        <v>1</v>
      </c>
      <c r="U131" s="218">
        <f t="shared" si="25"/>
        <v>1</v>
      </c>
      <c r="V131" s="218">
        <f t="shared" si="26"/>
        <v>0</v>
      </c>
      <c r="W131" s="218">
        <f t="shared" si="27"/>
        <v>1</v>
      </c>
      <c r="X131" s="218">
        <f t="shared" si="28"/>
        <v>1</v>
      </c>
      <c r="Y131" s="218">
        <f t="shared" si="29"/>
        <v>1</v>
      </c>
      <c r="Z131" s="120">
        <f t="shared" si="16"/>
        <v>1</v>
      </c>
      <c r="AA131" s="185" t="s">
        <v>2721</v>
      </c>
      <c r="AB131" s="17"/>
      <c r="AC131" s="106" t="s">
        <v>2722</v>
      </c>
    </row>
    <row r="132" spans="1:29" ht="14">
      <c r="A132" s="218">
        <v>3428</v>
      </c>
      <c r="B132" s="16" t="str">
        <f t="shared" si="17"/>
        <v>V.1.29.1</v>
      </c>
      <c r="C132" s="93" t="s">
        <v>2723</v>
      </c>
      <c r="D132" s="20" t="s">
        <v>50</v>
      </c>
      <c r="E132" s="31"/>
      <c r="F132" s="197"/>
      <c r="G132" s="197"/>
      <c r="H132" s="17"/>
      <c r="I132" s="152" t="s">
        <v>3</v>
      </c>
      <c r="J132" s="17"/>
      <c r="K132" s="16">
        <v>3</v>
      </c>
      <c r="L132" s="17"/>
      <c r="M132" s="218">
        <f t="shared" si="18"/>
        <v>1</v>
      </c>
      <c r="N132" s="218">
        <f t="shared" si="19"/>
        <v>29</v>
      </c>
      <c r="O132" s="218">
        <f t="shared" si="20"/>
        <v>1</v>
      </c>
      <c r="P132" s="218">
        <f t="shared" si="21"/>
        <v>0</v>
      </c>
      <c r="Q132" s="218">
        <f t="shared" si="22"/>
        <v>0</v>
      </c>
      <c r="R132" s="222">
        <f t="shared" si="15"/>
        <v>0</v>
      </c>
      <c r="S132" s="218">
        <f t="shared" si="23"/>
        <v>2</v>
      </c>
      <c r="T132" s="218">
        <f t="shared" si="24"/>
        <v>2</v>
      </c>
      <c r="U132" s="218">
        <f t="shared" si="25"/>
        <v>1</v>
      </c>
      <c r="V132" s="218">
        <f t="shared" si="26"/>
        <v>3</v>
      </c>
      <c r="W132" s="218">
        <f t="shared" si="27"/>
        <v>2</v>
      </c>
      <c r="X132" s="218">
        <f t="shared" si="28"/>
        <v>1</v>
      </c>
      <c r="Y132" s="218">
        <f t="shared" si="29"/>
        <v>1</v>
      </c>
      <c r="Z132" s="120" t="str">
        <f t="shared" si="16"/>
        <v/>
      </c>
      <c r="AA132" s="185" t="s">
        <v>3</v>
      </c>
      <c r="AB132" s="17"/>
      <c r="AC132" s="106"/>
    </row>
    <row r="133" spans="1:29" ht="14">
      <c r="A133" s="218">
        <v>3429</v>
      </c>
      <c r="B133" s="16" t="str">
        <f t="shared" si="17"/>
        <v>V.1.29.2</v>
      </c>
      <c r="C133" s="93" t="s">
        <v>1308</v>
      </c>
      <c r="D133" s="20" t="s">
        <v>50</v>
      </c>
      <c r="E133" s="31"/>
      <c r="F133" s="197"/>
      <c r="G133" s="197"/>
      <c r="H133" s="17"/>
      <c r="I133" s="152" t="s">
        <v>3</v>
      </c>
      <c r="J133" s="17"/>
      <c r="K133" s="16">
        <v>3</v>
      </c>
      <c r="L133" s="17"/>
      <c r="M133" s="218">
        <f t="shared" si="18"/>
        <v>1</v>
      </c>
      <c r="N133" s="218">
        <f t="shared" si="19"/>
        <v>29</v>
      </c>
      <c r="O133" s="218">
        <f t="shared" si="20"/>
        <v>2</v>
      </c>
      <c r="P133" s="218">
        <f t="shared" si="21"/>
        <v>0</v>
      </c>
      <c r="Q133" s="218">
        <f t="shared" si="22"/>
        <v>0</v>
      </c>
      <c r="R133" s="222">
        <f t="shared" ref="R133:R196" si="30">IF(OR(Master="Master",K133=0),0,IF(L133=1,0,IF(ISNA(VLOOKUP(A133,L2_Array,21,FALSE)),0,VLOOKUP(A133,L2_Array,21,FALSE))))</f>
        <v>0</v>
      </c>
      <c r="S133" s="218">
        <f t="shared" si="23"/>
        <v>2</v>
      </c>
      <c r="T133" s="218">
        <f t="shared" si="24"/>
        <v>2</v>
      </c>
      <c r="U133" s="218">
        <f t="shared" si="25"/>
        <v>1</v>
      </c>
      <c r="V133" s="218">
        <f t="shared" si="26"/>
        <v>3</v>
      </c>
      <c r="W133" s="218">
        <f t="shared" si="27"/>
        <v>2</v>
      </c>
      <c r="X133" s="218">
        <f t="shared" si="28"/>
        <v>1</v>
      </c>
      <c r="Y133" s="218">
        <f t="shared" si="29"/>
        <v>1</v>
      </c>
      <c r="Z133" s="120" t="str">
        <f t="shared" ref="Z133:Z196" si="31">IF(ISNA(VLOOKUP(A133,L2_Array,1,FALSE)),"",1)</f>
        <v/>
      </c>
      <c r="AA133" s="185" t="s">
        <v>3</v>
      </c>
      <c r="AB133" s="17"/>
      <c r="AC133" s="106"/>
    </row>
    <row r="134" spans="1:29" ht="14">
      <c r="A134" s="218">
        <v>3430</v>
      </c>
      <c r="B134" s="16" t="str">
        <f t="shared" ref="B134:B197" si="32">IF(K134=0,"",IF(K134=1,R$1&amp;"."&amp;M134,IF(K134=2,R$1&amp;"."&amp;M134&amp;"."&amp;N134,IF(K134=3,R$1&amp;"."&amp;M134&amp;"."&amp;N134&amp;"."&amp;O134,IF(K134=4,R$1&amp;"."&amp;M134&amp;"."&amp;N134&amp;"."&amp;O134&amp;"."&amp;P134,IF(K134=5,R$1&amp;"."&amp;M134&amp;"."&amp;N134&amp;"."&amp;O134&amp;"."&amp;P134&amp;"."&amp;Q134))))))</f>
        <v>V.1.29.3</v>
      </c>
      <c r="C134" s="93" t="s">
        <v>1309</v>
      </c>
      <c r="D134" s="20" t="s">
        <v>50</v>
      </c>
      <c r="E134" s="31"/>
      <c r="F134" s="197"/>
      <c r="G134" s="197"/>
      <c r="H134" s="17"/>
      <c r="I134" s="152" t="s">
        <v>3</v>
      </c>
      <c r="J134" s="17"/>
      <c r="K134" s="16">
        <v>3</v>
      </c>
      <c r="L134" s="17"/>
      <c r="M134" s="218">
        <f t="shared" ref="M134:M197" si="33">IF(M133="",1,IF(K134=1,M133+1,M133))</f>
        <v>1</v>
      </c>
      <c r="N134" s="218">
        <f t="shared" ref="N134:N197" si="34">IF(N133="",0,IF(M133&lt;&gt;M134,0,IF($K134=2,N133+1,N133)))</f>
        <v>29</v>
      </c>
      <c r="O134" s="218">
        <f t="shared" ref="O134:O197" si="35">IF(O133="",0,IF(N133&lt;&gt;N134,0,IF($K134=3,O133+1,O133)))</f>
        <v>3</v>
      </c>
      <c r="P134" s="218">
        <f t="shared" ref="P134:P197" si="36">IF(P133="",0,IF(O133&lt;&gt;O134,0,IF($K134=4,P133+1,P133)))</f>
        <v>0</v>
      </c>
      <c r="Q134" s="218">
        <f t="shared" ref="Q134:Q197" si="37">IF(Q133="",0,IF(P133&lt;&gt;P134,0,IF($K134=5,Q133+1,Q133)))</f>
        <v>0</v>
      </c>
      <c r="R134" s="222">
        <f t="shared" si="30"/>
        <v>0</v>
      </c>
      <c r="S134" s="218">
        <f t="shared" ref="S134:S197" si="38">IF(K134="","",IF(D134="Yes",1,IF(D134="No",2,IF(D134="N/A",3,0))))</f>
        <v>2</v>
      </c>
      <c r="T134" s="218">
        <f t="shared" ref="T134:T197" si="39">IF(K134="","",IF(R134&gt;0,R134,IF(S134&gt;0,S134,0)))</f>
        <v>2</v>
      </c>
      <c r="U134" s="218">
        <f t="shared" ref="U134:U197" si="40">IF(OR(K134="",K134=0),"",IF(OR(K134=1,U133=""),1,IF(OR(AND(L133=1,(K134-K132&lt;&gt;0)),AND(U133=0,K133=K134),AND(L133=1,K134=K132)),0,1)))</f>
        <v>1</v>
      </c>
      <c r="V134" s="218">
        <f t="shared" ref="V134:V197" si="41">IF(K134="",V133,IF(AND(T134&gt;1,OR(V133="",V133=0,V133&gt;=K134)),K134,IF(K134&gt;V133,V133,0)))</f>
        <v>3</v>
      </c>
      <c r="W134" s="218">
        <f t="shared" ref="W134:W197" si="42">IF(Master="Master",S134,IF(W133="",T134,IF(OR(AND(V134&gt;0,T134&lt;W133),AND(V134=1,T134&lt;=W133)),W133,T134)))</f>
        <v>2</v>
      </c>
      <c r="X134" s="218">
        <f t="shared" ref="X134:X197" si="43">IF(K134="","",IF(OR(AND(U133=1,V134=1),T134&gt;0,AND(U135=0,X135=1)),1,0))</f>
        <v>1</v>
      </c>
      <c r="Y134" s="218">
        <f t="shared" ref="Y134:Y197" si="44">IF(K134="","",IF(OR(AND(V134&gt;0,U134=1),AND(U134=1,X134=1)),1,0))</f>
        <v>1</v>
      </c>
      <c r="Z134" s="120" t="str">
        <f t="shared" si="31"/>
        <v/>
      </c>
      <c r="AA134" s="185" t="s">
        <v>3</v>
      </c>
      <c r="AB134" s="17"/>
      <c r="AC134" s="106"/>
    </row>
    <row r="135" spans="1:29" ht="14">
      <c r="A135" s="218">
        <v>3431</v>
      </c>
      <c r="B135" s="16" t="str">
        <f t="shared" si="32"/>
        <v>V.1.29.4</v>
      </c>
      <c r="C135" s="93" t="s">
        <v>2703</v>
      </c>
      <c r="D135" s="20" t="s">
        <v>50</v>
      </c>
      <c r="E135" s="31"/>
      <c r="F135" s="197"/>
      <c r="G135" s="197"/>
      <c r="H135" s="17"/>
      <c r="I135" s="152" t="s">
        <v>3</v>
      </c>
      <c r="J135" s="17"/>
      <c r="K135" s="16">
        <v>3</v>
      </c>
      <c r="L135" s="17"/>
      <c r="M135" s="218">
        <f t="shared" si="33"/>
        <v>1</v>
      </c>
      <c r="N135" s="218">
        <f t="shared" si="34"/>
        <v>29</v>
      </c>
      <c r="O135" s="218">
        <f t="shared" si="35"/>
        <v>4</v>
      </c>
      <c r="P135" s="218">
        <f t="shared" si="36"/>
        <v>0</v>
      </c>
      <c r="Q135" s="218">
        <f t="shared" si="37"/>
        <v>0</v>
      </c>
      <c r="R135" s="222">
        <f t="shared" si="30"/>
        <v>0</v>
      </c>
      <c r="S135" s="218">
        <f t="shared" si="38"/>
        <v>2</v>
      </c>
      <c r="T135" s="218">
        <f t="shared" si="39"/>
        <v>2</v>
      </c>
      <c r="U135" s="218">
        <f t="shared" si="40"/>
        <v>1</v>
      </c>
      <c r="V135" s="218">
        <f t="shared" si="41"/>
        <v>3</v>
      </c>
      <c r="W135" s="218">
        <f t="shared" si="42"/>
        <v>2</v>
      </c>
      <c r="X135" s="218">
        <f t="shared" si="43"/>
        <v>1</v>
      </c>
      <c r="Y135" s="218">
        <f t="shared" si="44"/>
        <v>1</v>
      </c>
      <c r="Z135" s="120" t="str">
        <f t="shared" si="31"/>
        <v/>
      </c>
      <c r="AA135" s="185" t="s">
        <v>3</v>
      </c>
      <c r="AB135" s="17"/>
      <c r="AC135" s="106"/>
    </row>
    <row r="136" spans="1:29" ht="14">
      <c r="A136" s="218">
        <v>3432</v>
      </c>
      <c r="B136" s="16" t="str">
        <f t="shared" si="32"/>
        <v>V.1.29.5</v>
      </c>
      <c r="C136" s="93" t="s">
        <v>1310</v>
      </c>
      <c r="D136" s="20" t="s">
        <v>50</v>
      </c>
      <c r="E136" s="31"/>
      <c r="F136" s="197"/>
      <c r="G136" s="197"/>
      <c r="H136" s="17"/>
      <c r="I136" s="152" t="s">
        <v>3</v>
      </c>
      <c r="J136" s="17"/>
      <c r="K136" s="16">
        <v>3</v>
      </c>
      <c r="L136" s="17"/>
      <c r="M136" s="218">
        <f t="shared" si="33"/>
        <v>1</v>
      </c>
      <c r="N136" s="218">
        <f t="shared" si="34"/>
        <v>29</v>
      </c>
      <c r="O136" s="218">
        <f t="shared" si="35"/>
        <v>5</v>
      </c>
      <c r="P136" s="218">
        <f t="shared" si="36"/>
        <v>0</v>
      </c>
      <c r="Q136" s="218">
        <f t="shared" si="37"/>
        <v>0</v>
      </c>
      <c r="R136" s="222">
        <f t="shared" si="30"/>
        <v>0</v>
      </c>
      <c r="S136" s="218">
        <f t="shared" si="38"/>
        <v>2</v>
      </c>
      <c r="T136" s="218">
        <f t="shared" si="39"/>
        <v>2</v>
      </c>
      <c r="U136" s="218">
        <f t="shared" si="40"/>
        <v>1</v>
      </c>
      <c r="V136" s="218">
        <f t="shared" si="41"/>
        <v>3</v>
      </c>
      <c r="W136" s="218">
        <f t="shared" si="42"/>
        <v>2</v>
      </c>
      <c r="X136" s="218">
        <f t="shared" si="43"/>
        <v>1</v>
      </c>
      <c r="Y136" s="218">
        <f t="shared" si="44"/>
        <v>1</v>
      </c>
      <c r="Z136" s="120" t="str">
        <f t="shared" si="31"/>
        <v/>
      </c>
      <c r="AA136" s="185" t="s">
        <v>3</v>
      </c>
      <c r="AB136" s="17"/>
      <c r="AC136" s="106"/>
    </row>
    <row r="137" spans="1:29" ht="14">
      <c r="A137" s="218">
        <v>3433</v>
      </c>
      <c r="B137" s="16" t="str">
        <f t="shared" si="32"/>
        <v>V.1.29.6</v>
      </c>
      <c r="C137" s="93" t="s">
        <v>2724</v>
      </c>
      <c r="D137" s="20" t="s">
        <v>50</v>
      </c>
      <c r="E137" s="31"/>
      <c r="F137" s="197"/>
      <c r="G137" s="197"/>
      <c r="H137" s="17"/>
      <c r="I137" s="152" t="s">
        <v>3</v>
      </c>
      <c r="J137" s="17"/>
      <c r="K137" s="16">
        <v>3</v>
      </c>
      <c r="L137" s="17"/>
      <c r="M137" s="218">
        <f t="shared" si="33"/>
        <v>1</v>
      </c>
      <c r="N137" s="218">
        <f t="shared" si="34"/>
        <v>29</v>
      </c>
      <c r="O137" s="218">
        <f t="shared" si="35"/>
        <v>6</v>
      </c>
      <c r="P137" s="218">
        <f t="shared" si="36"/>
        <v>0</v>
      </c>
      <c r="Q137" s="218">
        <f t="shared" si="37"/>
        <v>0</v>
      </c>
      <c r="R137" s="222">
        <f t="shared" si="30"/>
        <v>0</v>
      </c>
      <c r="S137" s="218">
        <f t="shared" si="38"/>
        <v>2</v>
      </c>
      <c r="T137" s="218">
        <f t="shared" si="39"/>
        <v>2</v>
      </c>
      <c r="U137" s="218">
        <f t="shared" si="40"/>
        <v>1</v>
      </c>
      <c r="V137" s="218">
        <f t="shared" si="41"/>
        <v>3</v>
      </c>
      <c r="W137" s="218">
        <f t="shared" si="42"/>
        <v>2</v>
      </c>
      <c r="X137" s="218">
        <f t="shared" si="43"/>
        <v>1</v>
      </c>
      <c r="Y137" s="218">
        <f t="shared" si="44"/>
        <v>1</v>
      </c>
      <c r="Z137" s="120" t="str">
        <f t="shared" si="31"/>
        <v/>
      </c>
      <c r="AA137" s="185" t="s">
        <v>3</v>
      </c>
      <c r="AB137" s="17"/>
      <c r="AC137" s="106"/>
    </row>
    <row r="138" spans="1:29" ht="14">
      <c r="A138" s="218">
        <v>3434</v>
      </c>
      <c r="B138" s="16" t="str">
        <f t="shared" si="32"/>
        <v>V.1.29.7</v>
      </c>
      <c r="C138" s="93" t="s">
        <v>2725</v>
      </c>
      <c r="D138" s="20" t="s">
        <v>50</v>
      </c>
      <c r="E138" s="31"/>
      <c r="F138" s="197"/>
      <c r="G138" s="197"/>
      <c r="H138" s="17"/>
      <c r="I138" s="152" t="s">
        <v>3</v>
      </c>
      <c r="J138" s="17"/>
      <c r="K138" s="16">
        <v>3</v>
      </c>
      <c r="L138" s="17"/>
      <c r="M138" s="218">
        <f t="shared" si="33"/>
        <v>1</v>
      </c>
      <c r="N138" s="218">
        <f t="shared" si="34"/>
        <v>29</v>
      </c>
      <c r="O138" s="218">
        <f t="shared" si="35"/>
        <v>7</v>
      </c>
      <c r="P138" s="218">
        <f t="shared" si="36"/>
        <v>0</v>
      </c>
      <c r="Q138" s="218">
        <f t="shared" si="37"/>
        <v>0</v>
      </c>
      <c r="R138" s="222">
        <f t="shared" si="30"/>
        <v>0</v>
      </c>
      <c r="S138" s="218">
        <f t="shared" si="38"/>
        <v>2</v>
      </c>
      <c r="T138" s="218">
        <f t="shared" si="39"/>
        <v>2</v>
      </c>
      <c r="U138" s="218">
        <f t="shared" si="40"/>
        <v>1</v>
      </c>
      <c r="V138" s="218">
        <f t="shared" si="41"/>
        <v>3</v>
      </c>
      <c r="W138" s="218">
        <f t="shared" si="42"/>
        <v>2</v>
      </c>
      <c r="X138" s="218">
        <f t="shared" si="43"/>
        <v>1</v>
      </c>
      <c r="Y138" s="218">
        <f t="shared" si="44"/>
        <v>1</v>
      </c>
      <c r="Z138" s="120" t="str">
        <f t="shared" si="31"/>
        <v/>
      </c>
      <c r="AA138" s="185" t="s">
        <v>3</v>
      </c>
      <c r="AB138" s="17"/>
      <c r="AC138" s="106"/>
    </row>
    <row r="139" spans="1:29" ht="14">
      <c r="A139" s="218">
        <v>3435</v>
      </c>
      <c r="B139" s="16" t="str">
        <f t="shared" si="32"/>
        <v>V.1.29.8</v>
      </c>
      <c r="C139" s="93" t="s">
        <v>2693</v>
      </c>
      <c r="D139" s="20" t="s">
        <v>47</v>
      </c>
      <c r="E139" s="214" t="s">
        <v>2711</v>
      </c>
      <c r="F139" s="197"/>
      <c r="G139" s="197"/>
      <c r="H139" s="17"/>
      <c r="I139" s="152" t="s">
        <v>3</v>
      </c>
      <c r="J139" s="17"/>
      <c r="K139" s="16">
        <v>3</v>
      </c>
      <c r="L139" s="17"/>
      <c r="M139" s="218">
        <f t="shared" si="33"/>
        <v>1</v>
      </c>
      <c r="N139" s="218">
        <f t="shared" si="34"/>
        <v>29</v>
      </c>
      <c r="O139" s="218">
        <f t="shared" si="35"/>
        <v>8</v>
      </c>
      <c r="P139" s="218">
        <f t="shared" si="36"/>
        <v>0</v>
      </c>
      <c r="Q139" s="218">
        <f t="shared" si="37"/>
        <v>0</v>
      </c>
      <c r="R139" s="222">
        <f t="shared" si="30"/>
        <v>0</v>
      </c>
      <c r="S139" s="218">
        <f t="shared" si="38"/>
        <v>1</v>
      </c>
      <c r="T139" s="218">
        <f t="shared" si="39"/>
        <v>1</v>
      </c>
      <c r="U139" s="218">
        <f t="shared" si="40"/>
        <v>1</v>
      </c>
      <c r="V139" s="218">
        <f t="shared" si="41"/>
        <v>0</v>
      </c>
      <c r="W139" s="218">
        <f t="shared" si="42"/>
        <v>1</v>
      </c>
      <c r="X139" s="218">
        <f t="shared" si="43"/>
        <v>1</v>
      </c>
      <c r="Y139" s="218">
        <f t="shared" si="44"/>
        <v>1</v>
      </c>
      <c r="Z139" s="120" t="str">
        <f t="shared" si="31"/>
        <v/>
      </c>
      <c r="AA139" s="185" t="s">
        <v>3</v>
      </c>
      <c r="AB139" s="17"/>
      <c r="AC139" s="106"/>
    </row>
    <row r="140" spans="1:29" ht="28">
      <c r="A140" s="218">
        <v>3436</v>
      </c>
      <c r="B140" s="16" t="str">
        <f t="shared" si="32"/>
        <v>V.1.30</v>
      </c>
      <c r="C140" s="92" t="s">
        <v>2726</v>
      </c>
      <c r="D140" s="20" t="s">
        <v>50</v>
      </c>
      <c r="E140" s="31"/>
      <c r="F140" s="197"/>
      <c r="G140" s="197"/>
      <c r="H140" s="17"/>
      <c r="I140" s="152" t="s">
        <v>360</v>
      </c>
      <c r="J140" s="17" t="s">
        <v>361</v>
      </c>
      <c r="K140" s="16">
        <v>2</v>
      </c>
      <c r="L140" s="17"/>
      <c r="M140" s="218">
        <f t="shared" si="33"/>
        <v>1</v>
      </c>
      <c r="N140" s="218">
        <f t="shared" si="34"/>
        <v>30</v>
      </c>
      <c r="O140" s="218">
        <f t="shared" si="35"/>
        <v>0</v>
      </c>
      <c r="P140" s="218">
        <f t="shared" si="36"/>
        <v>0</v>
      </c>
      <c r="Q140" s="218">
        <f t="shared" si="37"/>
        <v>0</v>
      </c>
      <c r="R140" s="222">
        <f t="shared" si="30"/>
        <v>0</v>
      </c>
      <c r="S140" s="218">
        <f t="shared" si="38"/>
        <v>2</v>
      </c>
      <c r="T140" s="218">
        <f t="shared" si="39"/>
        <v>2</v>
      </c>
      <c r="U140" s="218">
        <f t="shared" si="40"/>
        <v>1</v>
      </c>
      <c r="V140" s="218">
        <f t="shared" si="41"/>
        <v>2</v>
      </c>
      <c r="W140" s="218">
        <f t="shared" si="42"/>
        <v>2</v>
      </c>
      <c r="X140" s="218">
        <f t="shared" si="43"/>
        <v>1</v>
      </c>
      <c r="Y140" s="218">
        <f t="shared" si="44"/>
        <v>1</v>
      </c>
      <c r="Z140" s="120">
        <f t="shared" si="31"/>
        <v>1</v>
      </c>
      <c r="AA140" s="185" t="s">
        <v>2721</v>
      </c>
      <c r="AB140" s="17"/>
      <c r="AC140" s="106" t="s">
        <v>2727</v>
      </c>
    </row>
    <row r="141" spans="1:29" ht="14">
      <c r="A141" s="218">
        <v>3437</v>
      </c>
      <c r="B141" s="16" t="str">
        <f t="shared" si="32"/>
        <v>V.1.30.1</v>
      </c>
      <c r="C141" s="93" t="s">
        <v>2723</v>
      </c>
      <c r="D141" s="20" t="s">
        <v>50</v>
      </c>
      <c r="E141" s="31"/>
      <c r="F141" s="197"/>
      <c r="G141" s="197"/>
      <c r="H141" s="17"/>
      <c r="I141" s="152" t="s">
        <v>3</v>
      </c>
      <c r="J141" s="17"/>
      <c r="K141" s="16">
        <v>3</v>
      </c>
      <c r="L141" s="17"/>
      <c r="M141" s="218">
        <f t="shared" si="33"/>
        <v>1</v>
      </c>
      <c r="N141" s="218">
        <f t="shared" si="34"/>
        <v>30</v>
      </c>
      <c r="O141" s="218">
        <f t="shared" si="35"/>
        <v>1</v>
      </c>
      <c r="P141" s="218">
        <f t="shared" si="36"/>
        <v>0</v>
      </c>
      <c r="Q141" s="218">
        <f t="shared" si="37"/>
        <v>0</v>
      </c>
      <c r="R141" s="222">
        <f t="shared" si="30"/>
        <v>0</v>
      </c>
      <c r="S141" s="218">
        <f t="shared" si="38"/>
        <v>2</v>
      </c>
      <c r="T141" s="218">
        <f t="shared" si="39"/>
        <v>2</v>
      </c>
      <c r="U141" s="218">
        <f t="shared" si="40"/>
        <v>1</v>
      </c>
      <c r="V141" s="218">
        <f t="shared" si="41"/>
        <v>2</v>
      </c>
      <c r="W141" s="218">
        <f t="shared" si="42"/>
        <v>2</v>
      </c>
      <c r="X141" s="218">
        <f t="shared" si="43"/>
        <v>1</v>
      </c>
      <c r="Y141" s="218">
        <f t="shared" si="44"/>
        <v>1</v>
      </c>
      <c r="Z141" s="120" t="str">
        <f t="shared" si="31"/>
        <v/>
      </c>
      <c r="AA141" s="185" t="s">
        <v>3</v>
      </c>
      <c r="AB141" s="17"/>
      <c r="AC141" s="106"/>
    </row>
    <row r="142" spans="1:29" ht="14">
      <c r="A142" s="218">
        <v>3438</v>
      </c>
      <c r="B142" s="16" t="str">
        <f t="shared" si="32"/>
        <v>V.1.30.2</v>
      </c>
      <c r="C142" s="93" t="s">
        <v>1308</v>
      </c>
      <c r="D142" s="20" t="s">
        <v>50</v>
      </c>
      <c r="E142" s="31"/>
      <c r="F142" s="197"/>
      <c r="G142" s="197"/>
      <c r="H142" s="17"/>
      <c r="I142" s="152" t="s">
        <v>3</v>
      </c>
      <c r="J142" s="17"/>
      <c r="K142" s="16">
        <v>3</v>
      </c>
      <c r="L142" s="17"/>
      <c r="M142" s="218">
        <f t="shared" si="33"/>
        <v>1</v>
      </c>
      <c r="N142" s="218">
        <f t="shared" si="34"/>
        <v>30</v>
      </c>
      <c r="O142" s="218">
        <f t="shared" si="35"/>
        <v>2</v>
      </c>
      <c r="P142" s="218">
        <f t="shared" si="36"/>
        <v>0</v>
      </c>
      <c r="Q142" s="218">
        <f t="shared" si="37"/>
        <v>0</v>
      </c>
      <c r="R142" s="222">
        <f t="shared" si="30"/>
        <v>0</v>
      </c>
      <c r="S142" s="218">
        <f t="shared" si="38"/>
        <v>2</v>
      </c>
      <c r="T142" s="218">
        <f t="shared" si="39"/>
        <v>2</v>
      </c>
      <c r="U142" s="218">
        <f t="shared" si="40"/>
        <v>1</v>
      </c>
      <c r="V142" s="218">
        <f t="shared" si="41"/>
        <v>2</v>
      </c>
      <c r="W142" s="218">
        <f t="shared" si="42"/>
        <v>2</v>
      </c>
      <c r="X142" s="218">
        <f t="shared" si="43"/>
        <v>1</v>
      </c>
      <c r="Y142" s="218">
        <f t="shared" si="44"/>
        <v>1</v>
      </c>
      <c r="Z142" s="120" t="str">
        <f t="shared" si="31"/>
        <v/>
      </c>
      <c r="AA142" s="185" t="s">
        <v>3</v>
      </c>
      <c r="AB142" s="17"/>
      <c r="AC142" s="106"/>
    </row>
    <row r="143" spans="1:29" ht="14">
      <c r="A143" s="218">
        <v>3439</v>
      </c>
      <c r="B143" s="16" t="str">
        <f t="shared" si="32"/>
        <v>V.1.30.3</v>
      </c>
      <c r="C143" s="93" t="s">
        <v>1309</v>
      </c>
      <c r="D143" s="20" t="s">
        <v>50</v>
      </c>
      <c r="E143" s="31"/>
      <c r="F143" s="197"/>
      <c r="G143" s="197"/>
      <c r="H143" s="17"/>
      <c r="I143" s="152" t="s">
        <v>3</v>
      </c>
      <c r="J143" s="17"/>
      <c r="K143" s="16">
        <v>3</v>
      </c>
      <c r="L143" s="17"/>
      <c r="M143" s="218">
        <f t="shared" si="33"/>
        <v>1</v>
      </c>
      <c r="N143" s="218">
        <f t="shared" si="34"/>
        <v>30</v>
      </c>
      <c r="O143" s="218">
        <f t="shared" si="35"/>
        <v>3</v>
      </c>
      <c r="P143" s="218">
        <f t="shared" si="36"/>
        <v>0</v>
      </c>
      <c r="Q143" s="218">
        <f t="shared" si="37"/>
        <v>0</v>
      </c>
      <c r="R143" s="222">
        <f t="shared" si="30"/>
        <v>0</v>
      </c>
      <c r="S143" s="218">
        <f t="shared" si="38"/>
        <v>2</v>
      </c>
      <c r="T143" s="218">
        <f t="shared" si="39"/>
        <v>2</v>
      </c>
      <c r="U143" s="218">
        <f t="shared" si="40"/>
        <v>1</v>
      </c>
      <c r="V143" s="218">
        <f t="shared" si="41"/>
        <v>2</v>
      </c>
      <c r="W143" s="218">
        <f t="shared" si="42"/>
        <v>2</v>
      </c>
      <c r="X143" s="218">
        <f t="shared" si="43"/>
        <v>1</v>
      </c>
      <c r="Y143" s="218">
        <f t="shared" si="44"/>
        <v>1</v>
      </c>
      <c r="Z143" s="120" t="str">
        <f t="shared" si="31"/>
        <v/>
      </c>
      <c r="AA143" s="185" t="s">
        <v>3</v>
      </c>
      <c r="AB143" s="17"/>
      <c r="AC143" s="106"/>
    </row>
    <row r="144" spans="1:29" ht="14">
      <c r="A144" s="218">
        <v>3440</v>
      </c>
      <c r="B144" s="16" t="str">
        <f t="shared" si="32"/>
        <v>V.1.30.4</v>
      </c>
      <c r="C144" s="93" t="s">
        <v>2703</v>
      </c>
      <c r="D144" s="20" t="s">
        <v>50</v>
      </c>
      <c r="E144" s="31"/>
      <c r="F144" s="197"/>
      <c r="G144" s="197"/>
      <c r="H144" s="17"/>
      <c r="I144" s="152" t="s">
        <v>3</v>
      </c>
      <c r="J144" s="17"/>
      <c r="K144" s="16">
        <v>3</v>
      </c>
      <c r="L144" s="17"/>
      <c r="M144" s="218">
        <f t="shared" si="33"/>
        <v>1</v>
      </c>
      <c r="N144" s="218">
        <f t="shared" si="34"/>
        <v>30</v>
      </c>
      <c r="O144" s="218">
        <f t="shared" si="35"/>
        <v>4</v>
      </c>
      <c r="P144" s="218">
        <f t="shared" si="36"/>
        <v>0</v>
      </c>
      <c r="Q144" s="218">
        <f t="shared" si="37"/>
        <v>0</v>
      </c>
      <c r="R144" s="222">
        <f t="shared" si="30"/>
        <v>0</v>
      </c>
      <c r="S144" s="218">
        <f t="shared" si="38"/>
        <v>2</v>
      </c>
      <c r="T144" s="218">
        <f t="shared" si="39"/>
        <v>2</v>
      </c>
      <c r="U144" s="218">
        <f t="shared" si="40"/>
        <v>1</v>
      </c>
      <c r="V144" s="218">
        <f t="shared" si="41"/>
        <v>2</v>
      </c>
      <c r="W144" s="218">
        <f t="shared" si="42"/>
        <v>2</v>
      </c>
      <c r="X144" s="218">
        <f t="shared" si="43"/>
        <v>1</v>
      </c>
      <c r="Y144" s="218">
        <f t="shared" si="44"/>
        <v>1</v>
      </c>
      <c r="Z144" s="120" t="str">
        <f t="shared" si="31"/>
        <v/>
      </c>
      <c r="AA144" s="185" t="s">
        <v>3</v>
      </c>
      <c r="AB144" s="17"/>
      <c r="AC144" s="106"/>
    </row>
    <row r="145" spans="1:29" ht="14">
      <c r="A145" s="218">
        <v>3441</v>
      </c>
      <c r="B145" s="16" t="str">
        <f t="shared" si="32"/>
        <v>V.1.30.5</v>
      </c>
      <c r="C145" s="93" t="s">
        <v>1310</v>
      </c>
      <c r="D145" s="20" t="s">
        <v>50</v>
      </c>
      <c r="E145" s="31"/>
      <c r="F145" s="197"/>
      <c r="G145" s="197"/>
      <c r="H145" s="17"/>
      <c r="I145" s="152" t="s">
        <v>3</v>
      </c>
      <c r="J145" s="17"/>
      <c r="K145" s="16">
        <v>3</v>
      </c>
      <c r="L145" s="17"/>
      <c r="M145" s="218">
        <f t="shared" si="33"/>
        <v>1</v>
      </c>
      <c r="N145" s="218">
        <f t="shared" si="34"/>
        <v>30</v>
      </c>
      <c r="O145" s="218">
        <f t="shared" si="35"/>
        <v>5</v>
      </c>
      <c r="P145" s="218">
        <f t="shared" si="36"/>
        <v>0</v>
      </c>
      <c r="Q145" s="218">
        <f t="shared" si="37"/>
        <v>0</v>
      </c>
      <c r="R145" s="222">
        <f t="shared" si="30"/>
        <v>0</v>
      </c>
      <c r="S145" s="218">
        <f t="shared" si="38"/>
        <v>2</v>
      </c>
      <c r="T145" s="218">
        <f t="shared" si="39"/>
        <v>2</v>
      </c>
      <c r="U145" s="218">
        <f t="shared" si="40"/>
        <v>1</v>
      </c>
      <c r="V145" s="218">
        <f t="shared" si="41"/>
        <v>2</v>
      </c>
      <c r="W145" s="218">
        <f t="shared" si="42"/>
        <v>2</v>
      </c>
      <c r="X145" s="218">
        <f t="shared" si="43"/>
        <v>1</v>
      </c>
      <c r="Y145" s="218">
        <f t="shared" si="44"/>
        <v>1</v>
      </c>
      <c r="Z145" s="120" t="str">
        <f t="shared" si="31"/>
        <v/>
      </c>
      <c r="AA145" s="185" t="s">
        <v>3</v>
      </c>
      <c r="AB145" s="17"/>
      <c r="AC145" s="106"/>
    </row>
    <row r="146" spans="1:29" ht="14">
      <c r="A146" s="218">
        <v>3442</v>
      </c>
      <c r="B146" s="16" t="str">
        <f t="shared" si="32"/>
        <v>V.1.30.6</v>
      </c>
      <c r="C146" s="93" t="s">
        <v>2724</v>
      </c>
      <c r="D146" s="20" t="s">
        <v>50</v>
      </c>
      <c r="E146" s="31"/>
      <c r="F146" s="197"/>
      <c r="G146" s="197"/>
      <c r="H146" s="17"/>
      <c r="I146" s="152" t="s">
        <v>3</v>
      </c>
      <c r="J146" s="17"/>
      <c r="K146" s="16">
        <v>3</v>
      </c>
      <c r="L146" s="17"/>
      <c r="M146" s="218">
        <f t="shared" si="33"/>
        <v>1</v>
      </c>
      <c r="N146" s="218">
        <f t="shared" si="34"/>
        <v>30</v>
      </c>
      <c r="O146" s="218">
        <f t="shared" si="35"/>
        <v>6</v>
      </c>
      <c r="P146" s="218">
        <f t="shared" si="36"/>
        <v>0</v>
      </c>
      <c r="Q146" s="218">
        <f t="shared" si="37"/>
        <v>0</v>
      </c>
      <c r="R146" s="222">
        <f t="shared" si="30"/>
        <v>0</v>
      </c>
      <c r="S146" s="218">
        <f t="shared" si="38"/>
        <v>2</v>
      </c>
      <c r="T146" s="218">
        <f t="shared" si="39"/>
        <v>2</v>
      </c>
      <c r="U146" s="218">
        <f t="shared" si="40"/>
        <v>1</v>
      </c>
      <c r="V146" s="218">
        <f t="shared" si="41"/>
        <v>2</v>
      </c>
      <c r="W146" s="218">
        <f t="shared" si="42"/>
        <v>2</v>
      </c>
      <c r="X146" s="218">
        <f t="shared" si="43"/>
        <v>1</v>
      </c>
      <c r="Y146" s="218">
        <f t="shared" si="44"/>
        <v>1</v>
      </c>
      <c r="Z146" s="120" t="str">
        <f t="shared" si="31"/>
        <v/>
      </c>
      <c r="AA146" s="185" t="s">
        <v>3</v>
      </c>
      <c r="AB146" s="17"/>
      <c r="AC146" s="106"/>
    </row>
    <row r="147" spans="1:29" ht="14">
      <c r="A147" s="218">
        <v>3443</v>
      </c>
      <c r="B147" s="16" t="str">
        <f t="shared" si="32"/>
        <v>V.1.30.7</v>
      </c>
      <c r="C147" s="93" t="s">
        <v>2725</v>
      </c>
      <c r="D147" s="20" t="s">
        <v>50</v>
      </c>
      <c r="E147" s="31"/>
      <c r="F147" s="197"/>
      <c r="G147" s="197"/>
      <c r="H147" s="17"/>
      <c r="I147" s="152" t="s">
        <v>3</v>
      </c>
      <c r="J147" s="17"/>
      <c r="K147" s="16">
        <v>3</v>
      </c>
      <c r="L147" s="17"/>
      <c r="M147" s="218">
        <f t="shared" si="33"/>
        <v>1</v>
      </c>
      <c r="N147" s="218">
        <f t="shared" si="34"/>
        <v>30</v>
      </c>
      <c r="O147" s="218">
        <f t="shared" si="35"/>
        <v>7</v>
      </c>
      <c r="P147" s="218">
        <f t="shared" si="36"/>
        <v>0</v>
      </c>
      <c r="Q147" s="218">
        <f t="shared" si="37"/>
        <v>0</v>
      </c>
      <c r="R147" s="222">
        <f t="shared" si="30"/>
        <v>0</v>
      </c>
      <c r="S147" s="218">
        <f t="shared" si="38"/>
        <v>2</v>
      </c>
      <c r="T147" s="218">
        <f t="shared" si="39"/>
        <v>2</v>
      </c>
      <c r="U147" s="218">
        <f t="shared" si="40"/>
        <v>1</v>
      </c>
      <c r="V147" s="218">
        <f t="shared" si="41"/>
        <v>2</v>
      </c>
      <c r="W147" s="218">
        <f t="shared" si="42"/>
        <v>2</v>
      </c>
      <c r="X147" s="218">
        <f t="shared" si="43"/>
        <v>1</v>
      </c>
      <c r="Y147" s="218">
        <f t="shared" si="44"/>
        <v>1</v>
      </c>
      <c r="Z147" s="120" t="str">
        <f t="shared" si="31"/>
        <v/>
      </c>
      <c r="AA147" s="185" t="s">
        <v>3</v>
      </c>
      <c r="AB147" s="17"/>
      <c r="AC147" s="106"/>
    </row>
    <row r="148" spans="1:29" ht="14">
      <c r="A148" s="218">
        <v>3444</v>
      </c>
      <c r="B148" s="16" t="str">
        <f t="shared" si="32"/>
        <v>V.1.30.8</v>
      </c>
      <c r="C148" s="93" t="s">
        <v>2693</v>
      </c>
      <c r="D148" s="20" t="s">
        <v>50</v>
      </c>
      <c r="E148" s="31"/>
      <c r="F148" s="197"/>
      <c r="G148" s="197"/>
      <c r="H148" s="17"/>
      <c r="I148" s="152" t="s">
        <v>3</v>
      </c>
      <c r="J148" s="17"/>
      <c r="K148" s="16">
        <v>3</v>
      </c>
      <c r="L148" s="17"/>
      <c r="M148" s="218">
        <f t="shared" si="33"/>
        <v>1</v>
      </c>
      <c r="N148" s="218">
        <f t="shared" si="34"/>
        <v>30</v>
      </c>
      <c r="O148" s="218">
        <f t="shared" si="35"/>
        <v>8</v>
      </c>
      <c r="P148" s="218">
        <f t="shared" si="36"/>
        <v>0</v>
      </c>
      <c r="Q148" s="218">
        <f t="shared" si="37"/>
        <v>0</v>
      </c>
      <c r="R148" s="222">
        <f t="shared" si="30"/>
        <v>0</v>
      </c>
      <c r="S148" s="218">
        <f t="shared" si="38"/>
        <v>2</v>
      </c>
      <c r="T148" s="218">
        <f t="shared" si="39"/>
        <v>2</v>
      </c>
      <c r="U148" s="218">
        <f t="shared" si="40"/>
        <v>1</v>
      </c>
      <c r="V148" s="218">
        <f t="shared" si="41"/>
        <v>2</v>
      </c>
      <c r="W148" s="218">
        <f t="shared" si="42"/>
        <v>2</v>
      </c>
      <c r="X148" s="218">
        <f t="shared" si="43"/>
        <v>1</v>
      </c>
      <c r="Y148" s="218">
        <f t="shared" si="44"/>
        <v>1</v>
      </c>
      <c r="Z148" s="120" t="str">
        <f t="shared" si="31"/>
        <v/>
      </c>
      <c r="AA148" s="185" t="s">
        <v>3</v>
      </c>
      <c r="AB148" s="17"/>
      <c r="AC148" s="106"/>
    </row>
    <row r="149" spans="1:29" ht="56">
      <c r="A149" s="218">
        <v>3445</v>
      </c>
      <c r="B149" s="16" t="str">
        <f t="shared" si="32"/>
        <v>V.1.31</v>
      </c>
      <c r="C149" s="92" t="s">
        <v>2728</v>
      </c>
      <c r="D149" s="20" t="s">
        <v>47</v>
      </c>
      <c r="E149" s="31"/>
      <c r="F149" s="197"/>
      <c r="G149" s="197"/>
      <c r="H149" s="17"/>
      <c r="I149" s="18" t="s">
        <v>372</v>
      </c>
      <c r="J149" s="17" t="s">
        <v>373</v>
      </c>
      <c r="K149" s="16">
        <v>2</v>
      </c>
      <c r="L149" s="17"/>
      <c r="M149" s="218">
        <f t="shared" si="33"/>
        <v>1</v>
      </c>
      <c r="N149" s="218">
        <f t="shared" si="34"/>
        <v>31</v>
      </c>
      <c r="O149" s="218">
        <f t="shared" si="35"/>
        <v>0</v>
      </c>
      <c r="P149" s="218">
        <f t="shared" si="36"/>
        <v>0</v>
      </c>
      <c r="Q149" s="218">
        <f t="shared" si="37"/>
        <v>0</v>
      </c>
      <c r="R149" s="222">
        <f t="shared" si="30"/>
        <v>0</v>
      </c>
      <c r="S149" s="218">
        <f t="shared" si="38"/>
        <v>1</v>
      </c>
      <c r="T149" s="218">
        <f t="shared" si="39"/>
        <v>1</v>
      </c>
      <c r="U149" s="218">
        <f t="shared" si="40"/>
        <v>1</v>
      </c>
      <c r="V149" s="218">
        <f t="shared" si="41"/>
        <v>0</v>
      </c>
      <c r="W149" s="218">
        <f t="shared" si="42"/>
        <v>1</v>
      </c>
      <c r="X149" s="218">
        <f t="shared" si="43"/>
        <v>1</v>
      </c>
      <c r="Y149" s="218">
        <f t="shared" si="44"/>
        <v>1</v>
      </c>
      <c r="Z149" s="120">
        <f t="shared" si="31"/>
        <v>1</v>
      </c>
      <c r="AA149" s="185" t="s">
        <v>2721</v>
      </c>
      <c r="AB149" s="17"/>
      <c r="AC149" s="106" t="s">
        <v>2729</v>
      </c>
    </row>
    <row r="150" spans="1:29" ht="14">
      <c r="A150" s="218">
        <v>3446</v>
      </c>
      <c r="B150" s="16" t="str">
        <f t="shared" si="32"/>
        <v>V.1.31.1</v>
      </c>
      <c r="C150" s="93" t="s">
        <v>2723</v>
      </c>
      <c r="D150" s="20" t="s">
        <v>50</v>
      </c>
      <c r="E150" s="31"/>
      <c r="F150" s="197"/>
      <c r="G150" s="197"/>
      <c r="H150" s="17"/>
      <c r="I150" s="152" t="s">
        <v>3</v>
      </c>
      <c r="J150" s="17"/>
      <c r="K150" s="16">
        <v>3</v>
      </c>
      <c r="L150" s="17"/>
      <c r="M150" s="218">
        <f t="shared" si="33"/>
        <v>1</v>
      </c>
      <c r="N150" s="218">
        <f t="shared" si="34"/>
        <v>31</v>
      </c>
      <c r="O150" s="218">
        <f t="shared" si="35"/>
        <v>1</v>
      </c>
      <c r="P150" s="218">
        <f t="shared" si="36"/>
        <v>0</v>
      </c>
      <c r="Q150" s="218">
        <f t="shared" si="37"/>
        <v>0</v>
      </c>
      <c r="R150" s="222">
        <f t="shared" si="30"/>
        <v>0</v>
      </c>
      <c r="S150" s="218">
        <f t="shared" si="38"/>
        <v>2</v>
      </c>
      <c r="T150" s="218">
        <f t="shared" si="39"/>
        <v>2</v>
      </c>
      <c r="U150" s="218">
        <f t="shared" si="40"/>
        <v>1</v>
      </c>
      <c r="V150" s="218">
        <f t="shared" si="41"/>
        <v>3</v>
      </c>
      <c r="W150" s="218">
        <f t="shared" si="42"/>
        <v>2</v>
      </c>
      <c r="X150" s="218">
        <f t="shared" si="43"/>
        <v>1</v>
      </c>
      <c r="Y150" s="218">
        <f t="shared" si="44"/>
        <v>1</v>
      </c>
      <c r="Z150" s="120" t="str">
        <f t="shared" si="31"/>
        <v/>
      </c>
      <c r="AA150" s="185" t="s">
        <v>3</v>
      </c>
      <c r="AB150" s="17"/>
      <c r="AC150" s="106"/>
    </row>
    <row r="151" spans="1:29" ht="14">
      <c r="A151" s="218">
        <v>3447</v>
      </c>
      <c r="B151" s="16" t="str">
        <f t="shared" si="32"/>
        <v>V.1.31.2</v>
      </c>
      <c r="C151" s="93" t="s">
        <v>1308</v>
      </c>
      <c r="D151" s="20" t="s">
        <v>50</v>
      </c>
      <c r="E151" s="31"/>
      <c r="F151" s="197"/>
      <c r="G151" s="197"/>
      <c r="H151" s="17"/>
      <c r="I151" s="152" t="s">
        <v>3</v>
      </c>
      <c r="J151" s="17"/>
      <c r="K151" s="16">
        <v>3</v>
      </c>
      <c r="L151" s="17"/>
      <c r="M151" s="218">
        <f t="shared" si="33"/>
        <v>1</v>
      </c>
      <c r="N151" s="218">
        <f t="shared" si="34"/>
        <v>31</v>
      </c>
      <c r="O151" s="218">
        <f t="shared" si="35"/>
        <v>2</v>
      </c>
      <c r="P151" s="218">
        <f t="shared" si="36"/>
        <v>0</v>
      </c>
      <c r="Q151" s="218">
        <f t="shared" si="37"/>
        <v>0</v>
      </c>
      <c r="R151" s="222">
        <f t="shared" si="30"/>
        <v>0</v>
      </c>
      <c r="S151" s="218">
        <f t="shared" si="38"/>
        <v>2</v>
      </c>
      <c r="T151" s="218">
        <f t="shared" si="39"/>
        <v>2</v>
      </c>
      <c r="U151" s="218">
        <f t="shared" si="40"/>
        <v>1</v>
      </c>
      <c r="V151" s="218">
        <f t="shared" si="41"/>
        <v>3</v>
      </c>
      <c r="W151" s="218">
        <f t="shared" si="42"/>
        <v>2</v>
      </c>
      <c r="X151" s="218">
        <f t="shared" si="43"/>
        <v>1</v>
      </c>
      <c r="Y151" s="218">
        <f t="shared" si="44"/>
        <v>1</v>
      </c>
      <c r="Z151" s="120" t="str">
        <f t="shared" si="31"/>
        <v/>
      </c>
      <c r="AA151" s="185" t="s">
        <v>3</v>
      </c>
      <c r="AB151" s="17"/>
      <c r="AC151" s="106"/>
    </row>
    <row r="152" spans="1:29" ht="14">
      <c r="A152" s="218">
        <v>3448</v>
      </c>
      <c r="B152" s="16" t="str">
        <f t="shared" si="32"/>
        <v>V.1.31.3</v>
      </c>
      <c r="C152" s="93" t="s">
        <v>1309</v>
      </c>
      <c r="D152" s="20" t="s">
        <v>50</v>
      </c>
      <c r="E152" s="31"/>
      <c r="F152" s="197"/>
      <c r="G152" s="197"/>
      <c r="H152" s="17"/>
      <c r="I152" s="152" t="s">
        <v>3</v>
      </c>
      <c r="J152" s="17"/>
      <c r="K152" s="16">
        <v>3</v>
      </c>
      <c r="L152" s="17"/>
      <c r="M152" s="218">
        <f t="shared" si="33"/>
        <v>1</v>
      </c>
      <c r="N152" s="218">
        <f t="shared" si="34"/>
        <v>31</v>
      </c>
      <c r="O152" s="218">
        <f t="shared" si="35"/>
        <v>3</v>
      </c>
      <c r="P152" s="218">
        <f t="shared" si="36"/>
        <v>0</v>
      </c>
      <c r="Q152" s="218">
        <f t="shared" si="37"/>
        <v>0</v>
      </c>
      <c r="R152" s="222">
        <f t="shared" si="30"/>
        <v>0</v>
      </c>
      <c r="S152" s="218">
        <f t="shared" si="38"/>
        <v>2</v>
      </c>
      <c r="T152" s="218">
        <f t="shared" si="39"/>
        <v>2</v>
      </c>
      <c r="U152" s="218">
        <f t="shared" si="40"/>
        <v>1</v>
      </c>
      <c r="V152" s="218">
        <f t="shared" si="41"/>
        <v>3</v>
      </c>
      <c r="W152" s="218">
        <f t="shared" si="42"/>
        <v>2</v>
      </c>
      <c r="X152" s="218">
        <f t="shared" si="43"/>
        <v>1</v>
      </c>
      <c r="Y152" s="218">
        <f t="shared" si="44"/>
        <v>1</v>
      </c>
      <c r="Z152" s="120" t="str">
        <f t="shared" si="31"/>
        <v/>
      </c>
      <c r="AA152" s="185" t="s">
        <v>3</v>
      </c>
      <c r="AB152" s="17"/>
      <c r="AC152" s="106"/>
    </row>
    <row r="153" spans="1:29" ht="14">
      <c r="A153" s="218">
        <v>3449</v>
      </c>
      <c r="B153" s="16" t="str">
        <f t="shared" si="32"/>
        <v>V.1.31.4</v>
      </c>
      <c r="C153" s="93" t="s">
        <v>2703</v>
      </c>
      <c r="D153" s="20" t="s">
        <v>50</v>
      </c>
      <c r="E153" s="31"/>
      <c r="F153" s="197"/>
      <c r="G153" s="197"/>
      <c r="H153" s="17"/>
      <c r="I153" s="152" t="s">
        <v>3</v>
      </c>
      <c r="J153" s="17"/>
      <c r="K153" s="16">
        <v>3</v>
      </c>
      <c r="L153" s="17"/>
      <c r="M153" s="218">
        <f t="shared" si="33"/>
        <v>1</v>
      </c>
      <c r="N153" s="218">
        <f t="shared" si="34"/>
        <v>31</v>
      </c>
      <c r="O153" s="218">
        <f t="shared" si="35"/>
        <v>4</v>
      </c>
      <c r="P153" s="218">
        <f t="shared" si="36"/>
        <v>0</v>
      </c>
      <c r="Q153" s="218">
        <f t="shared" si="37"/>
        <v>0</v>
      </c>
      <c r="R153" s="222">
        <f t="shared" si="30"/>
        <v>0</v>
      </c>
      <c r="S153" s="218">
        <f t="shared" si="38"/>
        <v>2</v>
      </c>
      <c r="T153" s="218">
        <f t="shared" si="39"/>
        <v>2</v>
      </c>
      <c r="U153" s="218">
        <f t="shared" si="40"/>
        <v>1</v>
      </c>
      <c r="V153" s="218">
        <f t="shared" si="41"/>
        <v>3</v>
      </c>
      <c r="W153" s="218">
        <f t="shared" si="42"/>
        <v>2</v>
      </c>
      <c r="X153" s="218">
        <f t="shared" si="43"/>
        <v>1</v>
      </c>
      <c r="Y153" s="218">
        <f t="shared" si="44"/>
        <v>1</v>
      </c>
      <c r="Z153" s="120" t="str">
        <f t="shared" si="31"/>
        <v/>
      </c>
      <c r="AA153" s="185" t="s">
        <v>3</v>
      </c>
      <c r="AB153" s="17"/>
      <c r="AC153" s="106"/>
    </row>
    <row r="154" spans="1:29" ht="14">
      <c r="A154" s="218">
        <v>3450</v>
      </c>
      <c r="B154" s="16" t="str">
        <f t="shared" si="32"/>
        <v>V.1.31.5</v>
      </c>
      <c r="C154" s="93" t="s">
        <v>1310</v>
      </c>
      <c r="D154" s="20" t="s">
        <v>50</v>
      </c>
      <c r="E154" s="31"/>
      <c r="F154" s="197"/>
      <c r="G154" s="197"/>
      <c r="H154" s="17"/>
      <c r="I154" s="152" t="s">
        <v>3</v>
      </c>
      <c r="J154" s="17"/>
      <c r="K154" s="16">
        <v>3</v>
      </c>
      <c r="L154" s="17"/>
      <c r="M154" s="218">
        <f t="shared" si="33"/>
        <v>1</v>
      </c>
      <c r="N154" s="218">
        <f t="shared" si="34"/>
        <v>31</v>
      </c>
      <c r="O154" s="218">
        <f t="shared" si="35"/>
        <v>5</v>
      </c>
      <c r="P154" s="218">
        <f t="shared" si="36"/>
        <v>0</v>
      </c>
      <c r="Q154" s="218">
        <f t="shared" si="37"/>
        <v>0</v>
      </c>
      <c r="R154" s="222">
        <f t="shared" si="30"/>
        <v>0</v>
      </c>
      <c r="S154" s="218">
        <f t="shared" si="38"/>
        <v>2</v>
      </c>
      <c r="T154" s="218">
        <f t="shared" si="39"/>
        <v>2</v>
      </c>
      <c r="U154" s="218">
        <f t="shared" si="40"/>
        <v>1</v>
      </c>
      <c r="V154" s="218">
        <f t="shared" si="41"/>
        <v>3</v>
      </c>
      <c r="W154" s="218">
        <f t="shared" si="42"/>
        <v>2</v>
      </c>
      <c r="X154" s="218">
        <f t="shared" si="43"/>
        <v>1</v>
      </c>
      <c r="Y154" s="218">
        <f t="shared" si="44"/>
        <v>1</v>
      </c>
      <c r="Z154" s="120" t="str">
        <f t="shared" si="31"/>
        <v/>
      </c>
      <c r="AA154" s="185" t="s">
        <v>3</v>
      </c>
      <c r="AB154" s="17"/>
      <c r="AC154" s="106"/>
    </row>
    <row r="155" spans="1:29" ht="14">
      <c r="A155" s="218">
        <v>3451</v>
      </c>
      <c r="B155" s="16" t="str">
        <f t="shared" si="32"/>
        <v>V.1.31.6</v>
      </c>
      <c r="C155" s="93" t="s">
        <v>2724</v>
      </c>
      <c r="D155" s="20" t="s">
        <v>50</v>
      </c>
      <c r="E155" s="31"/>
      <c r="F155" s="197"/>
      <c r="G155" s="197"/>
      <c r="H155" s="17"/>
      <c r="I155" s="152" t="s">
        <v>3</v>
      </c>
      <c r="J155" s="17"/>
      <c r="K155" s="16">
        <v>3</v>
      </c>
      <c r="L155" s="17"/>
      <c r="M155" s="218">
        <f t="shared" si="33"/>
        <v>1</v>
      </c>
      <c r="N155" s="218">
        <f t="shared" si="34"/>
        <v>31</v>
      </c>
      <c r="O155" s="218">
        <f t="shared" si="35"/>
        <v>6</v>
      </c>
      <c r="P155" s="218">
        <f t="shared" si="36"/>
        <v>0</v>
      </c>
      <c r="Q155" s="218">
        <f t="shared" si="37"/>
        <v>0</v>
      </c>
      <c r="R155" s="222">
        <f t="shared" si="30"/>
        <v>0</v>
      </c>
      <c r="S155" s="218">
        <f t="shared" si="38"/>
        <v>2</v>
      </c>
      <c r="T155" s="218">
        <f t="shared" si="39"/>
        <v>2</v>
      </c>
      <c r="U155" s="218">
        <f t="shared" si="40"/>
        <v>1</v>
      </c>
      <c r="V155" s="218">
        <f t="shared" si="41"/>
        <v>3</v>
      </c>
      <c r="W155" s="218">
        <f t="shared" si="42"/>
        <v>2</v>
      </c>
      <c r="X155" s="218">
        <f t="shared" si="43"/>
        <v>1</v>
      </c>
      <c r="Y155" s="218">
        <f t="shared" si="44"/>
        <v>1</v>
      </c>
      <c r="Z155" s="120" t="str">
        <f t="shared" si="31"/>
        <v/>
      </c>
      <c r="AA155" s="185" t="s">
        <v>3</v>
      </c>
      <c r="AB155" s="17"/>
      <c r="AC155" s="106"/>
    </row>
    <row r="156" spans="1:29" ht="14">
      <c r="A156" s="218">
        <v>3452</v>
      </c>
      <c r="B156" s="16" t="str">
        <f t="shared" si="32"/>
        <v>V.1.31.7</v>
      </c>
      <c r="C156" s="93" t="s">
        <v>2725</v>
      </c>
      <c r="D156" s="20" t="s">
        <v>50</v>
      </c>
      <c r="E156" s="31"/>
      <c r="F156" s="197"/>
      <c r="G156" s="197"/>
      <c r="H156" s="17"/>
      <c r="I156" s="152" t="s">
        <v>3</v>
      </c>
      <c r="J156" s="17"/>
      <c r="K156" s="16">
        <v>3</v>
      </c>
      <c r="L156" s="17"/>
      <c r="M156" s="218">
        <f t="shared" si="33"/>
        <v>1</v>
      </c>
      <c r="N156" s="218">
        <f t="shared" si="34"/>
        <v>31</v>
      </c>
      <c r="O156" s="218">
        <f t="shared" si="35"/>
        <v>7</v>
      </c>
      <c r="P156" s="218">
        <f t="shared" si="36"/>
        <v>0</v>
      </c>
      <c r="Q156" s="218">
        <f t="shared" si="37"/>
        <v>0</v>
      </c>
      <c r="R156" s="222">
        <f t="shared" si="30"/>
        <v>0</v>
      </c>
      <c r="S156" s="218">
        <f t="shared" si="38"/>
        <v>2</v>
      </c>
      <c r="T156" s="218">
        <f t="shared" si="39"/>
        <v>2</v>
      </c>
      <c r="U156" s="218">
        <f t="shared" si="40"/>
        <v>1</v>
      </c>
      <c r="V156" s="218">
        <f t="shared" si="41"/>
        <v>3</v>
      </c>
      <c r="W156" s="218">
        <f t="shared" si="42"/>
        <v>2</v>
      </c>
      <c r="X156" s="218">
        <f t="shared" si="43"/>
        <v>1</v>
      </c>
      <c r="Y156" s="218">
        <f t="shared" si="44"/>
        <v>1</v>
      </c>
      <c r="Z156" s="120" t="str">
        <f t="shared" si="31"/>
        <v/>
      </c>
      <c r="AA156" s="185" t="s">
        <v>3</v>
      </c>
      <c r="AB156" s="17"/>
      <c r="AC156" s="106"/>
    </row>
    <row r="157" spans="1:29" ht="14">
      <c r="A157" s="218">
        <v>3453</v>
      </c>
      <c r="B157" s="16" t="str">
        <f t="shared" si="32"/>
        <v>V.1.31.8</v>
      </c>
      <c r="C157" s="93" t="s">
        <v>2693</v>
      </c>
      <c r="D157" s="20" t="s">
        <v>47</v>
      </c>
      <c r="E157" s="214" t="s">
        <v>2730</v>
      </c>
      <c r="F157" s="197"/>
      <c r="G157" s="197"/>
      <c r="H157" s="17"/>
      <c r="I157" s="152" t="s">
        <v>3</v>
      </c>
      <c r="J157" s="17"/>
      <c r="K157" s="16">
        <v>3</v>
      </c>
      <c r="L157" s="17"/>
      <c r="M157" s="218">
        <f t="shared" si="33"/>
        <v>1</v>
      </c>
      <c r="N157" s="218">
        <f t="shared" si="34"/>
        <v>31</v>
      </c>
      <c r="O157" s="218">
        <f t="shared" si="35"/>
        <v>8</v>
      </c>
      <c r="P157" s="218">
        <f t="shared" si="36"/>
        <v>0</v>
      </c>
      <c r="Q157" s="218">
        <f t="shared" si="37"/>
        <v>0</v>
      </c>
      <c r="R157" s="222">
        <f t="shared" si="30"/>
        <v>0</v>
      </c>
      <c r="S157" s="218">
        <f t="shared" si="38"/>
        <v>1</v>
      </c>
      <c r="T157" s="218">
        <f t="shared" si="39"/>
        <v>1</v>
      </c>
      <c r="U157" s="218">
        <f t="shared" si="40"/>
        <v>1</v>
      </c>
      <c r="V157" s="218">
        <f t="shared" si="41"/>
        <v>0</v>
      </c>
      <c r="W157" s="218">
        <f t="shared" si="42"/>
        <v>1</v>
      </c>
      <c r="X157" s="218">
        <f t="shared" si="43"/>
        <v>1</v>
      </c>
      <c r="Y157" s="218">
        <f t="shared" si="44"/>
        <v>1</v>
      </c>
      <c r="Z157" s="120" t="str">
        <f t="shared" si="31"/>
        <v/>
      </c>
      <c r="AA157" s="185" t="s">
        <v>3</v>
      </c>
      <c r="AB157" s="17"/>
      <c r="AC157" s="106"/>
    </row>
    <row r="158" spans="1:29" ht="84">
      <c r="A158" s="218">
        <v>3454</v>
      </c>
      <c r="B158" s="16" t="str">
        <f t="shared" si="32"/>
        <v>V.1.32</v>
      </c>
      <c r="C158" s="92" t="s">
        <v>2731</v>
      </c>
      <c r="D158" s="20" t="s">
        <v>50</v>
      </c>
      <c r="E158" s="31"/>
      <c r="F158" s="197"/>
      <c r="G158" s="197"/>
      <c r="H158" s="17"/>
      <c r="I158" s="18" t="s">
        <v>375</v>
      </c>
      <c r="J158" s="17" t="s">
        <v>376</v>
      </c>
      <c r="K158" s="16">
        <v>2</v>
      </c>
      <c r="L158" s="17"/>
      <c r="M158" s="218">
        <f t="shared" si="33"/>
        <v>1</v>
      </c>
      <c r="N158" s="218">
        <f t="shared" si="34"/>
        <v>32</v>
      </c>
      <c r="O158" s="218">
        <f t="shared" si="35"/>
        <v>0</v>
      </c>
      <c r="P158" s="218">
        <f t="shared" si="36"/>
        <v>0</v>
      </c>
      <c r="Q158" s="218">
        <f t="shared" si="37"/>
        <v>0</v>
      </c>
      <c r="R158" s="222">
        <f t="shared" si="30"/>
        <v>0</v>
      </c>
      <c r="S158" s="218">
        <f t="shared" si="38"/>
        <v>2</v>
      </c>
      <c r="T158" s="218">
        <f t="shared" si="39"/>
        <v>2</v>
      </c>
      <c r="U158" s="218">
        <f t="shared" si="40"/>
        <v>1</v>
      </c>
      <c r="V158" s="218">
        <f t="shared" si="41"/>
        <v>2</v>
      </c>
      <c r="W158" s="218">
        <f t="shared" si="42"/>
        <v>2</v>
      </c>
      <c r="X158" s="218">
        <f t="shared" si="43"/>
        <v>1</v>
      </c>
      <c r="Y158" s="218">
        <f t="shared" si="44"/>
        <v>1</v>
      </c>
      <c r="Z158" s="120">
        <f t="shared" si="31"/>
        <v>1</v>
      </c>
      <c r="AA158" s="185" t="s">
        <v>2732</v>
      </c>
      <c r="AB158" s="17"/>
      <c r="AC158" s="106" t="s">
        <v>2733</v>
      </c>
    </row>
    <row r="159" spans="1:29" ht="14">
      <c r="A159" s="218">
        <v>3455</v>
      </c>
      <c r="B159" s="16" t="str">
        <f t="shared" si="32"/>
        <v>V.1.32.1</v>
      </c>
      <c r="C159" s="93" t="s">
        <v>2723</v>
      </c>
      <c r="D159" s="20" t="s">
        <v>50</v>
      </c>
      <c r="E159" s="31"/>
      <c r="F159" s="197"/>
      <c r="G159" s="197"/>
      <c r="H159" s="17"/>
      <c r="I159" s="152" t="s">
        <v>3</v>
      </c>
      <c r="J159" s="17"/>
      <c r="K159" s="16">
        <v>3</v>
      </c>
      <c r="L159" s="17"/>
      <c r="M159" s="218">
        <f t="shared" si="33"/>
        <v>1</v>
      </c>
      <c r="N159" s="218">
        <f t="shared" si="34"/>
        <v>32</v>
      </c>
      <c r="O159" s="218">
        <f t="shared" si="35"/>
        <v>1</v>
      </c>
      <c r="P159" s="218">
        <f t="shared" si="36"/>
        <v>0</v>
      </c>
      <c r="Q159" s="218">
        <f t="shared" si="37"/>
        <v>0</v>
      </c>
      <c r="R159" s="222">
        <f t="shared" si="30"/>
        <v>0</v>
      </c>
      <c r="S159" s="218">
        <f t="shared" si="38"/>
        <v>2</v>
      </c>
      <c r="T159" s="218">
        <f t="shared" si="39"/>
        <v>2</v>
      </c>
      <c r="U159" s="218">
        <f t="shared" si="40"/>
        <v>1</v>
      </c>
      <c r="V159" s="218">
        <f t="shared" si="41"/>
        <v>2</v>
      </c>
      <c r="W159" s="218">
        <f t="shared" si="42"/>
        <v>2</v>
      </c>
      <c r="X159" s="218">
        <f t="shared" si="43"/>
        <v>1</v>
      </c>
      <c r="Y159" s="218">
        <f t="shared" si="44"/>
        <v>1</v>
      </c>
      <c r="Z159" s="120" t="str">
        <f t="shared" si="31"/>
        <v/>
      </c>
      <c r="AA159" s="185" t="s">
        <v>3</v>
      </c>
      <c r="AB159" s="17"/>
      <c r="AC159" s="106"/>
    </row>
    <row r="160" spans="1:29" ht="14">
      <c r="A160" s="218">
        <v>3456</v>
      </c>
      <c r="B160" s="16" t="str">
        <f t="shared" si="32"/>
        <v>V.1.32.2</v>
      </c>
      <c r="C160" s="93" t="s">
        <v>1308</v>
      </c>
      <c r="D160" s="20" t="s">
        <v>50</v>
      </c>
      <c r="E160" s="31"/>
      <c r="F160" s="197"/>
      <c r="G160" s="197"/>
      <c r="H160" s="17"/>
      <c r="I160" s="152" t="s">
        <v>3</v>
      </c>
      <c r="J160" s="17"/>
      <c r="K160" s="16">
        <v>3</v>
      </c>
      <c r="L160" s="17"/>
      <c r="M160" s="218">
        <f t="shared" si="33"/>
        <v>1</v>
      </c>
      <c r="N160" s="218">
        <f t="shared" si="34"/>
        <v>32</v>
      </c>
      <c r="O160" s="218">
        <f t="shared" si="35"/>
        <v>2</v>
      </c>
      <c r="P160" s="218">
        <f t="shared" si="36"/>
        <v>0</v>
      </c>
      <c r="Q160" s="218">
        <f t="shared" si="37"/>
        <v>0</v>
      </c>
      <c r="R160" s="222">
        <f t="shared" si="30"/>
        <v>0</v>
      </c>
      <c r="S160" s="218">
        <f t="shared" si="38"/>
        <v>2</v>
      </c>
      <c r="T160" s="218">
        <f t="shared" si="39"/>
        <v>2</v>
      </c>
      <c r="U160" s="218">
        <f t="shared" si="40"/>
        <v>1</v>
      </c>
      <c r="V160" s="218">
        <f t="shared" si="41"/>
        <v>2</v>
      </c>
      <c r="W160" s="218">
        <f t="shared" si="42"/>
        <v>2</v>
      </c>
      <c r="X160" s="218">
        <f t="shared" si="43"/>
        <v>1</v>
      </c>
      <c r="Y160" s="218">
        <f t="shared" si="44"/>
        <v>1</v>
      </c>
      <c r="Z160" s="120" t="str">
        <f t="shared" si="31"/>
        <v/>
      </c>
      <c r="AA160" s="185" t="s">
        <v>3</v>
      </c>
      <c r="AB160" s="17"/>
      <c r="AC160" s="106"/>
    </row>
    <row r="161" spans="1:29" ht="14">
      <c r="A161" s="218">
        <v>3457</v>
      </c>
      <c r="B161" s="16" t="str">
        <f t="shared" si="32"/>
        <v>V.1.32.3</v>
      </c>
      <c r="C161" s="93" t="s">
        <v>1309</v>
      </c>
      <c r="D161" s="20" t="s">
        <v>50</v>
      </c>
      <c r="E161" s="31"/>
      <c r="F161" s="197"/>
      <c r="G161" s="197"/>
      <c r="H161" s="17"/>
      <c r="I161" s="152" t="s">
        <v>3</v>
      </c>
      <c r="J161" s="17"/>
      <c r="K161" s="16">
        <v>3</v>
      </c>
      <c r="L161" s="17"/>
      <c r="M161" s="218">
        <f t="shared" si="33"/>
        <v>1</v>
      </c>
      <c r="N161" s="218">
        <f t="shared" si="34"/>
        <v>32</v>
      </c>
      <c r="O161" s="218">
        <f t="shared" si="35"/>
        <v>3</v>
      </c>
      <c r="P161" s="218">
        <f t="shared" si="36"/>
        <v>0</v>
      </c>
      <c r="Q161" s="218">
        <f t="shared" si="37"/>
        <v>0</v>
      </c>
      <c r="R161" s="222">
        <f t="shared" si="30"/>
        <v>0</v>
      </c>
      <c r="S161" s="218">
        <f t="shared" si="38"/>
        <v>2</v>
      </c>
      <c r="T161" s="218">
        <f t="shared" si="39"/>
        <v>2</v>
      </c>
      <c r="U161" s="218">
        <f t="shared" si="40"/>
        <v>1</v>
      </c>
      <c r="V161" s="218">
        <f t="shared" si="41"/>
        <v>2</v>
      </c>
      <c r="W161" s="218">
        <f t="shared" si="42"/>
        <v>2</v>
      </c>
      <c r="X161" s="218">
        <f t="shared" si="43"/>
        <v>1</v>
      </c>
      <c r="Y161" s="218">
        <f t="shared" si="44"/>
        <v>1</v>
      </c>
      <c r="Z161" s="120" t="str">
        <f t="shared" si="31"/>
        <v/>
      </c>
      <c r="AA161" s="185" t="s">
        <v>3</v>
      </c>
      <c r="AB161" s="17"/>
      <c r="AC161" s="106"/>
    </row>
    <row r="162" spans="1:29" ht="14">
      <c r="A162" s="218">
        <v>3458</v>
      </c>
      <c r="B162" s="16" t="str">
        <f t="shared" si="32"/>
        <v>V.1.32.4</v>
      </c>
      <c r="C162" s="93" t="s">
        <v>2703</v>
      </c>
      <c r="D162" s="20" t="s">
        <v>50</v>
      </c>
      <c r="E162" s="31"/>
      <c r="F162" s="197"/>
      <c r="G162" s="197"/>
      <c r="H162" s="17"/>
      <c r="I162" s="152" t="s">
        <v>3</v>
      </c>
      <c r="J162" s="17"/>
      <c r="K162" s="16">
        <v>3</v>
      </c>
      <c r="L162" s="17"/>
      <c r="M162" s="218">
        <f t="shared" si="33"/>
        <v>1</v>
      </c>
      <c r="N162" s="218">
        <f t="shared" si="34"/>
        <v>32</v>
      </c>
      <c r="O162" s="218">
        <f t="shared" si="35"/>
        <v>4</v>
      </c>
      <c r="P162" s="218">
        <f t="shared" si="36"/>
        <v>0</v>
      </c>
      <c r="Q162" s="218">
        <f t="shared" si="37"/>
        <v>0</v>
      </c>
      <c r="R162" s="222">
        <f t="shared" si="30"/>
        <v>0</v>
      </c>
      <c r="S162" s="218">
        <f t="shared" si="38"/>
        <v>2</v>
      </c>
      <c r="T162" s="218">
        <f t="shared" si="39"/>
        <v>2</v>
      </c>
      <c r="U162" s="218">
        <f t="shared" si="40"/>
        <v>1</v>
      </c>
      <c r="V162" s="218">
        <f t="shared" si="41"/>
        <v>2</v>
      </c>
      <c r="W162" s="218">
        <f t="shared" si="42"/>
        <v>2</v>
      </c>
      <c r="X162" s="218">
        <f t="shared" si="43"/>
        <v>1</v>
      </c>
      <c r="Y162" s="218">
        <f t="shared" si="44"/>
        <v>1</v>
      </c>
      <c r="Z162" s="120" t="str">
        <f t="shared" si="31"/>
        <v/>
      </c>
      <c r="AA162" s="185" t="s">
        <v>3</v>
      </c>
      <c r="AB162" s="17"/>
      <c r="AC162" s="106"/>
    </row>
    <row r="163" spans="1:29" ht="14">
      <c r="A163" s="218">
        <v>3459</v>
      </c>
      <c r="B163" s="16" t="str">
        <f t="shared" si="32"/>
        <v>V.1.32.5</v>
      </c>
      <c r="C163" s="93" t="s">
        <v>1310</v>
      </c>
      <c r="D163" s="20" t="s">
        <v>50</v>
      </c>
      <c r="E163" s="31"/>
      <c r="F163" s="197"/>
      <c r="G163" s="197"/>
      <c r="H163" s="17"/>
      <c r="I163" s="152" t="s">
        <v>3</v>
      </c>
      <c r="J163" s="17"/>
      <c r="K163" s="16">
        <v>3</v>
      </c>
      <c r="L163" s="17"/>
      <c r="M163" s="218">
        <f t="shared" si="33"/>
        <v>1</v>
      </c>
      <c r="N163" s="218">
        <f t="shared" si="34"/>
        <v>32</v>
      </c>
      <c r="O163" s="218">
        <f t="shared" si="35"/>
        <v>5</v>
      </c>
      <c r="P163" s="218">
        <f t="shared" si="36"/>
        <v>0</v>
      </c>
      <c r="Q163" s="218">
        <f t="shared" si="37"/>
        <v>0</v>
      </c>
      <c r="R163" s="222">
        <f t="shared" si="30"/>
        <v>0</v>
      </c>
      <c r="S163" s="218">
        <f t="shared" si="38"/>
        <v>2</v>
      </c>
      <c r="T163" s="218">
        <f t="shared" si="39"/>
        <v>2</v>
      </c>
      <c r="U163" s="218">
        <f t="shared" si="40"/>
        <v>1</v>
      </c>
      <c r="V163" s="218">
        <f t="shared" si="41"/>
        <v>2</v>
      </c>
      <c r="W163" s="218">
        <f t="shared" si="42"/>
        <v>2</v>
      </c>
      <c r="X163" s="218">
        <f t="shared" si="43"/>
        <v>1</v>
      </c>
      <c r="Y163" s="218">
        <f t="shared" si="44"/>
        <v>1</v>
      </c>
      <c r="Z163" s="120" t="str">
        <f t="shared" si="31"/>
        <v/>
      </c>
      <c r="AA163" s="185" t="s">
        <v>3</v>
      </c>
      <c r="AB163" s="17"/>
      <c r="AC163" s="106"/>
    </row>
    <row r="164" spans="1:29" ht="14">
      <c r="A164" s="218">
        <v>3460</v>
      </c>
      <c r="B164" s="16" t="str">
        <f t="shared" si="32"/>
        <v>V.1.32.6</v>
      </c>
      <c r="C164" s="93" t="s">
        <v>2724</v>
      </c>
      <c r="D164" s="20" t="s">
        <v>50</v>
      </c>
      <c r="E164" s="31"/>
      <c r="F164" s="197"/>
      <c r="G164" s="197"/>
      <c r="H164" s="17"/>
      <c r="I164" s="152" t="s">
        <v>3</v>
      </c>
      <c r="J164" s="17"/>
      <c r="K164" s="16">
        <v>3</v>
      </c>
      <c r="L164" s="17"/>
      <c r="M164" s="218">
        <f t="shared" si="33"/>
        <v>1</v>
      </c>
      <c r="N164" s="218">
        <f t="shared" si="34"/>
        <v>32</v>
      </c>
      <c r="O164" s="218">
        <f t="shared" si="35"/>
        <v>6</v>
      </c>
      <c r="P164" s="218">
        <f t="shared" si="36"/>
        <v>0</v>
      </c>
      <c r="Q164" s="218">
        <f t="shared" si="37"/>
        <v>0</v>
      </c>
      <c r="R164" s="222">
        <f t="shared" si="30"/>
        <v>0</v>
      </c>
      <c r="S164" s="218">
        <f t="shared" si="38"/>
        <v>2</v>
      </c>
      <c r="T164" s="218">
        <f t="shared" si="39"/>
        <v>2</v>
      </c>
      <c r="U164" s="218">
        <f t="shared" si="40"/>
        <v>1</v>
      </c>
      <c r="V164" s="218">
        <f t="shared" si="41"/>
        <v>2</v>
      </c>
      <c r="W164" s="218">
        <f t="shared" si="42"/>
        <v>2</v>
      </c>
      <c r="X164" s="218">
        <f t="shared" si="43"/>
        <v>1</v>
      </c>
      <c r="Y164" s="218">
        <f t="shared" si="44"/>
        <v>1</v>
      </c>
      <c r="Z164" s="120" t="str">
        <f t="shared" si="31"/>
        <v/>
      </c>
      <c r="AA164" s="185" t="s">
        <v>3</v>
      </c>
      <c r="AB164" s="17"/>
      <c r="AC164" s="106"/>
    </row>
    <row r="165" spans="1:29" ht="14">
      <c r="A165" s="218">
        <v>3461</v>
      </c>
      <c r="B165" s="16" t="str">
        <f t="shared" si="32"/>
        <v>V.1.32.7</v>
      </c>
      <c r="C165" s="93" t="s">
        <v>2725</v>
      </c>
      <c r="D165" s="20" t="s">
        <v>50</v>
      </c>
      <c r="E165" s="31"/>
      <c r="F165" s="197"/>
      <c r="G165" s="197"/>
      <c r="H165" s="17"/>
      <c r="I165" s="152" t="s">
        <v>3</v>
      </c>
      <c r="J165" s="17"/>
      <c r="K165" s="16">
        <v>3</v>
      </c>
      <c r="L165" s="17"/>
      <c r="M165" s="218">
        <f t="shared" si="33"/>
        <v>1</v>
      </c>
      <c r="N165" s="218">
        <f t="shared" si="34"/>
        <v>32</v>
      </c>
      <c r="O165" s="218">
        <f t="shared" si="35"/>
        <v>7</v>
      </c>
      <c r="P165" s="218">
        <f t="shared" si="36"/>
        <v>0</v>
      </c>
      <c r="Q165" s="218">
        <f t="shared" si="37"/>
        <v>0</v>
      </c>
      <c r="R165" s="222">
        <f t="shared" si="30"/>
        <v>0</v>
      </c>
      <c r="S165" s="218">
        <f t="shared" si="38"/>
        <v>2</v>
      </c>
      <c r="T165" s="218">
        <f t="shared" si="39"/>
        <v>2</v>
      </c>
      <c r="U165" s="218">
        <f t="shared" si="40"/>
        <v>1</v>
      </c>
      <c r="V165" s="218">
        <f t="shared" si="41"/>
        <v>2</v>
      </c>
      <c r="W165" s="218">
        <f t="shared" si="42"/>
        <v>2</v>
      </c>
      <c r="X165" s="218">
        <f t="shared" si="43"/>
        <v>1</v>
      </c>
      <c r="Y165" s="218">
        <f t="shared" si="44"/>
        <v>1</v>
      </c>
      <c r="Z165" s="120" t="str">
        <f t="shared" si="31"/>
        <v/>
      </c>
      <c r="AA165" s="185" t="s">
        <v>3</v>
      </c>
      <c r="AB165" s="17"/>
      <c r="AC165" s="106"/>
    </row>
    <row r="166" spans="1:29" ht="14">
      <c r="A166" s="218">
        <v>3462</v>
      </c>
      <c r="B166" s="16" t="str">
        <f t="shared" si="32"/>
        <v>V.1.32.8</v>
      </c>
      <c r="C166" s="93" t="s">
        <v>2693</v>
      </c>
      <c r="D166" s="20" t="s">
        <v>50</v>
      </c>
      <c r="E166" s="31"/>
      <c r="F166" s="197"/>
      <c r="G166" s="197"/>
      <c r="H166" s="17"/>
      <c r="I166" s="152" t="s">
        <v>3</v>
      </c>
      <c r="J166" s="17"/>
      <c r="K166" s="16">
        <v>3</v>
      </c>
      <c r="L166" s="17"/>
      <c r="M166" s="218">
        <f t="shared" si="33"/>
        <v>1</v>
      </c>
      <c r="N166" s="218">
        <f t="shared" si="34"/>
        <v>32</v>
      </c>
      <c r="O166" s="218">
        <f t="shared" si="35"/>
        <v>8</v>
      </c>
      <c r="P166" s="218">
        <f t="shared" si="36"/>
        <v>0</v>
      </c>
      <c r="Q166" s="218">
        <f t="shared" si="37"/>
        <v>0</v>
      </c>
      <c r="R166" s="222">
        <f t="shared" si="30"/>
        <v>0</v>
      </c>
      <c r="S166" s="218">
        <f t="shared" si="38"/>
        <v>2</v>
      </c>
      <c r="T166" s="218">
        <f t="shared" si="39"/>
        <v>2</v>
      </c>
      <c r="U166" s="218">
        <f t="shared" si="40"/>
        <v>1</v>
      </c>
      <c r="V166" s="218">
        <f t="shared" si="41"/>
        <v>2</v>
      </c>
      <c r="W166" s="218">
        <f t="shared" si="42"/>
        <v>2</v>
      </c>
      <c r="X166" s="218">
        <f t="shared" si="43"/>
        <v>1</v>
      </c>
      <c r="Y166" s="218">
        <f t="shared" si="44"/>
        <v>1</v>
      </c>
      <c r="Z166" s="120" t="str">
        <f t="shared" si="31"/>
        <v/>
      </c>
      <c r="AA166" s="185" t="s">
        <v>3</v>
      </c>
      <c r="AB166" s="17"/>
      <c r="AC166" s="106"/>
    </row>
    <row r="167" spans="1:29" ht="84">
      <c r="A167" s="218">
        <v>3463</v>
      </c>
      <c r="B167" s="16" t="str">
        <f t="shared" si="32"/>
        <v>V.1.33</v>
      </c>
      <c r="C167" s="92" t="s">
        <v>2734</v>
      </c>
      <c r="D167" s="20" t="s">
        <v>47</v>
      </c>
      <c r="E167" s="31"/>
      <c r="F167" s="197"/>
      <c r="G167" s="197"/>
      <c r="H167" s="17"/>
      <c r="I167" s="18" t="s">
        <v>375</v>
      </c>
      <c r="J167" s="17" t="s">
        <v>376</v>
      </c>
      <c r="K167" s="16">
        <v>2</v>
      </c>
      <c r="L167" s="17"/>
      <c r="M167" s="218">
        <f t="shared" si="33"/>
        <v>1</v>
      </c>
      <c r="N167" s="218">
        <f t="shared" si="34"/>
        <v>33</v>
      </c>
      <c r="O167" s="218">
        <f t="shared" si="35"/>
        <v>0</v>
      </c>
      <c r="P167" s="218">
        <f t="shared" si="36"/>
        <v>0</v>
      </c>
      <c r="Q167" s="218">
        <f t="shared" si="37"/>
        <v>0</v>
      </c>
      <c r="R167" s="222">
        <f t="shared" si="30"/>
        <v>0</v>
      </c>
      <c r="S167" s="218">
        <f t="shared" si="38"/>
        <v>1</v>
      </c>
      <c r="T167" s="218">
        <f t="shared" si="39"/>
        <v>1</v>
      </c>
      <c r="U167" s="218">
        <f t="shared" si="40"/>
        <v>1</v>
      </c>
      <c r="V167" s="218">
        <f t="shared" si="41"/>
        <v>0</v>
      </c>
      <c r="W167" s="218">
        <f t="shared" si="42"/>
        <v>1</v>
      </c>
      <c r="X167" s="218">
        <f t="shared" si="43"/>
        <v>1</v>
      </c>
      <c r="Y167" s="218">
        <f t="shared" si="44"/>
        <v>1</v>
      </c>
      <c r="Z167" s="120" t="str">
        <f t="shared" si="31"/>
        <v/>
      </c>
      <c r="AA167" s="185" t="s">
        <v>2732</v>
      </c>
      <c r="AB167" s="17"/>
      <c r="AC167" s="106" t="s">
        <v>2735</v>
      </c>
    </row>
    <row r="168" spans="1:29" ht="14">
      <c r="A168" s="218">
        <v>3464</v>
      </c>
      <c r="B168" s="16" t="str">
        <f t="shared" si="32"/>
        <v>V.1.33.1</v>
      </c>
      <c r="C168" s="93" t="s">
        <v>2723</v>
      </c>
      <c r="D168" s="20" t="s">
        <v>50</v>
      </c>
      <c r="E168" s="31"/>
      <c r="F168" s="197"/>
      <c r="G168" s="197"/>
      <c r="H168" s="17"/>
      <c r="I168" s="152" t="s">
        <v>3</v>
      </c>
      <c r="J168" s="17"/>
      <c r="K168" s="16">
        <v>3</v>
      </c>
      <c r="L168" s="17"/>
      <c r="M168" s="218">
        <f t="shared" si="33"/>
        <v>1</v>
      </c>
      <c r="N168" s="218">
        <f t="shared" si="34"/>
        <v>33</v>
      </c>
      <c r="O168" s="218">
        <f t="shared" si="35"/>
        <v>1</v>
      </c>
      <c r="P168" s="218">
        <f t="shared" si="36"/>
        <v>0</v>
      </c>
      <c r="Q168" s="218">
        <f t="shared" si="37"/>
        <v>0</v>
      </c>
      <c r="R168" s="222">
        <f t="shared" si="30"/>
        <v>0</v>
      </c>
      <c r="S168" s="218">
        <f t="shared" si="38"/>
        <v>2</v>
      </c>
      <c r="T168" s="218">
        <f t="shared" si="39"/>
        <v>2</v>
      </c>
      <c r="U168" s="218">
        <f t="shared" si="40"/>
        <v>1</v>
      </c>
      <c r="V168" s="218">
        <f t="shared" si="41"/>
        <v>3</v>
      </c>
      <c r="W168" s="218">
        <f t="shared" si="42"/>
        <v>2</v>
      </c>
      <c r="X168" s="218">
        <f t="shared" si="43"/>
        <v>1</v>
      </c>
      <c r="Y168" s="218">
        <f t="shared" si="44"/>
        <v>1</v>
      </c>
      <c r="Z168" s="120" t="str">
        <f t="shared" si="31"/>
        <v/>
      </c>
      <c r="AA168" s="185" t="s">
        <v>3</v>
      </c>
      <c r="AB168" s="17"/>
      <c r="AC168" s="106"/>
    </row>
    <row r="169" spans="1:29" ht="14">
      <c r="A169" s="218">
        <v>3465</v>
      </c>
      <c r="B169" s="16" t="str">
        <f t="shared" si="32"/>
        <v>V.1.33.2</v>
      </c>
      <c r="C169" s="93" t="s">
        <v>1308</v>
      </c>
      <c r="D169" s="20" t="s">
        <v>50</v>
      </c>
      <c r="E169" s="31"/>
      <c r="F169" s="197"/>
      <c r="G169" s="197"/>
      <c r="H169" s="17"/>
      <c r="I169" s="152" t="s">
        <v>3</v>
      </c>
      <c r="J169" s="17"/>
      <c r="K169" s="16">
        <v>3</v>
      </c>
      <c r="L169" s="17"/>
      <c r="M169" s="218">
        <f t="shared" si="33"/>
        <v>1</v>
      </c>
      <c r="N169" s="218">
        <f t="shared" si="34"/>
        <v>33</v>
      </c>
      <c r="O169" s="218">
        <f t="shared" si="35"/>
        <v>2</v>
      </c>
      <c r="P169" s="218">
        <f t="shared" si="36"/>
        <v>0</v>
      </c>
      <c r="Q169" s="218">
        <f t="shared" si="37"/>
        <v>0</v>
      </c>
      <c r="R169" s="222">
        <f t="shared" si="30"/>
        <v>0</v>
      </c>
      <c r="S169" s="218">
        <f t="shared" si="38"/>
        <v>2</v>
      </c>
      <c r="T169" s="218">
        <f t="shared" si="39"/>
        <v>2</v>
      </c>
      <c r="U169" s="218">
        <f t="shared" si="40"/>
        <v>1</v>
      </c>
      <c r="V169" s="218">
        <f t="shared" si="41"/>
        <v>3</v>
      </c>
      <c r="W169" s="218">
        <f t="shared" si="42"/>
        <v>2</v>
      </c>
      <c r="X169" s="218">
        <f t="shared" si="43"/>
        <v>1</v>
      </c>
      <c r="Y169" s="218">
        <f t="shared" si="44"/>
        <v>1</v>
      </c>
      <c r="Z169" s="120" t="str">
        <f t="shared" si="31"/>
        <v/>
      </c>
      <c r="AA169" s="185" t="s">
        <v>3</v>
      </c>
      <c r="AB169" s="17"/>
      <c r="AC169" s="106"/>
    </row>
    <row r="170" spans="1:29" ht="14">
      <c r="A170" s="218">
        <v>3466</v>
      </c>
      <c r="B170" s="16" t="str">
        <f t="shared" si="32"/>
        <v>V.1.33.3</v>
      </c>
      <c r="C170" s="93" t="s">
        <v>1309</v>
      </c>
      <c r="D170" s="20" t="s">
        <v>50</v>
      </c>
      <c r="E170" s="31"/>
      <c r="F170" s="197"/>
      <c r="G170" s="197"/>
      <c r="H170" s="17"/>
      <c r="I170" s="152" t="s">
        <v>3</v>
      </c>
      <c r="J170" s="17"/>
      <c r="K170" s="16">
        <v>3</v>
      </c>
      <c r="L170" s="17"/>
      <c r="M170" s="218">
        <f t="shared" si="33"/>
        <v>1</v>
      </c>
      <c r="N170" s="218">
        <f t="shared" si="34"/>
        <v>33</v>
      </c>
      <c r="O170" s="218">
        <f t="shared" si="35"/>
        <v>3</v>
      </c>
      <c r="P170" s="218">
        <f t="shared" si="36"/>
        <v>0</v>
      </c>
      <c r="Q170" s="218">
        <f t="shared" si="37"/>
        <v>0</v>
      </c>
      <c r="R170" s="222">
        <f t="shared" si="30"/>
        <v>0</v>
      </c>
      <c r="S170" s="218">
        <f t="shared" si="38"/>
        <v>2</v>
      </c>
      <c r="T170" s="218">
        <f t="shared" si="39"/>
        <v>2</v>
      </c>
      <c r="U170" s="218">
        <f t="shared" si="40"/>
        <v>1</v>
      </c>
      <c r="V170" s="218">
        <f t="shared" si="41"/>
        <v>3</v>
      </c>
      <c r="W170" s="218">
        <f t="shared" si="42"/>
        <v>2</v>
      </c>
      <c r="X170" s="218">
        <f t="shared" si="43"/>
        <v>1</v>
      </c>
      <c r="Y170" s="218">
        <f t="shared" si="44"/>
        <v>1</v>
      </c>
      <c r="Z170" s="120" t="str">
        <f t="shared" si="31"/>
        <v/>
      </c>
      <c r="AA170" s="185" t="s">
        <v>3</v>
      </c>
      <c r="AB170" s="17"/>
      <c r="AC170" s="106"/>
    </row>
    <row r="171" spans="1:29" ht="14">
      <c r="A171" s="218">
        <v>3467</v>
      </c>
      <c r="B171" s="16" t="str">
        <f t="shared" si="32"/>
        <v>V.1.33.4</v>
      </c>
      <c r="C171" s="93" t="s">
        <v>2703</v>
      </c>
      <c r="D171" s="20" t="s">
        <v>50</v>
      </c>
      <c r="E171" s="31"/>
      <c r="F171" s="197"/>
      <c r="G171" s="197"/>
      <c r="H171" s="17"/>
      <c r="I171" s="152" t="s">
        <v>3</v>
      </c>
      <c r="J171" s="17"/>
      <c r="K171" s="16">
        <v>3</v>
      </c>
      <c r="L171" s="17"/>
      <c r="M171" s="218">
        <f t="shared" si="33"/>
        <v>1</v>
      </c>
      <c r="N171" s="218">
        <f t="shared" si="34"/>
        <v>33</v>
      </c>
      <c r="O171" s="218">
        <f t="shared" si="35"/>
        <v>4</v>
      </c>
      <c r="P171" s="218">
        <f t="shared" si="36"/>
        <v>0</v>
      </c>
      <c r="Q171" s="218">
        <f t="shared" si="37"/>
        <v>0</v>
      </c>
      <c r="R171" s="222">
        <f t="shared" si="30"/>
        <v>0</v>
      </c>
      <c r="S171" s="218">
        <f t="shared" si="38"/>
        <v>2</v>
      </c>
      <c r="T171" s="218">
        <f t="shared" si="39"/>
        <v>2</v>
      </c>
      <c r="U171" s="218">
        <f t="shared" si="40"/>
        <v>1</v>
      </c>
      <c r="V171" s="218">
        <f t="shared" si="41"/>
        <v>3</v>
      </c>
      <c r="W171" s="218">
        <f t="shared" si="42"/>
        <v>2</v>
      </c>
      <c r="X171" s="218">
        <f t="shared" si="43"/>
        <v>1</v>
      </c>
      <c r="Y171" s="218">
        <f t="shared" si="44"/>
        <v>1</v>
      </c>
      <c r="Z171" s="120" t="str">
        <f t="shared" si="31"/>
        <v/>
      </c>
      <c r="AA171" s="185" t="s">
        <v>3</v>
      </c>
      <c r="AB171" s="17"/>
      <c r="AC171" s="106"/>
    </row>
    <row r="172" spans="1:29" ht="14">
      <c r="A172" s="218">
        <v>3468</v>
      </c>
      <c r="B172" s="16" t="str">
        <f t="shared" si="32"/>
        <v>V.1.33.5</v>
      </c>
      <c r="C172" s="93" t="s">
        <v>1310</v>
      </c>
      <c r="D172" s="20" t="s">
        <v>50</v>
      </c>
      <c r="E172" s="31"/>
      <c r="F172" s="197"/>
      <c r="G172" s="197"/>
      <c r="H172" s="17"/>
      <c r="I172" s="152" t="s">
        <v>3</v>
      </c>
      <c r="J172" s="17"/>
      <c r="K172" s="16">
        <v>3</v>
      </c>
      <c r="L172" s="17"/>
      <c r="M172" s="218">
        <f t="shared" si="33"/>
        <v>1</v>
      </c>
      <c r="N172" s="218">
        <f t="shared" si="34"/>
        <v>33</v>
      </c>
      <c r="O172" s="218">
        <f t="shared" si="35"/>
        <v>5</v>
      </c>
      <c r="P172" s="218">
        <f t="shared" si="36"/>
        <v>0</v>
      </c>
      <c r="Q172" s="218">
        <f t="shared" si="37"/>
        <v>0</v>
      </c>
      <c r="R172" s="222">
        <f t="shared" si="30"/>
        <v>0</v>
      </c>
      <c r="S172" s="218">
        <f t="shared" si="38"/>
        <v>2</v>
      </c>
      <c r="T172" s="218">
        <f t="shared" si="39"/>
        <v>2</v>
      </c>
      <c r="U172" s="218">
        <f t="shared" si="40"/>
        <v>1</v>
      </c>
      <c r="V172" s="218">
        <f t="shared" si="41"/>
        <v>3</v>
      </c>
      <c r="W172" s="218">
        <f t="shared" si="42"/>
        <v>2</v>
      </c>
      <c r="X172" s="218">
        <f t="shared" si="43"/>
        <v>1</v>
      </c>
      <c r="Y172" s="218">
        <f t="shared" si="44"/>
        <v>1</v>
      </c>
      <c r="Z172" s="120" t="str">
        <f t="shared" si="31"/>
        <v/>
      </c>
      <c r="AA172" s="185" t="s">
        <v>3</v>
      </c>
      <c r="AB172" s="17"/>
      <c r="AC172" s="106"/>
    </row>
    <row r="173" spans="1:29" ht="14">
      <c r="A173" s="218">
        <v>3469</v>
      </c>
      <c r="B173" s="16" t="str">
        <f t="shared" si="32"/>
        <v>V.1.33.6</v>
      </c>
      <c r="C173" s="93" t="s">
        <v>2724</v>
      </c>
      <c r="D173" s="20" t="s">
        <v>50</v>
      </c>
      <c r="E173" s="31"/>
      <c r="F173" s="197"/>
      <c r="G173" s="197"/>
      <c r="H173" s="17"/>
      <c r="I173" s="152" t="s">
        <v>3</v>
      </c>
      <c r="J173" s="17"/>
      <c r="K173" s="16">
        <v>3</v>
      </c>
      <c r="L173" s="17"/>
      <c r="M173" s="218">
        <f t="shared" si="33"/>
        <v>1</v>
      </c>
      <c r="N173" s="218">
        <f t="shared" si="34"/>
        <v>33</v>
      </c>
      <c r="O173" s="218">
        <f t="shared" si="35"/>
        <v>6</v>
      </c>
      <c r="P173" s="218">
        <f t="shared" si="36"/>
        <v>0</v>
      </c>
      <c r="Q173" s="218">
        <f t="shared" si="37"/>
        <v>0</v>
      </c>
      <c r="R173" s="222">
        <f t="shared" si="30"/>
        <v>0</v>
      </c>
      <c r="S173" s="218">
        <f t="shared" si="38"/>
        <v>2</v>
      </c>
      <c r="T173" s="218">
        <f t="shared" si="39"/>
        <v>2</v>
      </c>
      <c r="U173" s="218">
        <f t="shared" si="40"/>
        <v>1</v>
      </c>
      <c r="V173" s="218">
        <f t="shared" si="41"/>
        <v>3</v>
      </c>
      <c r="W173" s="218">
        <f t="shared" si="42"/>
        <v>2</v>
      </c>
      <c r="X173" s="218">
        <f t="shared" si="43"/>
        <v>1</v>
      </c>
      <c r="Y173" s="218">
        <f t="shared" si="44"/>
        <v>1</v>
      </c>
      <c r="Z173" s="120" t="str">
        <f t="shared" si="31"/>
        <v/>
      </c>
      <c r="AA173" s="185" t="s">
        <v>3</v>
      </c>
      <c r="AB173" s="17"/>
      <c r="AC173" s="106"/>
    </row>
    <row r="174" spans="1:29" ht="14">
      <c r="A174" s="218">
        <v>3470</v>
      </c>
      <c r="B174" s="16" t="str">
        <f t="shared" si="32"/>
        <v>V.1.33.7</v>
      </c>
      <c r="C174" s="93" t="s">
        <v>2725</v>
      </c>
      <c r="D174" s="20" t="s">
        <v>50</v>
      </c>
      <c r="E174" s="31"/>
      <c r="F174" s="197"/>
      <c r="G174" s="197"/>
      <c r="H174" s="17"/>
      <c r="I174" s="152" t="s">
        <v>3</v>
      </c>
      <c r="J174" s="17"/>
      <c r="K174" s="16">
        <v>3</v>
      </c>
      <c r="L174" s="17"/>
      <c r="M174" s="218">
        <f t="shared" si="33"/>
        <v>1</v>
      </c>
      <c r="N174" s="218">
        <f t="shared" si="34"/>
        <v>33</v>
      </c>
      <c r="O174" s="218">
        <f t="shared" si="35"/>
        <v>7</v>
      </c>
      <c r="P174" s="218">
        <f t="shared" si="36"/>
        <v>0</v>
      </c>
      <c r="Q174" s="218">
        <f t="shared" si="37"/>
        <v>0</v>
      </c>
      <c r="R174" s="222">
        <f t="shared" si="30"/>
        <v>0</v>
      </c>
      <c r="S174" s="218">
        <f t="shared" si="38"/>
        <v>2</v>
      </c>
      <c r="T174" s="218">
        <f t="shared" si="39"/>
        <v>2</v>
      </c>
      <c r="U174" s="218">
        <f t="shared" si="40"/>
        <v>1</v>
      </c>
      <c r="V174" s="218">
        <f t="shared" si="41"/>
        <v>3</v>
      </c>
      <c r="W174" s="218">
        <f t="shared" si="42"/>
        <v>2</v>
      </c>
      <c r="X174" s="218">
        <f t="shared" si="43"/>
        <v>1</v>
      </c>
      <c r="Y174" s="218">
        <f t="shared" si="44"/>
        <v>1</v>
      </c>
      <c r="Z174" s="120" t="str">
        <f t="shared" si="31"/>
        <v/>
      </c>
      <c r="AA174" s="185" t="s">
        <v>3</v>
      </c>
      <c r="AB174" s="17"/>
      <c r="AC174" s="106"/>
    </row>
    <row r="175" spans="1:29" ht="14">
      <c r="A175" s="218">
        <v>3471</v>
      </c>
      <c r="B175" s="16" t="str">
        <f t="shared" si="32"/>
        <v>V.1.33.8</v>
      </c>
      <c r="C175" s="93" t="s">
        <v>2693</v>
      </c>
      <c r="D175" s="20" t="s">
        <v>47</v>
      </c>
      <c r="E175" s="214" t="s">
        <v>2730</v>
      </c>
      <c r="F175" s="197"/>
      <c r="G175" s="197"/>
      <c r="H175" s="17"/>
      <c r="I175" s="152" t="s">
        <v>3</v>
      </c>
      <c r="J175" s="17"/>
      <c r="K175" s="16">
        <v>3</v>
      </c>
      <c r="L175" s="17"/>
      <c r="M175" s="218">
        <f t="shared" si="33"/>
        <v>1</v>
      </c>
      <c r="N175" s="218">
        <f t="shared" si="34"/>
        <v>33</v>
      </c>
      <c r="O175" s="218">
        <f t="shared" si="35"/>
        <v>8</v>
      </c>
      <c r="P175" s="218">
        <f t="shared" si="36"/>
        <v>0</v>
      </c>
      <c r="Q175" s="218">
        <f t="shared" si="37"/>
        <v>0</v>
      </c>
      <c r="R175" s="222">
        <f t="shared" si="30"/>
        <v>0</v>
      </c>
      <c r="S175" s="218">
        <f t="shared" si="38"/>
        <v>1</v>
      </c>
      <c r="T175" s="218">
        <f t="shared" si="39"/>
        <v>1</v>
      </c>
      <c r="U175" s="218">
        <f t="shared" si="40"/>
        <v>1</v>
      </c>
      <c r="V175" s="218">
        <f t="shared" si="41"/>
        <v>0</v>
      </c>
      <c r="W175" s="218">
        <f t="shared" si="42"/>
        <v>1</v>
      </c>
      <c r="X175" s="218">
        <f t="shared" si="43"/>
        <v>1</v>
      </c>
      <c r="Y175" s="218">
        <f t="shared" si="44"/>
        <v>1</v>
      </c>
      <c r="Z175" s="120" t="str">
        <f t="shared" si="31"/>
        <v/>
      </c>
      <c r="AA175" s="185" t="s">
        <v>3</v>
      </c>
      <c r="AB175" s="17"/>
      <c r="AC175" s="106"/>
    </row>
    <row r="176" spans="1:29" ht="56">
      <c r="A176" s="218">
        <v>3472</v>
      </c>
      <c r="B176" s="16" t="str">
        <f t="shared" si="32"/>
        <v>V.1.34</v>
      </c>
      <c r="C176" s="92" t="s">
        <v>2736</v>
      </c>
      <c r="D176" s="20" t="s">
        <v>50</v>
      </c>
      <c r="E176" s="31" t="s">
        <v>2737</v>
      </c>
      <c r="F176" s="197"/>
      <c r="G176" s="197"/>
      <c r="H176" s="17"/>
      <c r="I176" s="18" t="s">
        <v>378</v>
      </c>
      <c r="J176" s="17" t="s">
        <v>379</v>
      </c>
      <c r="K176" s="16">
        <v>2</v>
      </c>
      <c r="L176" s="17"/>
      <c r="M176" s="218">
        <f t="shared" si="33"/>
        <v>1</v>
      </c>
      <c r="N176" s="218">
        <f t="shared" si="34"/>
        <v>34</v>
      </c>
      <c r="O176" s="218">
        <f t="shared" si="35"/>
        <v>0</v>
      </c>
      <c r="P176" s="218">
        <f t="shared" si="36"/>
        <v>0</v>
      </c>
      <c r="Q176" s="218">
        <f t="shared" si="37"/>
        <v>0</v>
      </c>
      <c r="R176" s="222">
        <f t="shared" si="30"/>
        <v>0</v>
      </c>
      <c r="S176" s="218">
        <f t="shared" si="38"/>
        <v>2</v>
      </c>
      <c r="T176" s="218">
        <f t="shared" si="39"/>
        <v>2</v>
      </c>
      <c r="U176" s="218">
        <f t="shared" si="40"/>
        <v>1</v>
      </c>
      <c r="V176" s="218">
        <f t="shared" si="41"/>
        <v>2</v>
      </c>
      <c r="W176" s="218">
        <f t="shared" si="42"/>
        <v>2</v>
      </c>
      <c r="X176" s="218">
        <f t="shared" si="43"/>
        <v>1</v>
      </c>
      <c r="Y176" s="218">
        <f t="shared" si="44"/>
        <v>1</v>
      </c>
      <c r="Z176" s="120">
        <f t="shared" si="31"/>
        <v>1</v>
      </c>
      <c r="AA176" s="185" t="s">
        <v>2738</v>
      </c>
      <c r="AB176" s="17"/>
      <c r="AC176" s="106" t="s">
        <v>2739</v>
      </c>
    </row>
    <row r="177" spans="1:29" ht="28">
      <c r="A177" s="218">
        <v>3473</v>
      </c>
      <c r="B177" s="16" t="str">
        <f t="shared" si="32"/>
        <v>V.1.34.1</v>
      </c>
      <c r="C177" s="93" t="s">
        <v>2740</v>
      </c>
      <c r="D177" s="20" t="s">
        <v>50</v>
      </c>
      <c r="E177" s="31"/>
      <c r="F177" s="197"/>
      <c r="G177" s="197"/>
      <c r="H177" s="17"/>
      <c r="I177" s="18" t="s">
        <v>3</v>
      </c>
      <c r="J177" s="17"/>
      <c r="K177" s="16">
        <v>3</v>
      </c>
      <c r="L177" s="17"/>
      <c r="M177" s="218">
        <f t="shared" si="33"/>
        <v>1</v>
      </c>
      <c r="N177" s="218">
        <f t="shared" si="34"/>
        <v>34</v>
      </c>
      <c r="O177" s="218">
        <f t="shared" si="35"/>
        <v>1</v>
      </c>
      <c r="P177" s="218">
        <f t="shared" si="36"/>
        <v>0</v>
      </c>
      <c r="Q177" s="218">
        <f t="shared" si="37"/>
        <v>0</v>
      </c>
      <c r="R177" s="222">
        <f t="shared" si="30"/>
        <v>0</v>
      </c>
      <c r="S177" s="218">
        <f t="shared" si="38"/>
        <v>2</v>
      </c>
      <c r="T177" s="218">
        <f t="shared" si="39"/>
        <v>2</v>
      </c>
      <c r="U177" s="218">
        <f t="shared" si="40"/>
        <v>1</v>
      </c>
      <c r="V177" s="218">
        <f t="shared" si="41"/>
        <v>2</v>
      </c>
      <c r="W177" s="218">
        <f t="shared" si="42"/>
        <v>2</v>
      </c>
      <c r="X177" s="218">
        <f t="shared" si="43"/>
        <v>1</v>
      </c>
      <c r="Y177" s="218">
        <f t="shared" si="44"/>
        <v>1</v>
      </c>
      <c r="Z177" s="120" t="str">
        <f t="shared" si="31"/>
        <v/>
      </c>
      <c r="AA177" s="185" t="s">
        <v>2738</v>
      </c>
      <c r="AB177" s="17"/>
      <c r="AC177" s="106"/>
    </row>
    <row r="178" spans="1:29" ht="14">
      <c r="A178" s="218">
        <v>3474</v>
      </c>
      <c r="B178" s="16" t="str">
        <f t="shared" si="32"/>
        <v>V.1.34.2</v>
      </c>
      <c r="C178" s="93" t="s">
        <v>2741</v>
      </c>
      <c r="D178" s="20" t="s">
        <v>50</v>
      </c>
      <c r="E178" s="31"/>
      <c r="F178" s="197"/>
      <c r="G178" s="197"/>
      <c r="H178" s="17"/>
      <c r="I178" s="18" t="s">
        <v>3</v>
      </c>
      <c r="J178" s="17"/>
      <c r="K178" s="16">
        <v>3</v>
      </c>
      <c r="L178" s="17"/>
      <c r="M178" s="218">
        <f t="shared" si="33"/>
        <v>1</v>
      </c>
      <c r="N178" s="218">
        <f t="shared" si="34"/>
        <v>34</v>
      </c>
      <c r="O178" s="218">
        <f t="shared" si="35"/>
        <v>2</v>
      </c>
      <c r="P178" s="218">
        <f t="shared" si="36"/>
        <v>0</v>
      </c>
      <c r="Q178" s="218">
        <f t="shared" si="37"/>
        <v>0</v>
      </c>
      <c r="R178" s="222">
        <f t="shared" si="30"/>
        <v>0</v>
      </c>
      <c r="S178" s="218">
        <f t="shared" si="38"/>
        <v>2</v>
      </c>
      <c r="T178" s="218">
        <f t="shared" si="39"/>
        <v>2</v>
      </c>
      <c r="U178" s="218">
        <f t="shared" si="40"/>
        <v>1</v>
      </c>
      <c r="V178" s="218">
        <f t="shared" si="41"/>
        <v>2</v>
      </c>
      <c r="W178" s="218">
        <f t="shared" si="42"/>
        <v>2</v>
      </c>
      <c r="X178" s="218">
        <f t="shared" si="43"/>
        <v>1</v>
      </c>
      <c r="Y178" s="218">
        <f t="shared" si="44"/>
        <v>1</v>
      </c>
      <c r="Z178" s="120" t="str">
        <f t="shared" si="31"/>
        <v/>
      </c>
      <c r="AA178" s="185" t="s">
        <v>2738</v>
      </c>
      <c r="AB178" s="17"/>
      <c r="AC178" s="106"/>
    </row>
    <row r="179" spans="1:29" ht="14">
      <c r="A179" s="218">
        <v>3475</v>
      </c>
      <c r="B179" s="16" t="str">
        <f t="shared" si="32"/>
        <v>V.1.34.3</v>
      </c>
      <c r="C179" s="93" t="s">
        <v>2742</v>
      </c>
      <c r="D179" s="20" t="s">
        <v>50</v>
      </c>
      <c r="E179" s="31"/>
      <c r="F179" s="197"/>
      <c r="G179" s="197"/>
      <c r="H179" s="17"/>
      <c r="I179" s="18" t="s">
        <v>3</v>
      </c>
      <c r="J179" s="17"/>
      <c r="K179" s="16">
        <v>3</v>
      </c>
      <c r="L179" s="17"/>
      <c r="M179" s="218">
        <f t="shared" si="33"/>
        <v>1</v>
      </c>
      <c r="N179" s="218">
        <f t="shared" si="34"/>
        <v>34</v>
      </c>
      <c r="O179" s="218">
        <f t="shared" si="35"/>
        <v>3</v>
      </c>
      <c r="P179" s="218">
        <f t="shared" si="36"/>
        <v>0</v>
      </c>
      <c r="Q179" s="218">
        <f t="shared" si="37"/>
        <v>0</v>
      </c>
      <c r="R179" s="222">
        <f t="shared" si="30"/>
        <v>0</v>
      </c>
      <c r="S179" s="218">
        <f t="shared" si="38"/>
        <v>2</v>
      </c>
      <c r="T179" s="218">
        <f t="shared" si="39"/>
        <v>2</v>
      </c>
      <c r="U179" s="218">
        <f t="shared" si="40"/>
        <v>1</v>
      </c>
      <c r="V179" s="218">
        <f t="shared" si="41"/>
        <v>2</v>
      </c>
      <c r="W179" s="218">
        <f t="shared" si="42"/>
        <v>2</v>
      </c>
      <c r="X179" s="218">
        <f t="shared" si="43"/>
        <v>1</v>
      </c>
      <c r="Y179" s="218">
        <f t="shared" si="44"/>
        <v>1</v>
      </c>
      <c r="Z179" s="120" t="str">
        <f t="shared" si="31"/>
        <v/>
      </c>
      <c r="AA179" s="185" t="s">
        <v>2738</v>
      </c>
      <c r="AB179" s="17"/>
      <c r="AC179" s="106"/>
    </row>
    <row r="180" spans="1:29" ht="14">
      <c r="A180" s="218">
        <v>3476</v>
      </c>
      <c r="B180" s="16" t="str">
        <f t="shared" si="32"/>
        <v>V.1.34.4</v>
      </c>
      <c r="C180" s="93" t="s">
        <v>2743</v>
      </c>
      <c r="D180" s="20" t="s">
        <v>50</v>
      </c>
      <c r="E180" s="31"/>
      <c r="F180" s="197"/>
      <c r="G180" s="197"/>
      <c r="H180" s="17"/>
      <c r="I180" s="18" t="s">
        <v>3</v>
      </c>
      <c r="J180" s="17"/>
      <c r="K180" s="16">
        <v>3</v>
      </c>
      <c r="L180" s="17"/>
      <c r="M180" s="218">
        <f t="shared" si="33"/>
        <v>1</v>
      </c>
      <c r="N180" s="218">
        <f t="shared" si="34"/>
        <v>34</v>
      </c>
      <c r="O180" s="218">
        <f t="shared" si="35"/>
        <v>4</v>
      </c>
      <c r="P180" s="218">
        <f t="shared" si="36"/>
        <v>0</v>
      </c>
      <c r="Q180" s="218">
        <f t="shared" si="37"/>
        <v>0</v>
      </c>
      <c r="R180" s="222">
        <f t="shared" si="30"/>
        <v>0</v>
      </c>
      <c r="S180" s="218">
        <f t="shared" si="38"/>
        <v>2</v>
      </c>
      <c r="T180" s="218">
        <f t="shared" si="39"/>
        <v>2</v>
      </c>
      <c r="U180" s="218">
        <f t="shared" si="40"/>
        <v>1</v>
      </c>
      <c r="V180" s="218">
        <f t="shared" si="41"/>
        <v>2</v>
      </c>
      <c r="W180" s="218">
        <f t="shared" si="42"/>
        <v>2</v>
      </c>
      <c r="X180" s="218">
        <f t="shared" si="43"/>
        <v>1</v>
      </c>
      <c r="Y180" s="218">
        <f t="shared" si="44"/>
        <v>1</v>
      </c>
      <c r="Z180" s="120" t="str">
        <f t="shared" si="31"/>
        <v/>
      </c>
      <c r="AA180" s="185" t="s">
        <v>2738</v>
      </c>
      <c r="AB180" s="17"/>
      <c r="AC180" s="106"/>
    </row>
    <row r="181" spans="1:29" ht="56">
      <c r="A181" s="218">
        <v>3477</v>
      </c>
      <c r="B181" s="16" t="str">
        <f t="shared" si="32"/>
        <v>V.1.35</v>
      </c>
      <c r="C181" s="92" t="s">
        <v>2744</v>
      </c>
      <c r="D181" s="20" t="s">
        <v>47</v>
      </c>
      <c r="E181" s="31"/>
      <c r="F181" s="197"/>
      <c r="G181" s="197"/>
      <c r="H181" s="17"/>
      <c r="I181" s="18" t="s">
        <v>2745</v>
      </c>
      <c r="J181" s="17" t="s">
        <v>2746</v>
      </c>
      <c r="K181" s="16">
        <v>2</v>
      </c>
      <c r="L181" s="17"/>
      <c r="M181" s="218">
        <f t="shared" si="33"/>
        <v>1</v>
      </c>
      <c r="N181" s="218">
        <f t="shared" si="34"/>
        <v>35</v>
      </c>
      <c r="O181" s="218">
        <f t="shared" si="35"/>
        <v>0</v>
      </c>
      <c r="P181" s="218">
        <f t="shared" si="36"/>
        <v>0</v>
      </c>
      <c r="Q181" s="218">
        <f t="shared" si="37"/>
        <v>0</v>
      </c>
      <c r="R181" s="222">
        <f t="shared" si="30"/>
        <v>0</v>
      </c>
      <c r="S181" s="218">
        <f t="shared" si="38"/>
        <v>1</v>
      </c>
      <c r="T181" s="218">
        <f t="shared" si="39"/>
        <v>1</v>
      </c>
      <c r="U181" s="218">
        <f t="shared" si="40"/>
        <v>1</v>
      </c>
      <c r="V181" s="218">
        <f t="shared" si="41"/>
        <v>0</v>
      </c>
      <c r="W181" s="218">
        <f t="shared" si="42"/>
        <v>1</v>
      </c>
      <c r="X181" s="218">
        <f t="shared" si="43"/>
        <v>1</v>
      </c>
      <c r="Y181" s="218">
        <f t="shared" si="44"/>
        <v>1</v>
      </c>
      <c r="Z181" s="120" t="str">
        <f t="shared" si="31"/>
        <v/>
      </c>
      <c r="AA181" s="185" t="s">
        <v>2747</v>
      </c>
      <c r="AB181" s="17"/>
      <c r="AC181" s="106" t="s">
        <v>2748</v>
      </c>
    </row>
    <row r="182" spans="1:29" ht="14">
      <c r="A182" s="218">
        <v>3478</v>
      </c>
      <c r="B182" s="16" t="str">
        <f t="shared" si="32"/>
        <v>V.1.35.1</v>
      </c>
      <c r="C182" s="93" t="s">
        <v>2749</v>
      </c>
      <c r="D182" s="20" t="s">
        <v>47</v>
      </c>
      <c r="E182" s="214" t="s">
        <v>2750</v>
      </c>
      <c r="F182" s="197"/>
      <c r="G182" s="197"/>
      <c r="H182" s="17"/>
      <c r="I182" s="18" t="s">
        <v>3</v>
      </c>
      <c r="J182" s="17"/>
      <c r="K182" s="16">
        <v>3</v>
      </c>
      <c r="L182" s="17"/>
      <c r="M182" s="218">
        <f t="shared" si="33"/>
        <v>1</v>
      </c>
      <c r="N182" s="218">
        <f t="shared" si="34"/>
        <v>35</v>
      </c>
      <c r="O182" s="218">
        <f t="shared" si="35"/>
        <v>1</v>
      </c>
      <c r="P182" s="218">
        <f t="shared" si="36"/>
        <v>0</v>
      </c>
      <c r="Q182" s="218">
        <f t="shared" si="37"/>
        <v>0</v>
      </c>
      <c r="R182" s="222">
        <f t="shared" si="30"/>
        <v>0</v>
      </c>
      <c r="S182" s="218">
        <f t="shared" si="38"/>
        <v>1</v>
      </c>
      <c r="T182" s="218">
        <f t="shared" si="39"/>
        <v>1</v>
      </c>
      <c r="U182" s="218">
        <f t="shared" si="40"/>
        <v>1</v>
      </c>
      <c r="V182" s="218">
        <f t="shared" si="41"/>
        <v>0</v>
      </c>
      <c r="W182" s="218">
        <f t="shared" si="42"/>
        <v>1</v>
      </c>
      <c r="X182" s="218">
        <f t="shared" si="43"/>
        <v>1</v>
      </c>
      <c r="Y182" s="218">
        <f t="shared" si="44"/>
        <v>1</v>
      </c>
      <c r="Z182" s="120" t="str">
        <f t="shared" si="31"/>
        <v/>
      </c>
      <c r="AA182" s="185" t="s">
        <v>2747</v>
      </c>
      <c r="AB182" s="17"/>
      <c r="AC182" s="106" t="s">
        <v>2751</v>
      </c>
    </row>
    <row r="183" spans="1:29" ht="28">
      <c r="A183" s="218">
        <v>3479</v>
      </c>
      <c r="B183" s="16" t="str">
        <f t="shared" si="32"/>
        <v>V.1.35.2</v>
      </c>
      <c r="C183" s="93" t="s">
        <v>2752</v>
      </c>
      <c r="D183" s="20" t="s">
        <v>50</v>
      </c>
      <c r="E183" s="31"/>
      <c r="F183" s="197"/>
      <c r="G183" s="197"/>
      <c r="H183" s="17"/>
      <c r="I183" s="18" t="s">
        <v>3</v>
      </c>
      <c r="J183" s="17"/>
      <c r="K183" s="16">
        <v>3</v>
      </c>
      <c r="L183" s="17"/>
      <c r="M183" s="218">
        <f t="shared" si="33"/>
        <v>1</v>
      </c>
      <c r="N183" s="218">
        <f t="shared" si="34"/>
        <v>35</v>
      </c>
      <c r="O183" s="218">
        <f t="shared" si="35"/>
        <v>2</v>
      </c>
      <c r="P183" s="218">
        <f t="shared" si="36"/>
        <v>0</v>
      </c>
      <c r="Q183" s="218">
        <f t="shared" si="37"/>
        <v>0</v>
      </c>
      <c r="R183" s="222">
        <f t="shared" si="30"/>
        <v>0</v>
      </c>
      <c r="S183" s="218">
        <f t="shared" si="38"/>
        <v>2</v>
      </c>
      <c r="T183" s="218">
        <f t="shared" si="39"/>
        <v>2</v>
      </c>
      <c r="U183" s="218">
        <f t="shared" si="40"/>
        <v>1</v>
      </c>
      <c r="V183" s="218">
        <f t="shared" si="41"/>
        <v>3</v>
      </c>
      <c r="W183" s="218">
        <f t="shared" si="42"/>
        <v>2</v>
      </c>
      <c r="X183" s="218">
        <f t="shared" si="43"/>
        <v>1</v>
      </c>
      <c r="Y183" s="218">
        <f t="shared" si="44"/>
        <v>1</v>
      </c>
      <c r="Z183" s="120" t="str">
        <f t="shared" si="31"/>
        <v/>
      </c>
      <c r="AA183" s="185" t="s">
        <v>2747</v>
      </c>
      <c r="AB183" s="17"/>
      <c r="AC183" s="106" t="s">
        <v>2753</v>
      </c>
    </row>
    <row r="184" spans="1:29" ht="28">
      <c r="A184" s="218">
        <v>3480</v>
      </c>
      <c r="B184" s="16" t="str">
        <f t="shared" si="32"/>
        <v>V.1.35.3</v>
      </c>
      <c r="C184" s="93" t="s">
        <v>2754</v>
      </c>
      <c r="D184" s="20" t="s">
        <v>50</v>
      </c>
      <c r="E184" s="31"/>
      <c r="F184" s="197"/>
      <c r="G184" s="197"/>
      <c r="H184" s="17"/>
      <c r="I184" s="18" t="s">
        <v>3</v>
      </c>
      <c r="J184" s="17"/>
      <c r="K184" s="16">
        <v>3</v>
      </c>
      <c r="L184" s="17"/>
      <c r="M184" s="218">
        <f t="shared" si="33"/>
        <v>1</v>
      </c>
      <c r="N184" s="218">
        <f t="shared" si="34"/>
        <v>35</v>
      </c>
      <c r="O184" s="218">
        <f t="shared" si="35"/>
        <v>3</v>
      </c>
      <c r="P184" s="218">
        <f t="shared" si="36"/>
        <v>0</v>
      </c>
      <c r="Q184" s="218">
        <f t="shared" si="37"/>
        <v>0</v>
      </c>
      <c r="R184" s="222">
        <f t="shared" si="30"/>
        <v>0</v>
      </c>
      <c r="S184" s="218">
        <f t="shared" si="38"/>
        <v>2</v>
      </c>
      <c r="T184" s="218">
        <f t="shared" si="39"/>
        <v>2</v>
      </c>
      <c r="U184" s="218">
        <f t="shared" si="40"/>
        <v>1</v>
      </c>
      <c r="V184" s="218">
        <f t="shared" si="41"/>
        <v>3</v>
      </c>
      <c r="W184" s="218">
        <f t="shared" si="42"/>
        <v>2</v>
      </c>
      <c r="X184" s="218">
        <f t="shared" si="43"/>
        <v>1</v>
      </c>
      <c r="Y184" s="218">
        <f t="shared" si="44"/>
        <v>1</v>
      </c>
      <c r="Z184" s="120" t="str">
        <f t="shared" si="31"/>
        <v/>
      </c>
      <c r="AA184" s="185" t="s">
        <v>2747</v>
      </c>
      <c r="AB184" s="17"/>
      <c r="AC184" s="106" t="s">
        <v>2755</v>
      </c>
    </row>
    <row r="185" spans="1:29" ht="56">
      <c r="A185" s="218">
        <v>3481</v>
      </c>
      <c r="B185" s="16" t="str">
        <f t="shared" si="32"/>
        <v>V.1.36</v>
      </c>
      <c r="C185" s="92" t="s">
        <v>2756</v>
      </c>
      <c r="D185" s="20" t="s">
        <v>47</v>
      </c>
      <c r="E185" s="31" t="s">
        <v>2757</v>
      </c>
      <c r="F185" s="197"/>
      <c r="G185" s="197"/>
      <c r="H185" s="17"/>
      <c r="I185" s="18" t="s">
        <v>381</v>
      </c>
      <c r="J185" s="17" t="s">
        <v>382</v>
      </c>
      <c r="K185" s="16">
        <v>2</v>
      </c>
      <c r="L185" s="17"/>
      <c r="M185" s="218">
        <f t="shared" si="33"/>
        <v>1</v>
      </c>
      <c r="N185" s="218">
        <f t="shared" si="34"/>
        <v>36</v>
      </c>
      <c r="O185" s="218">
        <f t="shared" si="35"/>
        <v>0</v>
      </c>
      <c r="P185" s="218">
        <f t="shared" si="36"/>
        <v>0</v>
      </c>
      <c r="Q185" s="218">
        <f t="shared" si="37"/>
        <v>0</v>
      </c>
      <c r="R185" s="222">
        <f t="shared" si="30"/>
        <v>0</v>
      </c>
      <c r="S185" s="218">
        <f t="shared" si="38"/>
        <v>1</v>
      </c>
      <c r="T185" s="218">
        <f t="shared" si="39"/>
        <v>1</v>
      </c>
      <c r="U185" s="218">
        <f t="shared" si="40"/>
        <v>1</v>
      </c>
      <c r="V185" s="218">
        <f t="shared" si="41"/>
        <v>0</v>
      </c>
      <c r="W185" s="218">
        <f t="shared" si="42"/>
        <v>1</v>
      </c>
      <c r="X185" s="218">
        <f t="shared" si="43"/>
        <v>1</v>
      </c>
      <c r="Y185" s="218">
        <f t="shared" si="44"/>
        <v>1</v>
      </c>
      <c r="Z185" s="120">
        <f t="shared" si="31"/>
        <v>1</v>
      </c>
      <c r="AA185" s="185" t="s">
        <v>2758</v>
      </c>
      <c r="AB185" s="17"/>
      <c r="AC185" s="106" t="s">
        <v>2759</v>
      </c>
    </row>
    <row r="186" spans="1:29" ht="14">
      <c r="A186" s="218">
        <v>3482</v>
      </c>
      <c r="B186" s="16" t="str">
        <f t="shared" si="32"/>
        <v>V.1.36.1</v>
      </c>
      <c r="C186" s="93" t="s">
        <v>2760</v>
      </c>
      <c r="D186" s="20" t="s">
        <v>50</v>
      </c>
      <c r="E186" s="31"/>
      <c r="F186" s="197"/>
      <c r="G186" s="197"/>
      <c r="H186" s="17"/>
      <c r="I186" s="18" t="s">
        <v>3</v>
      </c>
      <c r="J186" s="17"/>
      <c r="K186" s="16">
        <v>3</v>
      </c>
      <c r="L186" s="17"/>
      <c r="M186" s="218">
        <f t="shared" si="33"/>
        <v>1</v>
      </c>
      <c r="N186" s="218">
        <f t="shared" si="34"/>
        <v>36</v>
      </c>
      <c r="O186" s="218">
        <f t="shared" si="35"/>
        <v>1</v>
      </c>
      <c r="P186" s="218">
        <f t="shared" si="36"/>
        <v>0</v>
      </c>
      <c r="Q186" s="218">
        <f t="shared" si="37"/>
        <v>0</v>
      </c>
      <c r="R186" s="222">
        <f t="shared" si="30"/>
        <v>0</v>
      </c>
      <c r="S186" s="218">
        <f t="shared" si="38"/>
        <v>2</v>
      </c>
      <c r="T186" s="218">
        <f t="shared" si="39"/>
        <v>2</v>
      </c>
      <c r="U186" s="218">
        <f t="shared" si="40"/>
        <v>1</v>
      </c>
      <c r="V186" s="218">
        <f t="shared" si="41"/>
        <v>3</v>
      </c>
      <c r="W186" s="218">
        <f t="shared" si="42"/>
        <v>2</v>
      </c>
      <c r="X186" s="218">
        <f t="shared" si="43"/>
        <v>1</v>
      </c>
      <c r="Y186" s="218">
        <f t="shared" si="44"/>
        <v>1</v>
      </c>
      <c r="Z186" s="120" t="str">
        <f t="shared" si="31"/>
        <v/>
      </c>
      <c r="AA186" s="185" t="s">
        <v>2758</v>
      </c>
      <c r="AB186" s="17"/>
      <c r="AC186" s="106" t="s">
        <v>2761</v>
      </c>
    </row>
    <row r="187" spans="1:29" ht="14">
      <c r="A187" s="218">
        <v>3483</v>
      </c>
      <c r="B187" s="16" t="str">
        <f t="shared" si="32"/>
        <v>V.1.36.2</v>
      </c>
      <c r="C187" s="93" t="s">
        <v>2762</v>
      </c>
      <c r="D187" s="20" t="s">
        <v>50</v>
      </c>
      <c r="E187" s="31"/>
      <c r="F187" s="197"/>
      <c r="G187" s="197"/>
      <c r="H187" s="17"/>
      <c r="I187" s="18" t="s">
        <v>3</v>
      </c>
      <c r="J187" s="17"/>
      <c r="K187" s="16">
        <v>3</v>
      </c>
      <c r="L187" s="17"/>
      <c r="M187" s="218">
        <f t="shared" si="33"/>
        <v>1</v>
      </c>
      <c r="N187" s="218">
        <f t="shared" si="34"/>
        <v>36</v>
      </c>
      <c r="O187" s="218">
        <f t="shared" si="35"/>
        <v>2</v>
      </c>
      <c r="P187" s="218">
        <f t="shared" si="36"/>
        <v>0</v>
      </c>
      <c r="Q187" s="218">
        <f t="shared" si="37"/>
        <v>0</v>
      </c>
      <c r="R187" s="222">
        <f t="shared" si="30"/>
        <v>0</v>
      </c>
      <c r="S187" s="218">
        <f t="shared" si="38"/>
        <v>2</v>
      </c>
      <c r="T187" s="218">
        <f t="shared" si="39"/>
        <v>2</v>
      </c>
      <c r="U187" s="218">
        <f t="shared" si="40"/>
        <v>1</v>
      </c>
      <c r="V187" s="218">
        <f t="shared" si="41"/>
        <v>3</v>
      </c>
      <c r="W187" s="218">
        <f t="shared" si="42"/>
        <v>2</v>
      </c>
      <c r="X187" s="218">
        <f t="shared" si="43"/>
        <v>1</v>
      </c>
      <c r="Y187" s="218">
        <f t="shared" si="44"/>
        <v>1</v>
      </c>
      <c r="Z187" s="120" t="str">
        <f t="shared" si="31"/>
        <v/>
      </c>
      <c r="AA187" s="185" t="s">
        <v>2758</v>
      </c>
      <c r="AB187" s="17"/>
      <c r="AC187" s="106" t="s">
        <v>2763</v>
      </c>
    </row>
    <row r="188" spans="1:29" ht="98">
      <c r="A188" s="218">
        <v>3484</v>
      </c>
      <c r="B188" s="16" t="str">
        <f t="shared" si="32"/>
        <v>V.1.37</v>
      </c>
      <c r="C188" s="92" t="s">
        <v>2764</v>
      </c>
      <c r="D188" s="20" t="s">
        <v>47</v>
      </c>
      <c r="E188" s="31"/>
      <c r="F188" s="197"/>
      <c r="G188" s="197"/>
      <c r="H188" s="17"/>
      <c r="I188" s="18" t="s">
        <v>2765</v>
      </c>
      <c r="J188" s="17" t="s">
        <v>2766</v>
      </c>
      <c r="K188" s="16">
        <v>2</v>
      </c>
      <c r="L188" s="17"/>
      <c r="M188" s="218">
        <f t="shared" si="33"/>
        <v>1</v>
      </c>
      <c r="N188" s="218">
        <f t="shared" si="34"/>
        <v>37</v>
      </c>
      <c r="O188" s="218">
        <f t="shared" si="35"/>
        <v>0</v>
      </c>
      <c r="P188" s="218">
        <f t="shared" si="36"/>
        <v>0</v>
      </c>
      <c r="Q188" s="218">
        <f t="shared" si="37"/>
        <v>0</v>
      </c>
      <c r="R188" s="222">
        <f t="shared" si="30"/>
        <v>0</v>
      </c>
      <c r="S188" s="218">
        <f t="shared" si="38"/>
        <v>1</v>
      </c>
      <c r="T188" s="218">
        <f t="shared" si="39"/>
        <v>1</v>
      </c>
      <c r="U188" s="218">
        <f t="shared" si="40"/>
        <v>1</v>
      </c>
      <c r="V188" s="218">
        <f t="shared" si="41"/>
        <v>0</v>
      </c>
      <c r="W188" s="218">
        <f t="shared" si="42"/>
        <v>1</v>
      </c>
      <c r="X188" s="218">
        <f t="shared" si="43"/>
        <v>1</v>
      </c>
      <c r="Y188" s="218">
        <f t="shared" si="44"/>
        <v>1</v>
      </c>
      <c r="Z188" s="120" t="str">
        <f t="shared" si="31"/>
        <v/>
      </c>
      <c r="AA188" s="185" t="s">
        <v>3</v>
      </c>
      <c r="AB188" s="17"/>
      <c r="AC188" s="106" t="s">
        <v>2767</v>
      </c>
    </row>
    <row r="189" spans="1:29" ht="14">
      <c r="A189" s="218">
        <v>3485</v>
      </c>
      <c r="B189" s="16" t="str">
        <f t="shared" si="32"/>
        <v>V.1.37.1</v>
      </c>
      <c r="C189" s="93" t="s">
        <v>2768</v>
      </c>
      <c r="D189" s="20" t="s">
        <v>50</v>
      </c>
      <c r="E189" s="31"/>
      <c r="F189" s="197"/>
      <c r="G189" s="197"/>
      <c r="H189" s="17"/>
      <c r="I189" s="18" t="s">
        <v>3</v>
      </c>
      <c r="J189" s="17"/>
      <c r="K189" s="16">
        <v>3</v>
      </c>
      <c r="L189" s="17"/>
      <c r="M189" s="218">
        <f t="shared" si="33"/>
        <v>1</v>
      </c>
      <c r="N189" s="218">
        <f t="shared" si="34"/>
        <v>37</v>
      </c>
      <c r="O189" s="218">
        <f t="shared" si="35"/>
        <v>1</v>
      </c>
      <c r="P189" s="218">
        <f t="shared" si="36"/>
        <v>0</v>
      </c>
      <c r="Q189" s="218">
        <f t="shared" si="37"/>
        <v>0</v>
      </c>
      <c r="R189" s="222">
        <f t="shared" si="30"/>
        <v>0</v>
      </c>
      <c r="S189" s="218">
        <f t="shared" si="38"/>
        <v>2</v>
      </c>
      <c r="T189" s="218">
        <f t="shared" si="39"/>
        <v>2</v>
      </c>
      <c r="U189" s="218">
        <f t="shared" si="40"/>
        <v>1</v>
      </c>
      <c r="V189" s="218">
        <f t="shared" si="41"/>
        <v>3</v>
      </c>
      <c r="W189" s="218">
        <f t="shared" si="42"/>
        <v>2</v>
      </c>
      <c r="X189" s="218">
        <f t="shared" si="43"/>
        <v>1</v>
      </c>
      <c r="Y189" s="218">
        <f t="shared" si="44"/>
        <v>1</v>
      </c>
      <c r="Z189" s="120" t="str">
        <f t="shared" si="31"/>
        <v/>
      </c>
      <c r="AA189" s="185" t="s">
        <v>2769</v>
      </c>
      <c r="AB189" s="17"/>
      <c r="AC189" s="106"/>
    </row>
    <row r="190" spans="1:29" ht="14">
      <c r="A190" s="218">
        <v>3486</v>
      </c>
      <c r="B190" s="16" t="str">
        <f t="shared" si="32"/>
        <v>V.1.37.2</v>
      </c>
      <c r="C190" s="93" t="s">
        <v>2770</v>
      </c>
      <c r="D190" s="20" t="s">
        <v>50</v>
      </c>
      <c r="E190" s="31"/>
      <c r="F190" s="197"/>
      <c r="G190" s="197"/>
      <c r="H190" s="17"/>
      <c r="I190" s="18" t="s">
        <v>3</v>
      </c>
      <c r="J190" s="17"/>
      <c r="K190" s="16">
        <v>3</v>
      </c>
      <c r="L190" s="17"/>
      <c r="M190" s="218">
        <f t="shared" si="33"/>
        <v>1</v>
      </c>
      <c r="N190" s="218">
        <f t="shared" si="34"/>
        <v>37</v>
      </c>
      <c r="O190" s="218">
        <f t="shared" si="35"/>
        <v>2</v>
      </c>
      <c r="P190" s="218">
        <f t="shared" si="36"/>
        <v>0</v>
      </c>
      <c r="Q190" s="218">
        <f t="shared" si="37"/>
        <v>0</v>
      </c>
      <c r="R190" s="222">
        <f t="shared" si="30"/>
        <v>0</v>
      </c>
      <c r="S190" s="218">
        <f t="shared" si="38"/>
        <v>2</v>
      </c>
      <c r="T190" s="218">
        <f t="shared" si="39"/>
        <v>2</v>
      </c>
      <c r="U190" s="218">
        <f t="shared" si="40"/>
        <v>1</v>
      </c>
      <c r="V190" s="218">
        <f t="shared" si="41"/>
        <v>3</v>
      </c>
      <c r="W190" s="218">
        <f t="shared" si="42"/>
        <v>2</v>
      </c>
      <c r="X190" s="218">
        <f t="shared" si="43"/>
        <v>1</v>
      </c>
      <c r="Y190" s="218">
        <f t="shared" si="44"/>
        <v>1</v>
      </c>
      <c r="Z190" s="120" t="str">
        <f t="shared" si="31"/>
        <v/>
      </c>
      <c r="AA190" s="185" t="s">
        <v>2769</v>
      </c>
      <c r="AB190" s="17"/>
      <c r="AC190" s="106"/>
    </row>
    <row r="191" spans="1:29" ht="14">
      <c r="A191" s="218">
        <v>3487</v>
      </c>
      <c r="B191" s="16" t="str">
        <f t="shared" si="32"/>
        <v>V.1.37.3</v>
      </c>
      <c r="C191" s="93" t="s">
        <v>2771</v>
      </c>
      <c r="D191" s="20" t="s">
        <v>47</v>
      </c>
      <c r="E191" s="214"/>
      <c r="F191" s="197"/>
      <c r="G191" s="197"/>
      <c r="H191" s="17"/>
      <c r="I191" s="18" t="s">
        <v>3</v>
      </c>
      <c r="J191" s="17"/>
      <c r="K191" s="16">
        <v>3</v>
      </c>
      <c r="L191" s="17"/>
      <c r="M191" s="218">
        <f t="shared" si="33"/>
        <v>1</v>
      </c>
      <c r="N191" s="218">
        <f t="shared" si="34"/>
        <v>37</v>
      </c>
      <c r="O191" s="218">
        <f t="shared" si="35"/>
        <v>3</v>
      </c>
      <c r="P191" s="218">
        <f t="shared" si="36"/>
        <v>0</v>
      </c>
      <c r="Q191" s="218">
        <f t="shared" si="37"/>
        <v>0</v>
      </c>
      <c r="R191" s="222">
        <f t="shared" si="30"/>
        <v>0</v>
      </c>
      <c r="S191" s="218">
        <f t="shared" si="38"/>
        <v>1</v>
      </c>
      <c r="T191" s="218">
        <f t="shared" si="39"/>
        <v>1</v>
      </c>
      <c r="U191" s="218">
        <f t="shared" si="40"/>
        <v>1</v>
      </c>
      <c r="V191" s="218">
        <f t="shared" si="41"/>
        <v>0</v>
      </c>
      <c r="W191" s="218">
        <f t="shared" si="42"/>
        <v>1</v>
      </c>
      <c r="X191" s="218">
        <f t="shared" si="43"/>
        <v>1</v>
      </c>
      <c r="Y191" s="218">
        <f t="shared" si="44"/>
        <v>1</v>
      </c>
      <c r="Z191" s="120" t="str">
        <f t="shared" si="31"/>
        <v/>
      </c>
      <c r="AA191" s="185" t="s">
        <v>2769</v>
      </c>
      <c r="AB191" s="17"/>
      <c r="AC191" s="106"/>
    </row>
    <row r="192" spans="1:29" ht="14">
      <c r="A192" s="218">
        <v>3488</v>
      </c>
      <c r="B192" s="16" t="str">
        <f t="shared" si="32"/>
        <v>V.1.37.4</v>
      </c>
      <c r="C192" s="93" t="s">
        <v>2772</v>
      </c>
      <c r="D192" s="20" t="s">
        <v>50</v>
      </c>
      <c r="E192" s="31"/>
      <c r="F192" s="197"/>
      <c r="G192" s="197"/>
      <c r="H192" s="17"/>
      <c r="I192" s="18" t="s">
        <v>3</v>
      </c>
      <c r="J192" s="17"/>
      <c r="K192" s="16">
        <v>3</v>
      </c>
      <c r="L192" s="17"/>
      <c r="M192" s="218">
        <f t="shared" si="33"/>
        <v>1</v>
      </c>
      <c r="N192" s="218">
        <f t="shared" si="34"/>
        <v>37</v>
      </c>
      <c r="O192" s="218">
        <f t="shared" si="35"/>
        <v>4</v>
      </c>
      <c r="P192" s="218">
        <f t="shared" si="36"/>
        <v>0</v>
      </c>
      <c r="Q192" s="218">
        <f t="shared" si="37"/>
        <v>0</v>
      </c>
      <c r="R192" s="222">
        <f t="shared" si="30"/>
        <v>0</v>
      </c>
      <c r="S192" s="218">
        <f t="shared" si="38"/>
        <v>2</v>
      </c>
      <c r="T192" s="218">
        <f t="shared" si="39"/>
        <v>2</v>
      </c>
      <c r="U192" s="218">
        <f t="shared" si="40"/>
        <v>1</v>
      </c>
      <c r="V192" s="218">
        <f t="shared" si="41"/>
        <v>3</v>
      </c>
      <c r="W192" s="218">
        <f t="shared" si="42"/>
        <v>2</v>
      </c>
      <c r="X192" s="218">
        <f t="shared" si="43"/>
        <v>1</v>
      </c>
      <c r="Y192" s="218">
        <f t="shared" si="44"/>
        <v>1</v>
      </c>
      <c r="Z192" s="120" t="str">
        <f t="shared" si="31"/>
        <v/>
      </c>
      <c r="AA192" s="185" t="s">
        <v>2769</v>
      </c>
      <c r="AB192" s="17"/>
      <c r="AC192" s="106"/>
    </row>
    <row r="193" spans="1:29" ht="98">
      <c r="A193" s="218">
        <v>3489</v>
      </c>
      <c r="B193" s="16" t="str">
        <f t="shared" si="32"/>
        <v>V.1.38</v>
      </c>
      <c r="C193" s="92" t="s">
        <v>383</v>
      </c>
      <c r="D193" s="20" t="s">
        <v>50</v>
      </c>
      <c r="E193" s="31"/>
      <c r="F193" s="197"/>
      <c r="G193" s="197"/>
      <c r="H193" s="17"/>
      <c r="I193" s="18" t="s">
        <v>384</v>
      </c>
      <c r="J193" s="17" t="s">
        <v>385</v>
      </c>
      <c r="K193" s="16">
        <v>2</v>
      </c>
      <c r="L193" s="17"/>
      <c r="M193" s="218">
        <f t="shared" si="33"/>
        <v>1</v>
      </c>
      <c r="N193" s="218">
        <f t="shared" si="34"/>
        <v>38</v>
      </c>
      <c r="O193" s="218">
        <f t="shared" si="35"/>
        <v>0</v>
      </c>
      <c r="P193" s="218">
        <f t="shared" si="36"/>
        <v>0</v>
      </c>
      <c r="Q193" s="218">
        <f t="shared" si="37"/>
        <v>0</v>
      </c>
      <c r="R193" s="222">
        <f t="shared" si="30"/>
        <v>0</v>
      </c>
      <c r="S193" s="218">
        <f t="shared" si="38"/>
        <v>2</v>
      </c>
      <c r="T193" s="218">
        <f t="shared" si="39"/>
        <v>2</v>
      </c>
      <c r="U193" s="218">
        <f t="shared" si="40"/>
        <v>1</v>
      </c>
      <c r="V193" s="218">
        <f t="shared" si="41"/>
        <v>2</v>
      </c>
      <c r="W193" s="218">
        <f t="shared" si="42"/>
        <v>2</v>
      </c>
      <c r="X193" s="218">
        <f t="shared" si="43"/>
        <v>1</v>
      </c>
      <c r="Y193" s="218">
        <f t="shared" si="44"/>
        <v>1</v>
      </c>
      <c r="Z193" s="120">
        <f t="shared" si="31"/>
        <v>1</v>
      </c>
      <c r="AA193" s="185" t="s">
        <v>2773</v>
      </c>
      <c r="AB193" s="17"/>
      <c r="AC193" s="106" t="s">
        <v>2774</v>
      </c>
    </row>
    <row r="194" spans="1:29" ht="14">
      <c r="A194" s="218">
        <v>3490</v>
      </c>
      <c r="B194" s="16" t="str">
        <f t="shared" si="32"/>
        <v>V.1.39</v>
      </c>
      <c r="C194" s="92" t="s">
        <v>386</v>
      </c>
      <c r="D194" s="20" t="s">
        <v>47</v>
      </c>
      <c r="E194" s="31"/>
      <c r="F194" s="197"/>
      <c r="G194" s="197"/>
      <c r="H194" s="17"/>
      <c r="I194" s="152" t="s">
        <v>3</v>
      </c>
      <c r="J194" s="17"/>
      <c r="K194" s="16">
        <v>2</v>
      </c>
      <c r="L194" s="17"/>
      <c r="M194" s="218">
        <f t="shared" si="33"/>
        <v>1</v>
      </c>
      <c r="N194" s="218">
        <f t="shared" si="34"/>
        <v>39</v>
      </c>
      <c r="O194" s="218">
        <f t="shared" si="35"/>
        <v>0</v>
      </c>
      <c r="P194" s="218">
        <f t="shared" si="36"/>
        <v>0</v>
      </c>
      <c r="Q194" s="218">
        <f t="shared" si="37"/>
        <v>0</v>
      </c>
      <c r="R194" s="222">
        <f t="shared" si="30"/>
        <v>0</v>
      </c>
      <c r="S194" s="218">
        <f t="shared" si="38"/>
        <v>1</v>
      </c>
      <c r="T194" s="218">
        <f t="shared" si="39"/>
        <v>1</v>
      </c>
      <c r="U194" s="218">
        <f t="shared" si="40"/>
        <v>1</v>
      </c>
      <c r="V194" s="218">
        <f t="shared" si="41"/>
        <v>0</v>
      </c>
      <c r="W194" s="218">
        <f t="shared" si="42"/>
        <v>1</v>
      </c>
      <c r="X194" s="218">
        <f t="shared" si="43"/>
        <v>1</v>
      </c>
      <c r="Y194" s="218">
        <f t="shared" si="44"/>
        <v>1</v>
      </c>
      <c r="Z194" s="120">
        <f t="shared" si="31"/>
        <v>1</v>
      </c>
      <c r="AA194" s="185" t="s">
        <v>3</v>
      </c>
      <c r="AB194" s="17"/>
      <c r="AC194" s="106" t="s">
        <v>2775</v>
      </c>
    </row>
    <row r="195" spans="1:29" ht="28">
      <c r="A195" s="218">
        <v>3491</v>
      </c>
      <c r="B195" s="16" t="str">
        <f t="shared" si="32"/>
        <v>V.1.39.1</v>
      </c>
      <c r="C195" s="93" t="s">
        <v>2776</v>
      </c>
      <c r="D195" s="20" t="s">
        <v>47</v>
      </c>
      <c r="E195" s="31"/>
      <c r="F195" s="197"/>
      <c r="G195" s="197"/>
      <c r="H195" s="17"/>
      <c r="I195" s="152" t="s">
        <v>360</v>
      </c>
      <c r="J195" s="17" t="s">
        <v>361</v>
      </c>
      <c r="K195" s="16">
        <v>3</v>
      </c>
      <c r="L195" s="17"/>
      <c r="M195" s="218">
        <f t="shared" si="33"/>
        <v>1</v>
      </c>
      <c r="N195" s="218">
        <f t="shared" si="34"/>
        <v>39</v>
      </c>
      <c r="O195" s="218">
        <f t="shared" si="35"/>
        <v>1</v>
      </c>
      <c r="P195" s="218">
        <f t="shared" si="36"/>
        <v>0</v>
      </c>
      <c r="Q195" s="218">
        <f t="shared" si="37"/>
        <v>0</v>
      </c>
      <c r="R195" s="222">
        <f t="shared" si="30"/>
        <v>0</v>
      </c>
      <c r="S195" s="218">
        <f t="shared" si="38"/>
        <v>1</v>
      </c>
      <c r="T195" s="218">
        <f t="shared" si="39"/>
        <v>1</v>
      </c>
      <c r="U195" s="218">
        <f t="shared" si="40"/>
        <v>1</v>
      </c>
      <c r="V195" s="218">
        <f t="shared" si="41"/>
        <v>0</v>
      </c>
      <c r="W195" s="218">
        <f t="shared" si="42"/>
        <v>1</v>
      </c>
      <c r="X195" s="218">
        <f t="shared" si="43"/>
        <v>1</v>
      </c>
      <c r="Y195" s="218">
        <f t="shared" si="44"/>
        <v>1</v>
      </c>
      <c r="Z195" s="120" t="str">
        <f t="shared" si="31"/>
        <v/>
      </c>
      <c r="AA195" s="185" t="s">
        <v>2777</v>
      </c>
      <c r="AB195" s="17"/>
      <c r="AC195" s="106" t="s">
        <v>2778</v>
      </c>
    </row>
    <row r="196" spans="1:29" ht="14">
      <c r="A196" s="218">
        <v>3492</v>
      </c>
      <c r="B196" s="16" t="str">
        <f t="shared" si="32"/>
        <v>V.1.39.1.1</v>
      </c>
      <c r="C196" s="94" t="s">
        <v>2779</v>
      </c>
      <c r="D196" s="20" t="s">
        <v>47</v>
      </c>
      <c r="E196" s="31"/>
      <c r="F196" s="197"/>
      <c r="G196" s="197"/>
      <c r="H196" s="17"/>
      <c r="I196" s="152" t="s">
        <v>3</v>
      </c>
      <c r="J196" s="17"/>
      <c r="K196" s="16">
        <v>4</v>
      </c>
      <c r="L196" s="17"/>
      <c r="M196" s="218">
        <f t="shared" si="33"/>
        <v>1</v>
      </c>
      <c r="N196" s="218">
        <f t="shared" si="34"/>
        <v>39</v>
      </c>
      <c r="O196" s="218">
        <f t="shared" si="35"/>
        <v>1</v>
      </c>
      <c r="P196" s="218">
        <f t="shared" si="36"/>
        <v>1</v>
      </c>
      <c r="Q196" s="218">
        <f t="shared" si="37"/>
        <v>0</v>
      </c>
      <c r="R196" s="222">
        <f t="shared" si="30"/>
        <v>0</v>
      </c>
      <c r="S196" s="218">
        <f t="shared" si="38"/>
        <v>1</v>
      </c>
      <c r="T196" s="218">
        <f t="shared" si="39"/>
        <v>1</v>
      </c>
      <c r="U196" s="218">
        <f t="shared" si="40"/>
        <v>1</v>
      </c>
      <c r="V196" s="218">
        <f t="shared" si="41"/>
        <v>0</v>
      </c>
      <c r="W196" s="218">
        <f t="shared" si="42"/>
        <v>1</v>
      </c>
      <c r="X196" s="218">
        <f t="shared" si="43"/>
        <v>1</v>
      </c>
      <c r="Y196" s="218">
        <f t="shared" si="44"/>
        <v>1</v>
      </c>
      <c r="Z196" s="120" t="str">
        <f t="shared" si="31"/>
        <v/>
      </c>
      <c r="AA196" s="185" t="s">
        <v>2777</v>
      </c>
      <c r="AB196" s="17"/>
      <c r="AC196" s="106"/>
    </row>
    <row r="197" spans="1:29" ht="14">
      <c r="A197" s="218">
        <v>3493</v>
      </c>
      <c r="B197" s="16" t="str">
        <f t="shared" si="32"/>
        <v>V.1.39.1.2</v>
      </c>
      <c r="C197" s="94" t="s">
        <v>2780</v>
      </c>
      <c r="D197" s="20" t="s">
        <v>47</v>
      </c>
      <c r="E197" s="31"/>
      <c r="F197" s="197"/>
      <c r="G197" s="197"/>
      <c r="H197" s="17"/>
      <c r="I197" s="152" t="s">
        <v>3</v>
      </c>
      <c r="J197" s="17"/>
      <c r="K197" s="16">
        <v>4</v>
      </c>
      <c r="L197" s="17"/>
      <c r="M197" s="218">
        <f t="shared" si="33"/>
        <v>1</v>
      </c>
      <c r="N197" s="218">
        <f t="shared" si="34"/>
        <v>39</v>
      </c>
      <c r="O197" s="218">
        <f t="shared" si="35"/>
        <v>1</v>
      </c>
      <c r="P197" s="218">
        <f t="shared" si="36"/>
        <v>2</v>
      </c>
      <c r="Q197" s="218">
        <f t="shared" si="37"/>
        <v>0</v>
      </c>
      <c r="R197" s="222">
        <f t="shared" ref="R197:R260" si="45">IF(OR(Master="Master",K197=0),0,IF(L197=1,0,IF(ISNA(VLOOKUP(A197,L2_Array,21,FALSE)),0,VLOOKUP(A197,L2_Array,21,FALSE))))</f>
        <v>0</v>
      </c>
      <c r="S197" s="218">
        <f t="shared" si="38"/>
        <v>1</v>
      </c>
      <c r="T197" s="218">
        <f t="shared" si="39"/>
        <v>1</v>
      </c>
      <c r="U197" s="218">
        <f t="shared" si="40"/>
        <v>1</v>
      </c>
      <c r="V197" s="218">
        <f t="shared" si="41"/>
        <v>0</v>
      </c>
      <c r="W197" s="218">
        <f t="shared" si="42"/>
        <v>1</v>
      </c>
      <c r="X197" s="218">
        <f t="shared" si="43"/>
        <v>1</v>
      </c>
      <c r="Y197" s="218">
        <f t="shared" si="44"/>
        <v>1</v>
      </c>
      <c r="Z197" s="120" t="str">
        <f t="shared" ref="Z197:Z260" si="46">IF(ISNA(VLOOKUP(A197,L2_Array,1,FALSE)),"",1)</f>
        <v/>
      </c>
      <c r="AA197" s="185" t="s">
        <v>2777</v>
      </c>
      <c r="AB197" s="17"/>
      <c r="AC197" s="106"/>
    </row>
    <row r="198" spans="1:29" ht="14">
      <c r="A198" s="218">
        <v>3494</v>
      </c>
      <c r="B198" s="16" t="str">
        <f t="shared" ref="B198:B261" si="47">IF(K198=0,"",IF(K198=1,R$1&amp;"."&amp;M198,IF(K198=2,R$1&amp;"."&amp;M198&amp;"."&amp;N198,IF(K198=3,R$1&amp;"."&amp;M198&amp;"."&amp;N198&amp;"."&amp;O198,IF(K198=4,R$1&amp;"."&amp;M198&amp;"."&amp;N198&amp;"."&amp;O198&amp;"."&amp;P198,IF(K198=5,R$1&amp;"."&amp;M198&amp;"."&amp;N198&amp;"."&amp;O198&amp;"."&amp;P198&amp;"."&amp;Q198))))))</f>
        <v>V.1.39.1.3</v>
      </c>
      <c r="C198" s="94" t="s">
        <v>2781</v>
      </c>
      <c r="D198" s="20" t="s">
        <v>47</v>
      </c>
      <c r="E198" s="31"/>
      <c r="F198" s="197"/>
      <c r="G198" s="197"/>
      <c r="H198" s="17"/>
      <c r="I198" s="152" t="s">
        <v>3</v>
      </c>
      <c r="J198" s="17"/>
      <c r="K198" s="16">
        <v>4</v>
      </c>
      <c r="L198" s="17"/>
      <c r="M198" s="218">
        <f t="shared" ref="M198:M261" si="48">IF(M197="",1,IF(K198=1,M197+1,M197))</f>
        <v>1</v>
      </c>
      <c r="N198" s="218">
        <f t="shared" ref="N198:N261" si="49">IF(N197="",0,IF(M197&lt;&gt;M198,0,IF($K198=2,N197+1,N197)))</f>
        <v>39</v>
      </c>
      <c r="O198" s="218">
        <f t="shared" ref="O198:O261" si="50">IF(O197="",0,IF(N197&lt;&gt;N198,0,IF($K198=3,O197+1,O197)))</f>
        <v>1</v>
      </c>
      <c r="P198" s="218">
        <f t="shared" ref="P198:P261" si="51">IF(P197="",0,IF(O197&lt;&gt;O198,0,IF($K198=4,P197+1,P197)))</f>
        <v>3</v>
      </c>
      <c r="Q198" s="218">
        <f t="shared" ref="Q198:Q261" si="52">IF(Q197="",0,IF(P197&lt;&gt;P198,0,IF($K198=5,Q197+1,Q197)))</f>
        <v>0</v>
      </c>
      <c r="R198" s="222">
        <f t="shared" si="45"/>
        <v>0</v>
      </c>
      <c r="S198" s="218">
        <f t="shared" ref="S198:S261" si="53">IF(K198="","",IF(D198="Yes",1,IF(D198="No",2,IF(D198="N/A",3,0))))</f>
        <v>1</v>
      </c>
      <c r="T198" s="218">
        <f t="shared" ref="T198:T261" si="54">IF(K198="","",IF(R198&gt;0,R198,IF(S198&gt;0,S198,0)))</f>
        <v>1</v>
      </c>
      <c r="U198" s="218">
        <f t="shared" ref="U198:U261" si="55">IF(OR(K198="",K198=0),"",IF(OR(K198=1,U197=""),1,IF(OR(AND(L197=1,(K198-K196&lt;&gt;0)),AND(U197=0,K197=K198),AND(L197=1,K198=K196)),0,1)))</f>
        <v>1</v>
      </c>
      <c r="V198" s="218">
        <f t="shared" ref="V198:V261" si="56">IF(K198="",V197,IF(AND(T198&gt;1,OR(V197="",V197=0,V197&gt;=K198)),K198,IF(K198&gt;V197,V197,0)))</f>
        <v>0</v>
      </c>
      <c r="W198" s="218">
        <f t="shared" ref="W198:W261" si="57">IF(Master="Master",S198,IF(W197="",T198,IF(OR(AND(V198&gt;0,T198&lt;W197),AND(V198=1,T198&lt;=W197)),W197,T198)))</f>
        <v>1</v>
      </c>
      <c r="X198" s="218">
        <f t="shared" ref="X198:X261" si="58">IF(K198="","",IF(OR(AND(U197=1,V198=1),T198&gt;0,AND(U199=0,X199=1)),1,0))</f>
        <v>1</v>
      </c>
      <c r="Y198" s="218">
        <f t="shared" ref="Y198:Y261" si="59">IF(K198="","",IF(OR(AND(V198&gt;0,U198=1),AND(U198=1,X198=1)),1,0))</f>
        <v>1</v>
      </c>
      <c r="Z198" s="120" t="str">
        <f t="shared" si="46"/>
        <v/>
      </c>
      <c r="AA198" s="185" t="s">
        <v>2777</v>
      </c>
      <c r="AB198" s="17"/>
      <c r="AC198" s="106"/>
    </row>
    <row r="199" spans="1:29" ht="28">
      <c r="A199" s="218">
        <v>3495</v>
      </c>
      <c r="B199" s="16" t="str">
        <f t="shared" si="47"/>
        <v>V.1.39.2</v>
      </c>
      <c r="C199" s="93" t="s">
        <v>2782</v>
      </c>
      <c r="D199" s="20" t="s">
        <v>47</v>
      </c>
      <c r="E199" s="31"/>
      <c r="F199" s="197"/>
      <c r="G199" s="197"/>
      <c r="H199" s="17"/>
      <c r="I199" s="152" t="s">
        <v>2783</v>
      </c>
      <c r="J199" s="17" t="s">
        <v>2784</v>
      </c>
      <c r="K199" s="16">
        <v>3</v>
      </c>
      <c r="L199" s="17"/>
      <c r="M199" s="218">
        <f t="shared" si="48"/>
        <v>1</v>
      </c>
      <c r="N199" s="218">
        <f t="shared" si="49"/>
        <v>39</v>
      </c>
      <c r="O199" s="218">
        <f t="shared" si="50"/>
        <v>2</v>
      </c>
      <c r="P199" s="218">
        <f t="shared" si="51"/>
        <v>0</v>
      </c>
      <c r="Q199" s="218">
        <f t="shared" si="52"/>
        <v>0</v>
      </c>
      <c r="R199" s="222">
        <f t="shared" si="45"/>
        <v>0</v>
      </c>
      <c r="S199" s="218">
        <f t="shared" si="53"/>
        <v>1</v>
      </c>
      <c r="T199" s="218">
        <f t="shared" si="54"/>
        <v>1</v>
      </c>
      <c r="U199" s="218">
        <f t="shared" si="55"/>
        <v>1</v>
      </c>
      <c r="V199" s="218">
        <f t="shared" si="56"/>
        <v>0</v>
      </c>
      <c r="W199" s="218">
        <f t="shared" si="57"/>
        <v>1</v>
      </c>
      <c r="X199" s="218">
        <f t="shared" si="58"/>
        <v>1</v>
      </c>
      <c r="Y199" s="218">
        <f t="shared" si="59"/>
        <v>1</v>
      </c>
      <c r="Z199" s="120" t="str">
        <f t="shared" si="46"/>
        <v/>
      </c>
      <c r="AA199" s="185" t="s">
        <v>2777</v>
      </c>
      <c r="AB199" s="17"/>
      <c r="AC199" s="106" t="s">
        <v>2785</v>
      </c>
    </row>
    <row r="200" spans="1:29" ht="14">
      <c r="A200" s="218">
        <v>3496</v>
      </c>
      <c r="B200" s="16" t="str">
        <f t="shared" si="47"/>
        <v>V.1.39.2.1</v>
      </c>
      <c r="C200" s="94" t="s">
        <v>2786</v>
      </c>
      <c r="D200" s="20" t="s">
        <v>47</v>
      </c>
      <c r="E200" s="31"/>
      <c r="F200" s="197"/>
      <c r="G200" s="197"/>
      <c r="H200" s="17"/>
      <c r="I200" s="152" t="s">
        <v>3</v>
      </c>
      <c r="J200" s="17"/>
      <c r="K200" s="16">
        <v>4</v>
      </c>
      <c r="L200" s="17"/>
      <c r="M200" s="218">
        <f t="shared" si="48"/>
        <v>1</v>
      </c>
      <c r="N200" s="218">
        <f t="shared" si="49"/>
        <v>39</v>
      </c>
      <c r="O200" s="218">
        <f t="shared" si="50"/>
        <v>2</v>
      </c>
      <c r="P200" s="218">
        <f t="shared" si="51"/>
        <v>1</v>
      </c>
      <c r="Q200" s="218">
        <f t="shared" si="52"/>
        <v>0</v>
      </c>
      <c r="R200" s="222">
        <f t="shared" si="45"/>
        <v>0</v>
      </c>
      <c r="S200" s="218">
        <f t="shared" si="53"/>
        <v>1</v>
      </c>
      <c r="T200" s="218">
        <f t="shared" si="54"/>
        <v>1</v>
      </c>
      <c r="U200" s="218">
        <f t="shared" si="55"/>
        <v>1</v>
      </c>
      <c r="V200" s="218">
        <f t="shared" si="56"/>
        <v>0</v>
      </c>
      <c r="W200" s="218">
        <f t="shared" si="57"/>
        <v>1</v>
      </c>
      <c r="X200" s="218">
        <f t="shared" si="58"/>
        <v>1</v>
      </c>
      <c r="Y200" s="218">
        <f t="shared" si="59"/>
        <v>1</v>
      </c>
      <c r="Z200" s="120" t="str">
        <f t="shared" si="46"/>
        <v/>
      </c>
      <c r="AA200" s="185" t="s">
        <v>2777</v>
      </c>
      <c r="AB200" s="17"/>
      <c r="AC200" s="106"/>
    </row>
    <row r="201" spans="1:29" ht="14">
      <c r="A201" s="218">
        <v>3497</v>
      </c>
      <c r="B201" s="16" t="str">
        <f t="shared" si="47"/>
        <v>V.1.39.2.2</v>
      </c>
      <c r="C201" s="94" t="s">
        <v>2787</v>
      </c>
      <c r="D201" s="20" t="s">
        <v>47</v>
      </c>
      <c r="E201" s="31"/>
      <c r="F201" s="197"/>
      <c r="G201" s="197"/>
      <c r="H201" s="17"/>
      <c r="I201" s="152" t="s">
        <v>3</v>
      </c>
      <c r="J201" s="17"/>
      <c r="K201" s="16">
        <v>4</v>
      </c>
      <c r="L201" s="17"/>
      <c r="M201" s="218">
        <f t="shared" si="48"/>
        <v>1</v>
      </c>
      <c r="N201" s="218">
        <f t="shared" si="49"/>
        <v>39</v>
      </c>
      <c r="O201" s="218">
        <f t="shared" si="50"/>
        <v>2</v>
      </c>
      <c r="P201" s="218">
        <f t="shared" si="51"/>
        <v>2</v>
      </c>
      <c r="Q201" s="218">
        <f t="shared" si="52"/>
        <v>0</v>
      </c>
      <c r="R201" s="222">
        <f t="shared" si="45"/>
        <v>0</v>
      </c>
      <c r="S201" s="218">
        <f t="shared" si="53"/>
        <v>1</v>
      </c>
      <c r="T201" s="218">
        <f t="shared" si="54"/>
        <v>1</v>
      </c>
      <c r="U201" s="218">
        <f t="shared" si="55"/>
        <v>1</v>
      </c>
      <c r="V201" s="218">
        <f t="shared" si="56"/>
        <v>0</v>
      </c>
      <c r="W201" s="218">
        <f t="shared" si="57"/>
        <v>1</v>
      </c>
      <c r="X201" s="218">
        <f t="shared" si="58"/>
        <v>1</v>
      </c>
      <c r="Y201" s="218">
        <f t="shared" si="59"/>
        <v>1</v>
      </c>
      <c r="Z201" s="120" t="str">
        <f t="shared" si="46"/>
        <v/>
      </c>
      <c r="AA201" s="185" t="s">
        <v>2777</v>
      </c>
      <c r="AB201" s="17"/>
      <c r="AC201" s="106"/>
    </row>
    <row r="202" spans="1:29" ht="14">
      <c r="A202" s="218">
        <v>3498</v>
      </c>
      <c r="B202" s="16" t="str">
        <f t="shared" si="47"/>
        <v>V.1.39.2.3</v>
      </c>
      <c r="C202" s="94" t="s">
        <v>2788</v>
      </c>
      <c r="D202" s="20" t="s">
        <v>47</v>
      </c>
      <c r="E202" s="31"/>
      <c r="F202" s="197"/>
      <c r="G202" s="197"/>
      <c r="H202" s="17"/>
      <c r="I202" s="152" t="s">
        <v>3</v>
      </c>
      <c r="J202" s="17"/>
      <c r="K202" s="16">
        <v>4</v>
      </c>
      <c r="L202" s="17"/>
      <c r="M202" s="218">
        <f t="shared" si="48"/>
        <v>1</v>
      </c>
      <c r="N202" s="218">
        <f t="shared" si="49"/>
        <v>39</v>
      </c>
      <c r="O202" s="218">
        <f t="shared" si="50"/>
        <v>2</v>
      </c>
      <c r="P202" s="218">
        <f t="shared" si="51"/>
        <v>3</v>
      </c>
      <c r="Q202" s="218">
        <f t="shared" si="52"/>
        <v>0</v>
      </c>
      <c r="R202" s="222">
        <f t="shared" si="45"/>
        <v>0</v>
      </c>
      <c r="S202" s="218">
        <f t="shared" si="53"/>
        <v>1</v>
      </c>
      <c r="T202" s="218">
        <f t="shared" si="54"/>
        <v>1</v>
      </c>
      <c r="U202" s="218">
        <f t="shared" si="55"/>
        <v>1</v>
      </c>
      <c r="V202" s="218">
        <f t="shared" si="56"/>
        <v>0</v>
      </c>
      <c r="W202" s="218">
        <f t="shared" si="57"/>
        <v>1</v>
      </c>
      <c r="X202" s="218">
        <f t="shared" si="58"/>
        <v>1</v>
      </c>
      <c r="Y202" s="218">
        <f t="shared" si="59"/>
        <v>1</v>
      </c>
      <c r="Z202" s="120" t="str">
        <f t="shared" si="46"/>
        <v/>
      </c>
      <c r="AA202" s="185" t="s">
        <v>2777</v>
      </c>
      <c r="AB202" s="17"/>
      <c r="AC202" s="106"/>
    </row>
    <row r="203" spans="1:29" ht="14">
      <c r="A203" s="218">
        <v>3499</v>
      </c>
      <c r="B203" s="16" t="str">
        <f t="shared" si="47"/>
        <v>V.1.39.2.4</v>
      </c>
      <c r="C203" s="94" t="s">
        <v>2789</v>
      </c>
      <c r="D203" s="20" t="s">
        <v>47</v>
      </c>
      <c r="E203" s="31"/>
      <c r="F203" s="197"/>
      <c r="G203" s="197"/>
      <c r="H203" s="17"/>
      <c r="I203" s="152" t="s">
        <v>3</v>
      </c>
      <c r="J203" s="17"/>
      <c r="K203" s="16">
        <v>4</v>
      </c>
      <c r="L203" s="17"/>
      <c r="M203" s="218">
        <f t="shared" si="48"/>
        <v>1</v>
      </c>
      <c r="N203" s="218">
        <f t="shared" si="49"/>
        <v>39</v>
      </c>
      <c r="O203" s="218">
        <f t="shared" si="50"/>
        <v>2</v>
      </c>
      <c r="P203" s="218">
        <f t="shared" si="51"/>
        <v>4</v>
      </c>
      <c r="Q203" s="218">
        <f t="shared" si="52"/>
        <v>0</v>
      </c>
      <c r="R203" s="222">
        <f t="shared" si="45"/>
        <v>0</v>
      </c>
      <c r="S203" s="218">
        <f t="shared" si="53"/>
        <v>1</v>
      </c>
      <c r="T203" s="218">
        <f t="shared" si="54"/>
        <v>1</v>
      </c>
      <c r="U203" s="218">
        <f t="shared" si="55"/>
        <v>1</v>
      </c>
      <c r="V203" s="218">
        <f t="shared" si="56"/>
        <v>0</v>
      </c>
      <c r="W203" s="218">
        <f t="shared" si="57"/>
        <v>1</v>
      </c>
      <c r="X203" s="218">
        <f t="shared" si="58"/>
        <v>1</v>
      </c>
      <c r="Y203" s="218">
        <f t="shared" si="59"/>
        <v>1</v>
      </c>
      <c r="Z203" s="120" t="str">
        <f t="shared" si="46"/>
        <v/>
      </c>
      <c r="AA203" s="185" t="s">
        <v>2777</v>
      </c>
      <c r="AB203" s="17"/>
      <c r="AC203" s="106"/>
    </row>
    <row r="204" spans="1:29" ht="14">
      <c r="A204" s="218">
        <v>3500</v>
      </c>
      <c r="B204" s="16" t="str">
        <f t="shared" si="47"/>
        <v>V.1.39.2.5</v>
      </c>
      <c r="C204" s="94" t="s">
        <v>2790</v>
      </c>
      <c r="D204" s="20" t="s">
        <v>47</v>
      </c>
      <c r="E204" s="31"/>
      <c r="F204" s="197"/>
      <c r="G204" s="197"/>
      <c r="H204" s="17"/>
      <c r="I204" s="152" t="s">
        <v>3</v>
      </c>
      <c r="J204" s="17"/>
      <c r="K204" s="16">
        <v>4</v>
      </c>
      <c r="L204" s="17"/>
      <c r="M204" s="218">
        <f t="shared" si="48"/>
        <v>1</v>
      </c>
      <c r="N204" s="218">
        <f t="shared" si="49"/>
        <v>39</v>
      </c>
      <c r="O204" s="218">
        <f t="shared" si="50"/>
        <v>2</v>
      </c>
      <c r="P204" s="218">
        <f t="shared" si="51"/>
        <v>5</v>
      </c>
      <c r="Q204" s="218">
        <f t="shared" si="52"/>
        <v>0</v>
      </c>
      <c r="R204" s="222">
        <f t="shared" si="45"/>
        <v>0</v>
      </c>
      <c r="S204" s="218">
        <f t="shared" si="53"/>
        <v>1</v>
      </c>
      <c r="T204" s="218">
        <f t="shared" si="54"/>
        <v>1</v>
      </c>
      <c r="U204" s="218">
        <f t="shared" si="55"/>
        <v>1</v>
      </c>
      <c r="V204" s="218">
        <f t="shared" si="56"/>
        <v>0</v>
      </c>
      <c r="W204" s="218">
        <f t="shared" si="57"/>
        <v>1</v>
      </c>
      <c r="X204" s="218">
        <f t="shared" si="58"/>
        <v>1</v>
      </c>
      <c r="Y204" s="218">
        <f t="shared" si="59"/>
        <v>1</v>
      </c>
      <c r="Z204" s="120" t="str">
        <f t="shared" si="46"/>
        <v/>
      </c>
      <c r="AA204" s="185" t="s">
        <v>2777</v>
      </c>
      <c r="AB204" s="17"/>
      <c r="AC204" s="106"/>
    </row>
    <row r="205" spans="1:29" ht="14">
      <c r="A205" s="218">
        <v>3501</v>
      </c>
      <c r="B205" s="16" t="str">
        <f t="shared" si="47"/>
        <v>V.1.39.2.6</v>
      </c>
      <c r="C205" s="94" t="s">
        <v>2791</v>
      </c>
      <c r="D205" s="20" t="s">
        <v>47</v>
      </c>
      <c r="E205" s="214"/>
      <c r="F205" s="197"/>
      <c r="G205" s="197"/>
      <c r="H205" s="17"/>
      <c r="I205" s="152" t="s">
        <v>3</v>
      </c>
      <c r="J205" s="17"/>
      <c r="K205" s="16">
        <v>4</v>
      </c>
      <c r="L205" s="17"/>
      <c r="M205" s="218">
        <f t="shared" si="48"/>
        <v>1</v>
      </c>
      <c r="N205" s="218">
        <f t="shared" si="49"/>
        <v>39</v>
      </c>
      <c r="O205" s="218">
        <f t="shared" si="50"/>
        <v>2</v>
      </c>
      <c r="P205" s="218">
        <f t="shared" si="51"/>
        <v>6</v>
      </c>
      <c r="Q205" s="218">
        <f t="shared" si="52"/>
        <v>0</v>
      </c>
      <c r="R205" s="222">
        <f t="shared" si="45"/>
        <v>0</v>
      </c>
      <c r="S205" s="218">
        <f t="shared" si="53"/>
        <v>1</v>
      </c>
      <c r="T205" s="218">
        <f t="shared" si="54"/>
        <v>1</v>
      </c>
      <c r="U205" s="218">
        <f t="shared" si="55"/>
        <v>1</v>
      </c>
      <c r="V205" s="218">
        <f t="shared" si="56"/>
        <v>0</v>
      </c>
      <c r="W205" s="218">
        <f t="shared" si="57"/>
        <v>1</v>
      </c>
      <c r="X205" s="218">
        <f t="shared" si="58"/>
        <v>1</v>
      </c>
      <c r="Y205" s="218">
        <f t="shared" si="59"/>
        <v>1</v>
      </c>
      <c r="Z205" s="120" t="str">
        <f t="shared" si="46"/>
        <v/>
      </c>
      <c r="AA205" s="185" t="s">
        <v>2777</v>
      </c>
      <c r="AB205" s="17"/>
      <c r="AC205" s="106"/>
    </row>
    <row r="206" spans="1:29" ht="14">
      <c r="A206" s="218">
        <v>3502</v>
      </c>
      <c r="B206" s="16" t="str">
        <f t="shared" si="47"/>
        <v>V.1.39.2.7</v>
      </c>
      <c r="C206" s="94" t="s">
        <v>2792</v>
      </c>
      <c r="D206" s="20" t="s">
        <v>47</v>
      </c>
      <c r="E206" s="31"/>
      <c r="F206" s="197"/>
      <c r="G206" s="197"/>
      <c r="H206" s="17"/>
      <c r="I206" s="152" t="s">
        <v>3</v>
      </c>
      <c r="J206" s="17"/>
      <c r="K206" s="16">
        <v>4</v>
      </c>
      <c r="L206" s="17"/>
      <c r="M206" s="218">
        <f t="shared" si="48"/>
        <v>1</v>
      </c>
      <c r="N206" s="218">
        <f t="shared" si="49"/>
        <v>39</v>
      </c>
      <c r="O206" s="218">
        <f t="shared" si="50"/>
        <v>2</v>
      </c>
      <c r="P206" s="218">
        <f t="shared" si="51"/>
        <v>7</v>
      </c>
      <c r="Q206" s="218">
        <f t="shared" si="52"/>
        <v>0</v>
      </c>
      <c r="R206" s="222">
        <f t="shared" si="45"/>
        <v>0</v>
      </c>
      <c r="S206" s="218">
        <f t="shared" si="53"/>
        <v>1</v>
      </c>
      <c r="T206" s="218">
        <f t="shared" si="54"/>
        <v>1</v>
      </c>
      <c r="U206" s="218">
        <f t="shared" si="55"/>
        <v>1</v>
      </c>
      <c r="V206" s="218">
        <f t="shared" si="56"/>
        <v>0</v>
      </c>
      <c r="W206" s="218">
        <f t="shared" si="57"/>
        <v>1</v>
      </c>
      <c r="X206" s="218">
        <f t="shared" si="58"/>
        <v>1</v>
      </c>
      <c r="Y206" s="218">
        <f t="shared" si="59"/>
        <v>1</v>
      </c>
      <c r="Z206" s="120" t="str">
        <f t="shared" si="46"/>
        <v/>
      </c>
      <c r="AA206" s="185" t="s">
        <v>2777</v>
      </c>
      <c r="AB206" s="17"/>
      <c r="AC206" s="106"/>
    </row>
    <row r="207" spans="1:29" ht="42">
      <c r="A207" s="218">
        <v>3503</v>
      </c>
      <c r="B207" s="16" t="str">
        <f t="shared" si="47"/>
        <v>V.1.39.3</v>
      </c>
      <c r="C207" s="93" t="s">
        <v>2793</v>
      </c>
      <c r="D207" s="20" t="s">
        <v>47</v>
      </c>
      <c r="E207" s="31"/>
      <c r="F207" s="197"/>
      <c r="G207" s="197"/>
      <c r="H207" s="17"/>
      <c r="I207" s="18" t="s">
        <v>2794</v>
      </c>
      <c r="J207" s="17" t="s">
        <v>2795</v>
      </c>
      <c r="K207" s="16">
        <v>3</v>
      </c>
      <c r="L207" s="17"/>
      <c r="M207" s="218">
        <f t="shared" si="48"/>
        <v>1</v>
      </c>
      <c r="N207" s="218">
        <f t="shared" si="49"/>
        <v>39</v>
      </c>
      <c r="O207" s="218">
        <f t="shared" si="50"/>
        <v>3</v>
      </c>
      <c r="P207" s="218">
        <f t="shared" si="51"/>
        <v>0</v>
      </c>
      <c r="Q207" s="218">
        <f t="shared" si="52"/>
        <v>0</v>
      </c>
      <c r="R207" s="222">
        <f t="shared" si="45"/>
        <v>0</v>
      </c>
      <c r="S207" s="218">
        <f t="shared" si="53"/>
        <v>1</v>
      </c>
      <c r="T207" s="218">
        <f t="shared" si="54"/>
        <v>1</v>
      </c>
      <c r="U207" s="218">
        <f t="shared" si="55"/>
        <v>1</v>
      </c>
      <c r="V207" s="218">
        <f t="shared" si="56"/>
        <v>0</v>
      </c>
      <c r="W207" s="218">
        <f t="shared" si="57"/>
        <v>1</v>
      </c>
      <c r="X207" s="218">
        <f t="shared" si="58"/>
        <v>1</v>
      </c>
      <c r="Y207" s="218">
        <f t="shared" si="59"/>
        <v>1</v>
      </c>
      <c r="Z207" s="120" t="str">
        <f t="shared" si="46"/>
        <v/>
      </c>
      <c r="AA207" s="185" t="s">
        <v>2796</v>
      </c>
      <c r="AB207" s="17"/>
      <c r="AC207" s="106" t="s">
        <v>2797</v>
      </c>
    </row>
    <row r="208" spans="1:29" ht="42">
      <c r="A208" s="218">
        <v>3504</v>
      </c>
      <c r="B208" s="16" t="str">
        <f t="shared" si="47"/>
        <v>V.1.39.3.1</v>
      </c>
      <c r="C208" s="94" t="s">
        <v>2798</v>
      </c>
      <c r="D208" s="20" t="s">
        <v>50</v>
      </c>
      <c r="E208" s="31"/>
      <c r="F208" s="197"/>
      <c r="G208" s="197"/>
      <c r="H208" s="17"/>
      <c r="I208" s="18" t="s">
        <v>2794</v>
      </c>
      <c r="J208" s="17" t="s">
        <v>2795</v>
      </c>
      <c r="K208" s="16">
        <v>4</v>
      </c>
      <c r="L208" s="17"/>
      <c r="M208" s="218">
        <f t="shared" si="48"/>
        <v>1</v>
      </c>
      <c r="N208" s="218">
        <f t="shared" si="49"/>
        <v>39</v>
      </c>
      <c r="O208" s="218">
        <f t="shared" si="50"/>
        <v>3</v>
      </c>
      <c r="P208" s="218">
        <f t="shared" si="51"/>
        <v>1</v>
      </c>
      <c r="Q208" s="218">
        <f t="shared" si="52"/>
        <v>0</v>
      </c>
      <c r="R208" s="222">
        <f t="shared" si="45"/>
        <v>0</v>
      </c>
      <c r="S208" s="218">
        <f t="shared" si="53"/>
        <v>2</v>
      </c>
      <c r="T208" s="218">
        <f t="shared" si="54"/>
        <v>2</v>
      </c>
      <c r="U208" s="218">
        <f t="shared" si="55"/>
        <v>1</v>
      </c>
      <c r="V208" s="218">
        <f t="shared" si="56"/>
        <v>4</v>
      </c>
      <c r="W208" s="218">
        <f t="shared" si="57"/>
        <v>2</v>
      </c>
      <c r="X208" s="218">
        <f t="shared" si="58"/>
        <v>1</v>
      </c>
      <c r="Y208" s="218">
        <f t="shared" si="59"/>
        <v>1</v>
      </c>
      <c r="Z208" s="120" t="str">
        <f t="shared" si="46"/>
        <v/>
      </c>
      <c r="AA208" s="185" t="s">
        <v>2799</v>
      </c>
      <c r="AB208" s="17"/>
      <c r="AC208" s="106"/>
    </row>
    <row r="209" spans="1:29" ht="42">
      <c r="A209" s="218">
        <v>3505</v>
      </c>
      <c r="B209" s="16" t="str">
        <f t="shared" si="47"/>
        <v>V.1.39.3.2</v>
      </c>
      <c r="C209" s="94" t="s">
        <v>2800</v>
      </c>
      <c r="D209" s="20" t="s">
        <v>50</v>
      </c>
      <c r="E209" s="31"/>
      <c r="F209" s="197"/>
      <c r="G209" s="197"/>
      <c r="H209" s="17"/>
      <c r="I209" s="18" t="s">
        <v>2794</v>
      </c>
      <c r="J209" s="17" t="s">
        <v>2795</v>
      </c>
      <c r="K209" s="16">
        <v>4</v>
      </c>
      <c r="L209" s="17"/>
      <c r="M209" s="218">
        <f t="shared" si="48"/>
        <v>1</v>
      </c>
      <c r="N209" s="218">
        <f t="shared" si="49"/>
        <v>39</v>
      </c>
      <c r="O209" s="218">
        <f t="shared" si="50"/>
        <v>3</v>
      </c>
      <c r="P209" s="218">
        <f t="shared" si="51"/>
        <v>2</v>
      </c>
      <c r="Q209" s="218">
        <f t="shared" si="52"/>
        <v>0</v>
      </c>
      <c r="R209" s="222">
        <f t="shared" si="45"/>
        <v>0</v>
      </c>
      <c r="S209" s="218">
        <f t="shared" si="53"/>
        <v>2</v>
      </c>
      <c r="T209" s="218">
        <f t="shared" si="54"/>
        <v>2</v>
      </c>
      <c r="U209" s="218">
        <f t="shared" si="55"/>
        <v>1</v>
      </c>
      <c r="V209" s="218">
        <f t="shared" si="56"/>
        <v>4</v>
      </c>
      <c r="W209" s="218">
        <f t="shared" si="57"/>
        <v>2</v>
      </c>
      <c r="X209" s="218">
        <f t="shared" si="58"/>
        <v>1</v>
      </c>
      <c r="Y209" s="218">
        <f t="shared" si="59"/>
        <v>1</v>
      </c>
      <c r="Z209" s="120" t="str">
        <f t="shared" si="46"/>
        <v/>
      </c>
      <c r="AA209" s="185" t="s">
        <v>2799</v>
      </c>
      <c r="AB209" s="17"/>
      <c r="AC209" s="106"/>
    </row>
    <row r="210" spans="1:29" ht="42">
      <c r="A210" s="218">
        <v>3506</v>
      </c>
      <c r="B210" s="16" t="str">
        <f t="shared" si="47"/>
        <v>V.1.39.3.3</v>
      </c>
      <c r="C210" s="94" t="s">
        <v>2801</v>
      </c>
      <c r="D210" s="20" t="s">
        <v>47</v>
      </c>
      <c r="E210" s="31"/>
      <c r="F210" s="197"/>
      <c r="G210" s="197"/>
      <c r="H210" s="17"/>
      <c r="I210" s="18" t="s">
        <v>2794</v>
      </c>
      <c r="J210" s="17" t="s">
        <v>2795</v>
      </c>
      <c r="K210" s="16">
        <v>4</v>
      </c>
      <c r="L210" s="17"/>
      <c r="M210" s="218">
        <f t="shared" si="48"/>
        <v>1</v>
      </c>
      <c r="N210" s="218">
        <f t="shared" si="49"/>
        <v>39</v>
      </c>
      <c r="O210" s="218">
        <f t="shared" si="50"/>
        <v>3</v>
      </c>
      <c r="P210" s="218">
        <f t="shared" si="51"/>
        <v>3</v>
      </c>
      <c r="Q210" s="218">
        <f t="shared" si="52"/>
        <v>0</v>
      </c>
      <c r="R210" s="222">
        <f t="shared" si="45"/>
        <v>0</v>
      </c>
      <c r="S210" s="218">
        <f t="shared" si="53"/>
        <v>1</v>
      </c>
      <c r="T210" s="218">
        <f t="shared" si="54"/>
        <v>1</v>
      </c>
      <c r="U210" s="218">
        <f t="shared" si="55"/>
        <v>1</v>
      </c>
      <c r="V210" s="218">
        <f t="shared" si="56"/>
        <v>0</v>
      </c>
      <c r="W210" s="218">
        <f t="shared" si="57"/>
        <v>1</v>
      </c>
      <c r="X210" s="218">
        <f t="shared" si="58"/>
        <v>1</v>
      </c>
      <c r="Y210" s="218">
        <f t="shared" si="59"/>
        <v>1</v>
      </c>
      <c r="Z210" s="120" t="str">
        <f t="shared" si="46"/>
        <v/>
      </c>
      <c r="AA210" s="185" t="s">
        <v>2802</v>
      </c>
      <c r="AB210" s="17"/>
      <c r="AC210" s="106"/>
    </row>
    <row r="211" spans="1:29" ht="42">
      <c r="A211" s="218">
        <v>3507</v>
      </c>
      <c r="B211" s="16" t="str">
        <f t="shared" si="47"/>
        <v>V.1.39.3.4</v>
      </c>
      <c r="C211" s="94" t="s">
        <v>2803</v>
      </c>
      <c r="D211" s="20" t="s">
        <v>47</v>
      </c>
      <c r="E211" s="31"/>
      <c r="F211" s="197"/>
      <c r="G211" s="197"/>
      <c r="H211" s="17"/>
      <c r="I211" s="18" t="s">
        <v>2794</v>
      </c>
      <c r="J211" s="17" t="s">
        <v>2795</v>
      </c>
      <c r="K211" s="16">
        <v>4</v>
      </c>
      <c r="L211" s="17"/>
      <c r="M211" s="218">
        <f t="shared" si="48"/>
        <v>1</v>
      </c>
      <c r="N211" s="218">
        <f t="shared" si="49"/>
        <v>39</v>
      </c>
      <c r="O211" s="218">
        <f t="shared" si="50"/>
        <v>3</v>
      </c>
      <c r="P211" s="218">
        <f t="shared" si="51"/>
        <v>4</v>
      </c>
      <c r="Q211" s="218">
        <f t="shared" si="52"/>
        <v>0</v>
      </c>
      <c r="R211" s="222">
        <f t="shared" si="45"/>
        <v>0</v>
      </c>
      <c r="S211" s="218">
        <f t="shared" si="53"/>
        <v>1</v>
      </c>
      <c r="T211" s="218">
        <f t="shared" si="54"/>
        <v>1</v>
      </c>
      <c r="U211" s="218">
        <f t="shared" si="55"/>
        <v>1</v>
      </c>
      <c r="V211" s="218">
        <f t="shared" si="56"/>
        <v>0</v>
      </c>
      <c r="W211" s="218">
        <f t="shared" si="57"/>
        <v>1</v>
      </c>
      <c r="X211" s="218">
        <f t="shared" si="58"/>
        <v>1</v>
      </c>
      <c r="Y211" s="218">
        <f t="shared" si="59"/>
        <v>1</v>
      </c>
      <c r="Z211" s="120" t="str">
        <f t="shared" si="46"/>
        <v/>
      </c>
      <c r="AA211" s="185" t="s">
        <v>2802</v>
      </c>
      <c r="AB211" s="17"/>
      <c r="AC211" s="106"/>
    </row>
    <row r="212" spans="1:29" ht="42">
      <c r="A212" s="218">
        <v>3508</v>
      </c>
      <c r="B212" s="16" t="str">
        <f t="shared" si="47"/>
        <v>V.1.39.3.5</v>
      </c>
      <c r="C212" s="94" t="s">
        <v>2804</v>
      </c>
      <c r="D212" s="20" t="s">
        <v>50</v>
      </c>
      <c r="E212" s="31"/>
      <c r="F212" s="197"/>
      <c r="G212" s="197"/>
      <c r="H212" s="17"/>
      <c r="I212" s="18" t="s">
        <v>2794</v>
      </c>
      <c r="J212" s="17" t="s">
        <v>2795</v>
      </c>
      <c r="K212" s="16">
        <v>4</v>
      </c>
      <c r="L212" s="17"/>
      <c r="M212" s="218">
        <f t="shared" si="48"/>
        <v>1</v>
      </c>
      <c r="N212" s="218">
        <f t="shared" si="49"/>
        <v>39</v>
      </c>
      <c r="O212" s="218">
        <f t="shared" si="50"/>
        <v>3</v>
      </c>
      <c r="P212" s="218">
        <f t="shared" si="51"/>
        <v>5</v>
      </c>
      <c r="Q212" s="218">
        <f t="shared" si="52"/>
        <v>0</v>
      </c>
      <c r="R212" s="222">
        <f t="shared" si="45"/>
        <v>0</v>
      </c>
      <c r="S212" s="218">
        <f t="shared" si="53"/>
        <v>2</v>
      </c>
      <c r="T212" s="218">
        <f t="shared" si="54"/>
        <v>2</v>
      </c>
      <c r="U212" s="218">
        <f t="shared" si="55"/>
        <v>1</v>
      </c>
      <c r="V212" s="218">
        <f t="shared" si="56"/>
        <v>4</v>
      </c>
      <c r="W212" s="218">
        <f t="shared" si="57"/>
        <v>2</v>
      </c>
      <c r="X212" s="218">
        <f t="shared" si="58"/>
        <v>1</v>
      </c>
      <c r="Y212" s="218">
        <f t="shared" si="59"/>
        <v>1</v>
      </c>
      <c r="Z212" s="120" t="str">
        <f t="shared" si="46"/>
        <v/>
      </c>
      <c r="AA212" s="185" t="s">
        <v>2802</v>
      </c>
      <c r="AB212" s="17"/>
      <c r="AC212" s="106"/>
    </row>
    <row r="213" spans="1:29" ht="42">
      <c r="A213" s="218">
        <v>3509</v>
      </c>
      <c r="B213" s="16" t="str">
        <f t="shared" si="47"/>
        <v>V.1.39.3.6</v>
      </c>
      <c r="C213" s="94" t="s">
        <v>2805</v>
      </c>
      <c r="D213" s="20" t="s">
        <v>50</v>
      </c>
      <c r="E213" s="31"/>
      <c r="F213" s="197"/>
      <c r="G213" s="197"/>
      <c r="H213" s="17"/>
      <c r="I213" s="18" t="s">
        <v>2794</v>
      </c>
      <c r="J213" s="17" t="s">
        <v>2795</v>
      </c>
      <c r="K213" s="16">
        <v>4</v>
      </c>
      <c r="L213" s="17"/>
      <c r="M213" s="218">
        <f t="shared" si="48"/>
        <v>1</v>
      </c>
      <c r="N213" s="218">
        <f t="shared" si="49"/>
        <v>39</v>
      </c>
      <c r="O213" s="218">
        <f t="shared" si="50"/>
        <v>3</v>
      </c>
      <c r="P213" s="218">
        <f t="shared" si="51"/>
        <v>6</v>
      </c>
      <c r="Q213" s="218">
        <f t="shared" si="52"/>
        <v>0</v>
      </c>
      <c r="R213" s="222">
        <f t="shared" si="45"/>
        <v>0</v>
      </c>
      <c r="S213" s="218">
        <f t="shared" si="53"/>
        <v>2</v>
      </c>
      <c r="T213" s="218">
        <f t="shared" si="54"/>
        <v>2</v>
      </c>
      <c r="U213" s="218">
        <f t="shared" si="55"/>
        <v>1</v>
      </c>
      <c r="V213" s="218">
        <f t="shared" si="56"/>
        <v>4</v>
      </c>
      <c r="W213" s="218">
        <f t="shared" si="57"/>
        <v>2</v>
      </c>
      <c r="X213" s="218">
        <f t="shared" si="58"/>
        <v>1</v>
      </c>
      <c r="Y213" s="218">
        <f t="shared" si="59"/>
        <v>1</v>
      </c>
      <c r="Z213" s="120" t="str">
        <f t="shared" si="46"/>
        <v/>
      </c>
      <c r="AA213" s="185" t="s">
        <v>2802</v>
      </c>
      <c r="AB213" s="17"/>
      <c r="AC213" s="106" t="s">
        <v>2806</v>
      </c>
    </row>
    <row r="214" spans="1:29" ht="56">
      <c r="A214" s="218">
        <v>3510</v>
      </c>
      <c r="B214" s="16" t="str">
        <f t="shared" si="47"/>
        <v>V.1.39.4</v>
      </c>
      <c r="C214" s="93" t="s">
        <v>2807</v>
      </c>
      <c r="D214" s="20" t="s">
        <v>50</v>
      </c>
      <c r="E214" s="31"/>
      <c r="F214" s="197"/>
      <c r="G214" s="197"/>
      <c r="H214" s="17"/>
      <c r="I214" s="18" t="s">
        <v>2808</v>
      </c>
      <c r="J214" s="17" t="s">
        <v>2809</v>
      </c>
      <c r="K214" s="16">
        <v>3</v>
      </c>
      <c r="L214" s="17"/>
      <c r="M214" s="218">
        <f t="shared" si="48"/>
        <v>1</v>
      </c>
      <c r="N214" s="218">
        <f t="shared" si="49"/>
        <v>39</v>
      </c>
      <c r="O214" s="218">
        <f t="shared" si="50"/>
        <v>4</v>
      </c>
      <c r="P214" s="218">
        <f t="shared" si="51"/>
        <v>0</v>
      </c>
      <c r="Q214" s="218">
        <f t="shared" si="52"/>
        <v>0</v>
      </c>
      <c r="R214" s="222">
        <f t="shared" si="45"/>
        <v>0</v>
      </c>
      <c r="S214" s="218">
        <f t="shared" si="53"/>
        <v>2</v>
      </c>
      <c r="T214" s="218">
        <f t="shared" si="54"/>
        <v>2</v>
      </c>
      <c r="U214" s="218">
        <f t="shared" si="55"/>
        <v>1</v>
      </c>
      <c r="V214" s="218">
        <f t="shared" si="56"/>
        <v>3</v>
      </c>
      <c r="W214" s="218">
        <f t="shared" si="57"/>
        <v>2</v>
      </c>
      <c r="X214" s="218">
        <f t="shared" si="58"/>
        <v>1</v>
      </c>
      <c r="Y214" s="218">
        <f t="shared" si="59"/>
        <v>1</v>
      </c>
      <c r="Z214" s="120" t="str">
        <f t="shared" si="46"/>
        <v/>
      </c>
      <c r="AA214" s="185" t="s">
        <v>2810</v>
      </c>
      <c r="AB214" s="17"/>
      <c r="AC214" s="106" t="s">
        <v>2811</v>
      </c>
    </row>
    <row r="215" spans="1:29" ht="56">
      <c r="A215" s="218">
        <v>3511</v>
      </c>
      <c r="B215" s="16" t="str">
        <f t="shared" si="47"/>
        <v>V.1.39.5</v>
      </c>
      <c r="C215" s="93" t="s">
        <v>2812</v>
      </c>
      <c r="D215" s="20" t="s">
        <v>50</v>
      </c>
      <c r="E215" s="31"/>
      <c r="F215" s="197"/>
      <c r="G215" s="197"/>
      <c r="H215" s="17"/>
      <c r="I215" s="18" t="s">
        <v>2808</v>
      </c>
      <c r="J215" s="17" t="s">
        <v>2809</v>
      </c>
      <c r="K215" s="16">
        <v>3</v>
      </c>
      <c r="L215" s="17"/>
      <c r="M215" s="218">
        <f t="shared" si="48"/>
        <v>1</v>
      </c>
      <c r="N215" s="218">
        <f t="shared" si="49"/>
        <v>39</v>
      </c>
      <c r="O215" s="218">
        <f t="shared" si="50"/>
        <v>5</v>
      </c>
      <c r="P215" s="218">
        <f t="shared" si="51"/>
        <v>0</v>
      </c>
      <c r="Q215" s="218">
        <f t="shared" si="52"/>
        <v>0</v>
      </c>
      <c r="R215" s="222">
        <f t="shared" si="45"/>
        <v>0</v>
      </c>
      <c r="S215" s="218">
        <f t="shared" si="53"/>
        <v>2</v>
      </c>
      <c r="T215" s="218">
        <f t="shared" si="54"/>
        <v>2</v>
      </c>
      <c r="U215" s="218">
        <f t="shared" si="55"/>
        <v>1</v>
      </c>
      <c r="V215" s="218">
        <f t="shared" si="56"/>
        <v>3</v>
      </c>
      <c r="W215" s="218">
        <f t="shared" si="57"/>
        <v>2</v>
      </c>
      <c r="X215" s="218">
        <f t="shared" si="58"/>
        <v>1</v>
      </c>
      <c r="Y215" s="218">
        <f t="shared" si="59"/>
        <v>1</v>
      </c>
      <c r="Z215" s="120" t="str">
        <f t="shared" si="46"/>
        <v/>
      </c>
      <c r="AA215" s="185" t="s">
        <v>2810</v>
      </c>
      <c r="AB215" s="17"/>
      <c r="AC215" s="106" t="s">
        <v>2813</v>
      </c>
    </row>
    <row r="216" spans="1:29" ht="42">
      <c r="A216" s="218">
        <v>3512</v>
      </c>
      <c r="B216" s="16" t="str">
        <f t="shared" si="47"/>
        <v>V.1.39.6</v>
      </c>
      <c r="C216" s="93" t="s">
        <v>2814</v>
      </c>
      <c r="D216" s="20" t="s">
        <v>47</v>
      </c>
      <c r="E216" s="31" t="s">
        <v>2815</v>
      </c>
      <c r="F216" s="197"/>
      <c r="G216" s="197"/>
      <c r="H216" s="17"/>
      <c r="I216" s="18" t="s">
        <v>2816</v>
      </c>
      <c r="J216" s="17" t="s">
        <v>2817</v>
      </c>
      <c r="K216" s="16">
        <v>3</v>
      </c>
      <c r="L216" s="17"/>
      <c r="M216" s="218">
        <f t="shared" si="48"/>
        <v>1</v>
      </c>
      <c r="N216" s="218">
        <f t="shared" si="49"/>
        <v>39</v>
      </c>
      <c r="O216" s="218">
        <f t="shared" si="50"/>
        <v>6</v>
      </c>
      <c r="P216" s="218">
        <f t="shared" si="51"/>
        <v>0</v>
      </c>
      <c r="Q216" s="218">
        <f t="shared" si="52"/>
        <v>0</v>
      </c>
      <c r="R216" s="222">
        <f t="shared" si="45"/>
        <v>0</v>
      </c>
      <c r="S216" s="218">
        <f t="shared" si="53"/>
        <v>1</v>
      </c>
      <c r="T216" s="218">
        <f t="shared" si="54"/>
        <v>1</v>
      </c>
      <c r="U216" s="218">
        <f t="shared" si="55"/>
        <v>1</v>
      </c>
      <c r="V216" s="218">
        <f t="shared" si="56"/>
        <v>0</v>
      </c>
      <c r="W216" s="218">
        <f t="shared" si="57"/>
        <v>1</v>
      </c>
      <c r="X216" s="218">
        <f t="shared" si="58"/>
        <v>1</v>
      </c>
      <c r="Y216" s="218">
        <f t="shared" si="59"/>
        <v>1</v>
      </c>
      <c r="Z216" s="120" t="str">
        <f t="shared" si="46"/>
        <v/>
      </c>
      <c r="AA216" s="185" t="s">
        <v>2818</v>
      </c>
      <c r="AB216" s="17"/>
      <c r="AC216" s="106" t="s">
        <v>2819</v>
      </c>
    </row>
    <row r="217" spans="1:29" ht="42">
      <c r="A217" s="218">
        <v>3513</v>
      </c>
      <c r="B217" s="16" t="str">
        <f t="shared" si="47"/>
        <v>V.1.39.7</v>
      </c>
      <c r="C217" s="93" t="s">
        <v>2820</v>
      </c>
      <c r="D217" s="20" t="s">
        <v>47</v>
      </c>
      <c r="E217" s="31" t="s">
        <v>2574</v>
      </c>
      <c r="F217" s="197"/>
      <c r="G217" s="197"/>
      <c r="H217" s="17"/>
      <c r="I217" s="18" t="s">
        <v>2816</v>
      </c>
      <c r="J217" s="17" t="s">
        <v>2817</v>
      </c>
      <c r="K217" s="16">
        <v>3</v>
      </c>
      <c r="L217" s="17"/>
      <c r="M217" s="218">
        <f t="shared" si="48"/>
        <v>1</v>
      </c>
      <c r="N217" s="218">
        <f t="shared" si="49"/>
        <v>39</v>
      </c>
      <c r="O217" s="218">
        <f t="shared" si="50"/>
        <v>7</v>
      </c>
      <c r="P217" s="218">
        <f t="shared" si="51"/>
        <v>0</v>
      </c>
      <c r="Q217" s="218">
        <f t="shared" si="52"/>
        <v>0</v>
      </c>
      <c r="R217" s="222">
        <f t="shared" si="45"/>
        <v>0</v>
      </c>
      <c r="S217" s="218">
        <f t="shared" si="53"/>
        <v>1</v>
      </c>
      <c r="T217" s="218">
        <f t="shared" si="54"/>
        <v>1</v>
      </c>
      <c r="U217" s="218">
        <f t="shared" si="55"/>
        <v>1</v>
      </c>
      <c r="V217" s="218">
        <f t="shared" si="56"/>
        <v>0</v>
      </c>
      <c r="W217" s="218">
        <f t="shared" si="57"/>
        <v>1</v>
      </c>
      <c r="X217" s="218">
        <f t="shared" si="58"/>
        <v>1</v>
      </c>
      <c r="Y217" s="218">
        <f t="shared" si="59"/>
        <v>1</v>
      </c>
      <c r="Z217" s="120" t="str">
        <f t="shared" si="46"/>
        <v/>
      </c>
      <c r="AA217" s="185" t="s">
        <v>2818</v>
      </c>
      <c r="AB217" s="17"/>
      <c r="AC217" s="106" t="s">
        <v>2821</v>
      </c>
    </row>
    <row r="218" spans="1:29" ht="42">
      <c r="A218" s="218">
        <v>3514</v>
      </c>
      <c r="B218" s="16" t="str">
        <f t="shared" si="47"/>
        <v>V.1.39.8</v>
      </c>
      <c r="C218" s="93" t="s">
        <v>2822</v>
      </c>
      <c r="D218" s="20" t="s">
        <v>50</v>
      </c>
      <c r="E218" s="31"/>
      <c r="F218" s="197"/>
      <c r="G218" s="197"/>
      <c r="H218" s="17"/>
      <c r="I218" s="18" t="s">
        <v>2816</v>
      </c>
      <c r="J218" s="17" t="s">
        <v>2817</v>
      </c>
      <c r="K218" s="16">
        <v>3</v>
      </c>
      <c r="L218" s="17"/>
      <c r="M218" s="218">
        <f t="shared" si="48"/>
        <v>1</v>
      </c>
      <c r="N218" s="218">
        <f t="shared" si="49"/>
        <v>39</v>
      </c>
      <c r="O218" s="218">
        <f t="shared" si="50"/>
        <v>8</v>
      </c>
      <c r="P218" s="218">
        <f t="shared" si="51"/>
        <v>0</v>
      </c>
      <c r="Q218" s="218">
        <f t="shared" si="52"/>
        <v>0</v>
      </c>
      <c r="R218" s="222">
        <f t="shared" si="45"/>
        <v>0</v>
      </c>
      <c r="S218" s="218">
        <f t="shared" si="53"/>
        <v>2</v>
      </c>
      <c r="T218" s="218">
        <f t="shared" si="54"/>
        <v>2</v>
      </c>
      <c r="U218" s="218">
        <f t="shared" si="55"/>
        <v>1</v>
      </c>
      <c r="V218" s="218">
        <f t="shared" si="56"/>
        <v>3</v>
      </c>
      <c r="W218" s="218">
        <f t="shared" si="57"/>
        <v>2</v>
      </c>
      <c r="X218" s="218">
        <f t="shared" si="58"/>
        <v>1</v>
      </c>
      <c r="Y218" s="218">
        <f t="shared" si="59"/>
        <v>1</v>
      </c>
      <c r="Z218" s="120" t="str">
        <f t="shared" si="46"/>
        <v/>
      </c>
      <c r="AA218" s="185" t="s">
        <v>2810</v>
      </c>
      <c r="AB218" s="17"/>
      <c r="AC218" s="106" t="s">
        <v>2823</v>
      </c>
    </row>
    <row r="219" spans="1:29" ht="42">
      <c r="A219" s="218">
        <v>3515</v>
      </c>
      <c r="B219" s="16" t="str">
        <f t="shared" si="47"/>
        <v>V.1.39.9</v>
      </c>
      <c r="C219" s="93" t="s">
        <v>2824</v>
      </c>
      <c r="D219" s="20" t="s">
        <v>50</v>
      </c>
      <c r="E219" s="31"/>
      <c r="F219" s="197"/>
      <c r="G219" s="197"/>
      <c r="H219" s="17"/>
      <c r="I219" s="18" t="s">
        <v>2816</v>
      </c>
      <c r="J219" s="17" t="s">
        <v>2817</v>
      </c>
      <c r="K219" s="16">
        <v>3</v>
      </c>
      <c r="L219" s="17"/>
      <c r="M219" s="218">
        <f t="shared" si="48"/>
        <v>1</v>
      </c>
      <c r="N219" s="218">
        <f t="shared" si="49"/>
        <v>39</v>
      </c>
      <c r="O219" s="218">
        <f t="shared" si="50"/>
        <v>9</v>
      </c>
      <c r="P219" s="218">
        <f t="shared" si="51"/>
        <v>0</v>
      </c>
      <c r="Q219" s="218">
        <f t="shared" si="52"/>
        <v>0</v>
      </c>
      <c r="R219" s="222">
        <f t="shared" si="45"/>
        <v>0</v>
      </c>
      <c r="S219" s="218">
        <f t="shared" si="53"/>
        <v>2</v>
      </c>
      <c r="T219" s="218">
        <f t="shared" si="54"/>
        <v>2</v>
      </c>
      <c r="U219" s="218">
        <f t="shared" si="55"/>
        <v>1</v>
      </c>
      <c r="V219" s="218">
        <f t="shared" si="56"/>
        <v>3</v>
      </c>
      <c r="W219" s="218">
        <f t="shared" si="57"/>
        <v>2</v>
      </c>
      <c r="X219" s="218">
        <f t="shared" si="58"/>
        <v>1</v>
      </c>
      <c r="Y219" s="218">
        <f t="shared" si="59"/>
        <v>1</v>
      </c>
      <c r="Z219" s="120" t="str">
        <f t="shared" si="46"/>
        <v/>
      </c>
      <c r="AA219" s="185" t="s">
        <v>2810</v>
      </c>
      <c r="AB219" s="17"/>
      <c r="AC219" s="106" t="s">
        <v>2825</v>
      </c>
    </row>
    <row r="220" spans="1:29" ht="42">
      <c r="A220" s="218">
        <v>3516</v>
      </c>
      <c r="B220" s="16" t="str">
        <f t="shared" si="47"/>
        <v>V.1.40</v>
      </c>
      <c r="C220" s="92" t="s">
        <v>387</v>
      </c>
      <c r="D220" s="20" t="s">
        <v>47</v>
      </c>
      <c r="E220" s="214"/>
      <c r="F220" s="197"/>
      <c r="G220" s="197"/>
      <c r="H220" s="17"/>
      <c r="I220" s="18" t="s">
        <v>388</v>
      </c>
      <c r="J220" s="17" t="s">
        <v>364</v>
      </c>
      <c r="K220" s="16">
        <v>2</v>
      </c>
      <c r="L220" s="17"/>
      <c r="M220" s="218">
        <f t="shared" si="48"/>
        <v>1</v>
      </c>
      <c r="N220" s="218">
        <f t="shared" si="49"/>
        <v>40</v>
      </c>
      <c r="O220" s="218">
        <f t="shared" si="50"/>
        <v>0</v>
      </c>
      <c r="P220" s="218">
        <f t="shared" si="51"/>
        <v>0</v>
      </c>
      <c r="Q220" s="218">
        <f t="shared" si="52"/>
        <v>0</v>
      </c>
      <c r="R220" s="222">
        <f t="shared" si="45"/>
        <v>0</v>
      </c>
      <c r="S220" s="218">
        <f t="shared" si="53"/>
        <v>1</v>
      </c>
      <c r="T220" s="218">
        <f t="shared" si="54"/>
        <v>1</v>
      </c>
      <c r="U220" s="218">
        <f t="shared" si="55"/>
        <v>1</v>
      </c>
      <c r="V220" s="218">
        <f t="shared" si="56"/>
        <v>0</v>
      </c>
      <c r="W220" s="218">
        <f t="shared" si="57"/>
        <v>1</v>
      </c>
      <c r="X220" s="218">
        <f t="shared" si="58"/>
        <v>1</v>
      </c>
      <c r="Y220" s="218">
        <f t="shared" si="59"/>
        <v>1</v>
      </c>
      <c r="Z220" s="120">
        <f t="shared" si="46"/>
        <v>1</v>
      </c>
      <c r="AA220" s="185" t="s">
        <v>2826</v>
      </c>
      <c r="AB220" s="17"/>
      <c r="AC220" s="106" t="s">
        <v>2827</v>
      </c>
    </row>
    <row r="221" spans="1:29" ht="28">
      <c r="A221" s="218">
        <v>3517</v>
      </c>
      <c r="B221" s="16" t="str">
        <f t="shared" si="47"/>
        <v>V.1.41</v>
      </c>
      <c r="C221" s="92" t="s">
        <v>2828</v>
      </c>
      <c r="D221" s="20" t="s">
        <v>47</v>
      </c>
      <c r="E221" s="31"/>
      <c r="F221" s="197"/>
      <c r="G221" s="197"/>
      <c r="H221" s="17"/>
      <c r="I221" s="152" t="s">
        <v>210</v>
      </c>
      <c r="J221" s="17" t="s">
        <v>211</v>
      </c>
      <c r="K221" s="16">
        <v>2</v>
      </c>
      <c r="L221" s="17"/>
      <c r="M221" s="218">
        <f t="shared" si="48"/>
        <v>1</v>
      </c>
      <c r="N221" s="218">
        <f t="shared" si="49"/>
        <v>41</v>
      </c>
      <c r="O221" s="218">
        <f t="shared" si="50"/>
        <v>0</v>
      </c>
      <c r="P221" s="218">
        <f t="shared" si="51"/>
        <v>0</v>
      </c>
      <c r="Q221" s="218">
        <f t="shared" si="52"/>
        <v>0</v>
      </c>
      <c r="R221" s="222">
        <f t="shared" si="45"/>
        <v>0</v>
      </c>
      <c r="S221" s="218">
        <f t="shared" si="53"/>
        <v>1</v>
      </c>
      <c r="T221" s="218">
        <f t="shared" si="54"/>
        <v>1</v>
      </c>
      <c r="U221" s="218">
        <f t="shared" si="55"/>
        <v>1</v>
      </c>
      <c r="V221" s="218">
        <f t="shared" si="56"/>
        <v>0</v>
      </c>
      <c r="W221" s="218">
        <f t="shared" si="57"/>
        <v>1</v>
      </c>
      <c r="X221" s="218">
        <f t="shared" si="58"/>
        <v>1</v>
      </c>
      <c r="Y221" s="218">
        <f t="shared" si="59"/>
        <v>1</v>
      </c>
      <c r="Z221" s="120" t="str">
        <f t="shared" si="46"/>
        <v/>
      </c>
      <c r="AA221" s="185" t="s">
        <v>2829</v>
      </c>
      <c r="AB221" s="17"/>
      <c r="AC221" s="106" t="s">
        <v>2830</v>
      </c>
    </row>
    <row r="222" spans="1:29" ht="14">
      <c r="A222" s="218">
        <v>3518</v>
      </c>
      <c r="B222" s="16" t="str">
        <f t="shared" si="47"/>
        <v>V.1.41.1</v>
      </c>
      <c r="C222" s="93" t="s">
        <v>2831</v>
      </c>
      <c r="D222" s="20" t="s">
        <v>47</v>
      </c>
      <c r="E222" s="31"/>
      <c r="F222" s="197"/>
      <c r="G222" s="197"/>
      <c r="H222" s="17"/>
      <c r="I222" s="152" t="s">
        <v>3</v>
      </c>
      <c r="J222" s="17"/>
      <c r="K222" s="16">
        <v>3</v>
      </c>
      <c r="L222" s="17"/>
      <c r="M222" s="218">
        <f t="shared" si="48"/>
        <v>1</v>
      </c>
      <c r="N222" s="218">
        <f t="shared" si="49"/>
        <v>41</v>
      </c>
      <c r="O222" s="218">
        <f t="shared" si="50"/>
        <v>1</v>
      </c>
      <c r="P222" s="218">
        <f t="shared" si="51"/>
        <v>0</v>
      </c>
      <c r="Q222" s="218">
        <f t="shared" si="52"/>
        <v>0</v>
      </c>
      <c r="R222" s="222">
        <f t="shared" si="45"/>
        <v>0</v>
      </c>
      <c r="S222" s="218">
        <f t="shared" si="53"/>
        <v>1</v>
      </c>
      <c r="T222" s="218">
        <f t="shared" si="54"/>
        <v>1</v>
      </c>
      <c r="U222" s="218">
        <f t="shared" si="55"/>
        <v>1</v>
      </c>
      <c r="V222" s="218">
        <f t="shared" si="56"/>
        <v>0</v>
      </c>
      <c r="W222" s="218">
        <f t="shared" si="57"/>
        <v>1</v>
      </c>
      <c r="X222" s="218">
        <f t="shared" si="58"/>
        <v>1</v>
      </c>
      <c r="Y222" s="218">
        <f t="shared" si="59"/>
        <v>1</v>
      </c>
      <c r="Z222" s="120" t="str">
        <f t="shared" si="46"/>
        <v/>
      </c>
      <c r="AA222" s="185" t="s">
        <v>2829</v>
      </c>
      <c r="AB222" s="17"/>
      <c r="AC222" s="106"/>
    </row>
    <row r="223" spans="1:29" ht="14">
      <c r="A223" s="218">
        <v>3519</v>
      </c>
      <c r="B223" s="16" t="str">
        <f t="shared" si="47"/>
        <v>V.1.41.2</v>
      </c>
      <c r="C223" s="93" t="s">
        <v>2832</v>
      </c>
      <c r="D223" s="20" t="s">
        <v>50</v>
      </c>
      <c r="E223" s="31"/>
      <c r="F223" s="197"/>
      <c r="G223" s="197"/>
      <c r="H223" s="17"/>
      <c r="I223" s="152" t="s">
        <v>3</v>
      </c>
      <c r="J223" s="17"/>
      <c r="K223" s="16">
        <v>3</v>
      </c>
      <c r="L223" s="17"/>
      <c r="M223" s="218">
        <f t="shared" si="48"/>
        <v>1</v>
      </c>
      <c r="N223" s="218">
        <f t="shared" si="49"/>
        <v>41</v>
      </c>
      <c r="O223" s="218">
        <f t="shared" si="50"/>
        <v>2</v>
      </c>
      <c r="P223" s="218">
        <f t="shared" si="51"/>
        <v>0</v>
      </c>
      <c r="Q223" s="218">
        <f t="shared" si="52"/>
        <v>0</v>
      </c>
      <c r="R223" s="222">
        <f t="shared" si="45"/>
        <v>0</v>
      </c>
      <c r="S223" s="218">
        <f t="shared" si="53"/>
        <v>2</v>
      </c>
      <c r="T223" s="218">
        <f t="shared" si="54"/>
        <v>2</v>
      </c>
      <c r="U223" s="218">
        <f t="shared" si="55"/>
        <v>1</v>
      </c>
      <c r="V223" s="218">
        <f t="shared" si="56"/>
        <v>3</v>
      </c>
      <c r="W223" s="218">
        <f t="shared" si="57"/>
        <v>2</v>
      </c>
      <c r="X223" s="218">
        <f t="shared" si="58"/>
        <v>1</v>
      </c>
      <c r="Y223" s="218">
        <f t="shared" si="59"/>
        <v>1</v>
      </c>
      <c r="Z223" s="120" t="str">
        <f t="shared" si="46"/>
        <v/>
      </c>
      <c r="AA223" s="185" t="s">
        <v>2829</v>
      </c>
      <c r="AB223" s="17"/>
      <c r="AC223" s="106"/>
    </row>
    <row r="224" spans="1:29" ht="14">
      <c r="A224" s="218">
        <v>3520</v>
      </c>
      <c r="B224" s="16" t="str">
        <f t="shared" si="47"/>
        <v>V.1.41.3</v>
      </c>
      <c r="C224" s="93" t="s">
        <v>2833</v>
      </c>
      <c r="D224" s="20" t="s">
        <v>50</v>
      </c>
      <c r="E224" s="31"/>
      <c r="F224" s="197"/>
      <c r="G224" s="197"/>
      <c r="H224" s="17"/>
      <c r="I224" s="152" t="s">
        <v>3</v>
      </c>
      <c r="J224" s="17"/>
      <c r="K224" s="16">
        <v>3</v>
      </c>
      <c r="L224" s="17"/>
      <c r="M224" s="218">
        <f t="shared" si="48"/>
        <v>1</v>
      </c>
      <c r="N224" s="218">
        <f t="shared" si="49"/>
        <v>41</v>
      </c>
      <c r="O224" s="218">
        <f t="shared" si="50"/>
        <v>3</v>
      </c>
      <c r="P224" s="218">
        <f t="shared" si="51"/>
        <v>0</v>
      </c>
      <c r="Q224" s="218">
        <f t="shared" si="52"/>
        <v>0</v>
      </c>
      <c r="R224" s="222">
        <f t="shared" si="45"/>
        <v>0</v>
      </c>
      <c r="S224" s="218">
        <f t="shared" si="53"/>
        <v>2</v>
      </c>
      <c r="T224" s="218">
        <f t="shared" si="54"/>
        <v>2</v>
      </c>
      <c r="U224" s="218">
        <f t="shared" si="55"/>
        <v>1</v>
      </c>
      <c r="V224" s="218">
        <f t="shared" si="56"/>
        <v>3</v>
      </c>
      <c r="W224" s="218">
        <f t="shared" si="57"/>
        <v>2</v>
      </c>
      <c r="X224" s="218">
        <f t="shared" si="58"/>
        <v>1</v>
      </c>
      <c r="Y224" s="218">
        <f t="shared" si="59"/>
        <v>1</v>
      </c>
      <c r="Z224" s="120" t="str">
        <f t="shared" si="46"/>
        <v/>
      </c>
      <c r="AA224" s="185" t="s">
        <v>2829</v>
      </c>
      <c r="AB224" s="17"/>
      <c r="AC224" s="106"/>
    </row>
    <row r="225" spans="1:29" ht="14">
      <c r="A225" s="218">
        <v>3521</v>
      </c>
      <c r="B225" s="16" t="str">
        <f t="shared" si="47"/>
        <v>V.1.41.4</v>
      </c>
      <c r="C225" s="93" t="s">
        <v>2834</v>
      </c>
      <c r="D225" s="4"/>
      <c r="E225" s="7"/>
      <c r="F225" s="7"/>
      <c r="G225" s="7"/>
      <c r="H225" s="17"/>
      <c r="I225" s="152" t="s">
        <v>210</v>
      </c>
      <c r="J225" s="17" t="s">
        <v>211</v>
      </c>
      <c r="K225" s="16">
        <v>3</v>
      </c>
      <c r="L225" s="17">
        <v>1</v>
      </c>
      <c r="M225" s="218">
        <f t="shared" si="48"/>
        <v>1</v>
      </c>
      <c r="N225" s="218">
        <f t="shared" si="49"/>
        <v>41</v>
      </c>
      <c r="O225" s="218">
        <f t="shared" si="50"/>
        <v>4</v>
      </c>
      <c r="P225" s="218">
        <f t="shared" si="51"/>
        <v>0</v>
      </c>
      <c r="Q225" s="218">
        <f t="shared" si="52"/>
        <v>0</v>
      </c>
      <c r="R225" s="222">
        <f t="shared" si="45"/>
        <v>0</v>
      </c>
      <c r="S225" s="218">
        <f t="shared" si="53"/>
        <v>0</v>
      </c>
      <c r="T225" s="218">
        <f t="shared" si="54"/>
        <v>0</v>
      </c>
      <c r="U225" s="218">
        <f t="shared" si="55"/>
        <v>1</v>
      </c>
      <c r="V225" s="218">
        <f t="shared" si="56"/>
        <v>0</v>
      </c>
      <c r="W225" s="218">
        <f t="shared" si="57"/>
        <v>0</v>
      </c>
      <c r="X225" s="218">
        <f t="shared" si="58"/>
        <v>1</v>
      </c>
      <c r="Y225" s="218">
        <f t="shared" si="59"/>
        <v>1</v>
      </c>
      <c r="Z225" s="120" t="str">
        <f t="shared" si="46"/>
        <v/>
      </c>
      <c r="AA225" s="185" t="s">
        <v>2829</v>
      </c>
      <c r="AB225" s="17"/>
      <c r="AC225" s="106" t="s">
        <v>2835</v>
      </c>
    </row>
    <row r="226" spans="1:29" ht="14">
      <c r="A226" s="218">
        <v>3522</v>
      </c>
      <c r="B226" s="16" t="str">
        <f t="shared" si="47"/>
        <v>V.1.41.4.1</v>
      </c>
      <c r="C226" s="94" t="s">
        <v>2836</v>
      </c>
      <c r="D226" s="20" t="s">
        <v>47</v>
      </c>
      <c r="E226" s="31"/>
      <c r="F226" s="197"/>
      <c r="G226" s="197"/>
      <c r="H226" s="17"/>
      <c r="I226" s="152" t="s">
        <v>3</v>
      </c>
      <c r="J226" s="17"/>
      <c r="K226" s="16">
        <v>4</v>
      </c>
      <c r="L226" s="17"/>
      <c r="M226" s="218">
        <f t="shared" si="48"/>
        <v>1</v>
      </c>
      <c r="N226" s="218">
        <f t="shared" si="49"/>
        <v>41</v>
      </c>
      <c r="O226" s="218">
        <f t="shared" si="50"/>
        <v>4</v>
      </c>
      <c r="P226" s="218">
        <f t="shared" si="51"/>
        <v>1</v>
      </c>
      <c r="Q226" s="218">
        <f t="shared" si="52"/>
        <v>0</v>
      </c>
      <c r="R226" s="222">
        <f t="shared" si="45"/>
        <v>0</v>
      </c>
      <c r="S226" s="218">
        <f t="shared" si="53"/>
        <v>1</v>
      </c>
      <c r="T226" s="218">
        <f t="shared" si="54"/>
        <v>1</v>
      </c>
      <c r="U226" s="218">
        <f t="shared" si="55"/>
        <v>0</v>
      </c>
      <c r="V226" s="218">
        <f t="shared" si="56"/>
        <v>0</v>
      </c>
      <c r="W226" s="218">
        <f t="shared" si="57"/>
        <v>1</v>
      </c>
      <c r="X226" s="218">
        <f t="shared" si="58"/>
        <v>1</v>
      </c>
      <c r="Y226" s="218">
        <f t="shared" si="59"/>
        <v>0</v>
      </c>
      <c r="Z226" s="120" t="str">
        <f t="shared" si="46"/>
        <v/>
      </c>
      <c r="AA226" s="185" t="s">
        <v>2829</v>
      </c>
      <c r="AB226" s="17"/>
      <c r="AC226" s="106"/>
    </row>
    <row r="227" spans="1:29" ht="14">
      <c r="A227" s="218">
        <v>3523</v>
      </c>
      <c r="B227" s="16" t="str">
        <f t="shared" si="47"/>
        <v>V.1.41.4.2</v>
      </c>
      <c r="C227" s="94" t="s">
        <v>2837</v>
      </c>
      <c r="D227" s="20" t="s">
        <v>50</v>
      </c>
      <c r="E227" s="31"/>
      <c r="F227" s="197"/>
      <c r="G227" s="197"/>
      <c r="H227" s="17"/>
      <c r="I227" s="152" t="s">
        <v>3</v>
      </c>
      <c r="J227" s="17"/>
      <c r="K227" s="16">
        <v>4</v>
      </c>
      <c r="L227" s="17"/>
      <c r="M227" s="218">
        <f t="shared" si="48"/>
        <v>1</v>
      </c>
      <c r="N227" s="218">
        <f t="shared" si="49"/>
        <v>41</v>
      </c>
      <c r="O227" s="218">
        <f t="shared" si="50"/>
        <v>4</v>
      </c>
      <c r="P227" s="218">
        <f t="shared" si="51"/>
        <v>2</v>
      </c>
      <c r="Q227" s="218">
        <f t="shared" si="52"/>
        <v>0</v>
      </c>
      <c r="R227" s="222">
        <f t="shared" si="45"/>
        <v>0</v>
      </c>
      <c r="S227" s="218">
        <f t="shared" si="53"/>
        <v>2</v>
      </c>
      <c r="T227" s="218">
        <f t="shared" si="54"/>
        <v>2</v>
      </c>
      <c r="U227" s="218">
        <f t="shared" si="55"/>
        <v>0</v>
      </c>
      <c r="V227" s="218">
        <f t="shared" si="56"/>
        <v>4</v>
      </c>
      <c r="W227" s="218">
        <f t="shared" si="57"/>
        <v>2</v>
      </c>
      <c r="X227" s="218">
        <f t="shared" si="58"/>
        <v>1</v>
      </c>
      <c r="Y227" s="218">
        <f t="shared" si="59"/>
        <v>0</v>
      </c>
      <c r="Z227" s="120" t="str">
        <f t="shared" si="46"/>
        <v/>
      </c>
      <c r="AA227" s="185" t="s">
        <v>2829</v>
      </c>
      <c r="AB227" s="17"/>
      <c r="AC227" s="106"/>
    </row>
    <row r="228" spans="1:29" ht="14">
      <c r="A228" s="218">
        <v>3524</v>
      </c>
      <c r="B228" s="16" t="str">
        <f t="shared" si="47"/>
        <v>V.1.41.4.3</v>
      </c>
      <c r="C228" s="94" t="s">
        <v>2838</v>
      </c>
      <c r="D228" s="20" t="s">
        <v>50</v>
      </c>
      <c r="E228" s="31"/>
      <c r="F228" s="197"/>
      <c r="G228" s="197"/>
      <c r="H228" s="17"/>
      <c r="I228" s="152" t="s">
        <v>3</v>
      </c>
      <c r="J228" s="17"/>
      <c r="K228" s="16">
        <v>4</v>
      </c>
      <c r="L228" s="17"/>
      <c r="M228" s="218">
        <f t="shared" si="48"/>
        <v>1</v>
      </c>
      <c r="N228" s="218">
        <f t="shared" si="49"/>
        <v>41</v>
      </c>
      <c r="O228" s="218">
        <f t="shared" si="50"/>
        <v>4</v>
      </c>
      <c r="P228" s="218">
        <f t="shared" si="51"/>
        <v>3</v>
      </c>
      <c r="Q228" s="218">
        <f t="shared" si="52"/>
        <v>0</v>
      </c>
      <c r="R228" s="222">
        <f t="shared" si="45"/>
        <v>0</v>
      </c>
      <c r="S228" s="218">
        <f t="shared" si="53"/>
        <v>2</v>
      </c>
      <c r="T228" s="218">
        <f t="shared" si="54"/>
        <v>2</v>
      </c>
      <c r="U228" s="218">
        <f t="shared" si="55"/>
        <v>0</v>
      </c>
      <c r="V228" s="218">
        <f t="shared" si="56"/>
        <v>4</v>
      </c>
      <c r="W228" s="218">
        <f t="shared" si="57"/>
        <v>2</v>
      </c>
      <c r="X228" s="218">
        <f t="shared" si="58"/>
        <v>1</v>
      </c>
      <c r="Y228" s="218">
        <f t="shared" si="59"/>
        <v>0</v>
      </c>
      <c r="Z228" s="120" t="str">
        <f t="shared" si="46"/>
        <v/>
      </c>
      <c r="AA228" s="185" t="s">
        <v>2829</v>
      </c>
      <c r="AB228" s="17"/>
      <c r="AC228" s="106"/>
    </row>
    <row r="229" spans="1:29" ht="14">
      <c r="A229" s="218">
        <v>3525</v>
      </c>
      <c r="B229" s="16" t="str">
        <f t="shared" si="47"/>
        <v>V.1.41.4.4</v>
      </c>
      <c r="C229" s="94" t="s">
        <v>2839</v>
      </c>
      <c r="D229" s="20" t="s">
        <v>50</v>
      </c>
      <c r="E229" s="31"/>
      <c r="F229" s="197"/>
      <c r="G229" s="197"/>
      <c r="H229" s="17"/>
      <c r="I229" s="152" t="s">
        <v>3</v>
      </c>
      <c r="J229" s="17"/>
      <c r="K229" s="16">
        <v>4</v>
      </c>
      <c r="L229" s="17"/>
      <c r="M229" s="218">
        <f t="shared" si="48"/>
        <v>1</v>
      </c>
      <c r="N229" s="218">
        <f t="shared" si="49"/>
        <v>41</v>
      </c>
      <c r="O229" s="218">
        <f t="shared" si="50"/>
        <v>4</v>
      </c>
      <c r="P229" s="218">
        <f t="shared" si="51"/>
        <v>4</v>
      </c>
      <c r="Q229" s="218">
        <f t="shared" si="52"/>
        <v>0</v>
      </c>
      <c r="R229" s="222">
        <f t="shared" si="45"/>
        <v>0</v>
      </c>
      <c r="S229" s="218">
        <f t="shared" si="53"/>
        <v>2</v>
      </c>
      <c r="T229" s="218">
        <f t="shared" si="54"/>
        <v>2</v>
      </c>
      <c r="U229" s="218">
        <f t="shared" si="55"/>
        <v>0</v>
      </c>
      <c r="V229" s="218">
        <f t="shared" si="56"/>
        <v>4</v>
      </c>
      <c r="W229" s="218">
        <f t="shared" si="57"/>
        <v>2</v>
      </c>
      <c r="X229" s="218">
        <f t="shared" si="58"/>
        <v>1</v>
      </c>
      <c r="Y229" s="218">
        <f t="shared" si="59"/>
        <v>0</v>
      </c>
      <c r="Z229" s="120" t="str">
        <f t="shared" si="46"/>
        <v/>
      </c>
      <c r="AA229" s="185" t="s">
        <v>2829</v>
      </c>
      <c r="AB229" s="17"/>
      <c r="AC229" s="106"/>
    </row>
    <row r="230" spans="1:29" ht="14">
      <c r="A230" s="218">
        <v>3526</v>
      </c>
      <c r="B230" s="16" t="str">
        <f t="shared" si="47"/>
        <v>V.1.41.4.5</v>
      </c>
      <c r="C230" s="94" t="s">
        <v>2693</v>
      </c>
      <c r="D230" s="20" t="s">
        <v>50</v>
      </c>
      <c r="E230" s="31"/>
      <c r="F230" s="197"/>
      <c r="G230" s="197"/>
      <c r="H230" s="17"/>
      <c r="I230" s="152" t="s">
        <v>3</v>
      </c>
      <c r="J230" s="17"/>
      <c r="K230" s="16">
        <v>4</v>
      </c>
      <c r="L230" s="17"/>
      <c r="M230" s="218">
        <f t="shared" si="48"/>
        <v>1</v>
      </c>
      <c r="N230" s="218">
        <f t="shared" si="49"/>
        <v>41</v>
      </c>
      <c r="O230" s="218">
        <f t="shared" si="50"/>
        <v>4</v>
      </c>
      <c r="P230" s="218">
        <f t="shared" si="51"/>
        <v>5</v>
      </c>
      <c r="Q230" s="218">
        <f t="shared" si="52"/>
        <v>0</v>
      </c>
      <c r="R230" s="222">
        <f t="shared" si="45"/>
        <v>0</v>
      </c>
      <c r="S230" s="218">
        <f t="shared" si="53"/>
        <v>2</v>
      </c>
      <c r="T230" s="218">
        <f t="shared" si="54"/>
        <v>2</v>
      </c>
      <c r="U230" s="218">
        <f t="shared" si="55"/>
        <v>0</v>
      </c>
      <c r="V230" s="218">
        <f t="shared" si="56"/>
        <v>4</v>
      </c>
      <c r="W230" s="218">
        <f t="shared" si="57"/>
        <v>2</v>
      </c>
      <c r="X230" s="218">
        <f t="shared" si="58"/>
        <v>1</v>
      </c>
      <c r="Y230" s="218">
        <f t="shared" si="59"/>
        <v>0</v>
      </c>
      <c r="Z230" s="120" t="str">
        <f t="shared" si="46"/>
        <v/>
      </c>
      <c r="AA230" s="185" t="s">
        <v>2829</v>
      </c>
      <c r="AB230" s="17"/>
      <c r="AC230" s="106"/>
    </row>
    <row r="231" spans="1:29" ht="28">
      <c r="A231" s="218">
        <v>3527</v>
      </c>
      <c r="B231" s="16" t="str">
        <f t="shared" si="47"/>
        <v>V.1.41.5</v>
      </c>
      <c r="C231" s="93" t="s">
        <v>2840</v>
      </c>
      <c r="D231" s="4"/>
      <c r="E231" s="7"/>
      <c r="F231" s="7"/>
      <c r="G231" s="7"/>
      <c r="H231" s="17"/>
      <c r="I231" s="18" t="s">
        <v>2841</v>
      </c>
      <c r="J231" s="17" t="s">
        <v>2842</v>
      </c>
      <c r="K231" s="16">
        <v>3</v>
      </c>
      <c r="L231" s="17">
        <v>1</v>
      </c>
      <c r="M231" s="218">
        <f t="shared" si="48"/>
        <v>1</v>
      </c>
      <c r="N231" s="218">
        <f t="shared" si="49"/>
        <v>41</v>
      </c>
      <c r="O231" s="218">
        <f t="shared" si="50"/>
        <v>5</v>
      </c>
      <c r="P231" s="218">
        <f t="shared" si="51"/>
        <v>0</v>
      </c>
      <c r="Q231" s="218">
        <f t="shared" si="52"/>
        <v>0</v>
      </c>
      <c r="R231" s="222">
        <f t="shared" si="45"/>
        <v>0</v>
      </c>
      <c r="S231" s="218">
        <f t="shared" si="53"/>
        <v>0</v>
      </c>
      <c r="T231" s="218">
        <f t="shared" si="54"/>
        <v>0</v>
      </c>
      <c r="U231" s="218">
        <f t="shared" si="55"/>
        <v>1</v>
      </c>
      <c r="V231" s="218">
        <f t="shared" si="56"/>
        <v>0</v>
      </c>
      <c r="W231" s="218">
        <f t="shared" si="57"/>
        <v>0</v>
      </c>
      <c r="X231" s="218">
        <f t="shared" si="58"/>
        <v>1</v>
      </c>
      <c r="Y231" s="218">
        <f t="shared" si="59"/>
        <v>1</v>
      </c>
      <c r="Z231" s="120" t="str">
        <f t="shared" si="46"/>
        <v/>
      </c>
      <c r="AA231" s="185" t="s">
        <v>2829</v>
      </c>
      <c r="AB231" s="17"/>
      <c r="AC231" s="106" t="s">
        <v>2843</v>
      </c>
    </row>
    <row r="232" spans="1:29" ht="14">
      <c r="A232" s="218">
        <v>3528</v>
      </c>
      <c r="B232" s="16" t="str">
        <f t="shared" si="47"/>
        <v>V.1.41.5.1</v>
      </c>
      <c r="C232" s="94" t="s">
        <v>2844</v>
      </c>
      <c r="D232" s="20" t="s">
        <v>50</v>
      </c>
      <c r="E232" s="31"/>
      <c r="F232" s="197"/>
      <c r="G232" s="197"/>
      <c r="H232" s="17"/>
      <c r="I232" s="18" t="s">
        <v>3</v>
      </c>
      <c r="J232" s="17"/>
      <c r="K232" s="16">
        <v>4</v>
      </c>
      <c r="L232" s="17"/>
      <c r="M232" s="218">
        <f t="shared" si="48"/>
        <v>1</v>
      </c>
      <c r="N232" s="218">
        <f t="shared" si="49"/>
        <v>41</v>
      </c>
      <c r="O232" s="218">
        <f t="shared" si="50"/>
        <v>5</v>
      </c>
      <c r="P232" s="218">
        <f t="shared" si="51"/>
        <v>1</v>
      </c>
      <c r="Q232" s="218">
        <f t="shared" si="52"/>
        <v>0</v>
      </c>
      <c r="R232" s="222">
        <f t="shared" si="45"/>
        <v>0</v>
      </c>
      <c r="S232" s="218">
        <f t="shared" si="53"/>
        <v>2</v>
      </c>
      <c r="T232" s="218">
        <f t="shared" si="54"/>
        <v>2</v>
      </c>
      <c r="U232" s="218">
        <f t="shared" si="55"/>
        <v>0</v>
      </c>
      <c r="V232" s="218">
        <f t="shared" si="56"/>
        <v>4</v>
      </c>
      <c r="W232" s="218">
        <f t="shared" si="57"/>
        <v>2</v>
      </c>
      <c r="X232" s="218">
        <f t="shared" si="58"/>
        <v>1</v>
      </c>
      <c r="Y232" s="218">
        <f t="shared" si="59"/>
        <v>0</v>
      </c>
      <c r="Z232" s="120" t="str">
        <f t="shared" si="46"/>
        <v/>
      </c>
      <c r="AA232" s="185" t="s">
        <v>2829</v>
      </c>
      <c r="AB232" s="17"/>
      <c r="AC232" s="106"/>
    </row>
    <row r="233" spans="1:29" ht="14">
      <c r="A233" s="218">
        <v>3529</v>
      </c>
      <c r="B233" s="16" t="str">
        <f t="shared" si="47"/>
        <v>V.1.41.5.2</v>
      </c>
      <c r="C233" s="94" t="s">
        <v>2683</v>
      </c>
      <c r="D233" s="20" t="s">
        <v>50</v>
      </c>
      <c r="E233" s="31"/>
      <c r="F233" s="197"/>
      <c r="G233" s="197"/>
      <c r="H233" s="17"/>
      <c r="I233" s="18" t="s">
        <v>3</v>
      </c>
      <c r="J233" s="17"/>
      <c r="K233" s="16">
        <v>4</v>
      </c>
      <c r="L233" s="17"/>
      <c r="M233" s="218">
        <f t="shared" si="48"/>
        <v>1</v>
      </c>
      <c r="N233" s="218">
        <f t="shared" si="49"/>
        <v>41</v>
      </c>
      <c r="O233" s="218">
        <f t="shared" si="50"/>
        <v>5</v>
      </c>
      <c r="P233" s="218">
        <f t="shared" si="51"/>
        <v>2</v>
      </c>
      <c r="Q233" s="218">
        <f t="shared" si="52"/>
        <v>0</v>
      </c>
      <c r="R233" s="222">
        <f t="shared" si="45"/>
        <v>0</v>
      </c>
      <c r="S233" s="218">
        <f t="shared" si="53"/>
        <v>2</v>
      </c>
      <c r="T233" s="218">
        <f t="shared" si="54"/>
        <v>2</v>
      </c>
      <c r="U233" s="218">
        <f t="shared" si="55"/>
        <v>0</v>
      </c>
      <c r="V233" s="218">
        <f t="shared" si="56"/>
        <v>4</v>
      </c>
      <c r="W233" s="218">
        <f t="shared" si="57"/>
        <v>2</v>
      </c>
      <c r="X233" s="218">
        <f t="shared" si="58"/>
        <v>1</v>
      </c>
      <c r="Y233" s="218">
        <f t="shared" si="59"/>
        <v>0</v>
      </c>
      <c r="Z233" s="120" t="str">
        <f t="shared" si="46"/>
        <v/>
      </c>
      <c r="AA233" s="185" t="s">
        <v>2829</v>
      </c>
      <c r="AB233" s="17"/>
      <c r="AC233" s="106"/>
    </row>
    <row r="234" spans="1:29" ht="14">
      <c r="A234" s="218">
        <v>3530</v>
      </c>
      <c r="B234" s="16" t="str">
        <f t="shared" si="47"/>
        <v>V.1.41.5.3</v>
      </c>
      <c r="C234" s="94" t="s">
        <v>2684</v>
      </c>
      <c r="D234" s="20" t="s">
        <v>50</v>
      </c>
      <c r="E234" s="31"/>
      <c r="F234" s="197"/>
      <c r="G234" s="197"/>
      <c r="H234" s="17"/>
      <c r="I234" s="18" t="s">
        <v>3</v>
      </c>
      <c r="J234" s="17"/>
      <c r="K234" s="16">
        <v>4</v>
      </c>
      <c r="L234" s="17"/>
      <c r="M234" s="218">
        <f t="shared" si="48"/>
        <v>1</v>
      </c>
      <c r="N234" s="218">
        <f t="shared" si="49"/>
        <v>41</v>
      </c>
      <c r="O234" s="218">
        <f t="shared" si="50"/>
        <v>5</v>
      </c>
      <c r="P234" s="218">
        <f t="shared" si="51"/>
        <v>3</v>
      </c>
      <c r="Q234" s="218">
        <f t="shared" si="52"/>
        <v>0</v>
      </c>
      <c r="R234" s="222">
        <f t="shared" si="45"/>
        <v>0</v>
      </c>
      <c r="S234" s="218">
        <f t="shared" si="53"/>
        <v>2</v>
      </c>
      <c r="T234" s="218">
        <f t="shared" si="54"/>
        <v>2</v>
      </c>
      <c r="U234" s="218">
        <f t="shared" si="55"/>
        <v>0</v>
      </c>
      <c r="V234" s="218">
        <f t="shared" si="56"/>
        <v>4</v>
      </c>
      <c r="W234" s="218">
        <f t="shared" si="57"/>
        <v>2</v>
      </c>
      <c r="X234" s="218">
        <f t="shared" si="58"/>
        <v>1</v>
      </c>
      <c r="Y234" s="218">
        <f t="shared" si="59"/>
        <v>0</v>
      </c>
      <c r="Z234" s="120" t="str">
        <f t="shared" si="46"/>
        <v/>
      </c>
      <c r="AA234" s="185" t="s">
        <v>2829</v>
      </c>
      <c r="AB234" s="17"/>
      <c r="AC234" s="106"/>
    </row>
    <row r="235" spans="1:29" ht="14">
      <c r="A235" s="218">
        <v>3531</v>
      </c>
      <c r="B235" s="16" t="str">
        <f t="shared" si="47"/>
        <v>V.1.41.5.4</v>
      </c>
      <c r="C235" s="94" t="s">
        <v>2693</v>
      </c>
      <c r="D235" s="20" t="s">
        <v>50</v>
      </c>
      <c r="E235" s="31"/>
      <c r="F235" s="197"/>
      <c r="G235" s="197"/>
      <c r="H235" s="17"/>
      <c r="I235" s="18" t="s">
        <v>3</v>
      </c>
      <c r="J235" s="17"/>
      <c r="K235" s="16">
        <v>4</v>
      </c>
      <c r="L235" s="17"/>
      <c r="M235" s="218">
        <f t="shared" si="48"/>
        <v>1</v>
      </c>
      <c r="N235" s="218">
        <f t="shared" si="49"/>
        <v>41</v>
      </c>
      <c r="O235" s="218">
        <f t="shared" si="50"/>
        <v>5</v>
      </c>
      <c r="P235" s="218">
        <f t="shared" si="51"/>
        <v>4</v>
      </c>
      <c r="Q235" s="218">
        <f t="shared" si="52"/>
        <v>0</v>
      </c>
      <c r="R235" s="222">
        <f t="shared" si="45"/>
        <v>0</v>
      </c>
      <c r="S235" s="218">
        <f t="shared" si="53"/>
        <v>2</v>
      </c>
      <c r="T235" s="218">
        <f t="shared" si="54"/>
        <v>2</v>
      </c>
      <c r="U235" s="218">
        <f t="shared" si="55"/>
        <v>0</v>
      </c>
      <c r="V235" s="218">
        <f t="shared" si="56"/>
        <v>4</v>
      </c>
      <c r="W235" s="218">
        <f t="shared" si="57"/>
        <v>2</v>
      </c>
      <c r="X235" s="218">
        <f t="shared" si="58"/>
        <v>1</v>
      </c>
      <c r="Y235" s="218">
        <f t="shared" si="59"/>
        <v>0</v>
      </c>
      <c r="Z235" s="120" t="str">
        <f t="shared" si="46"/>
        <v/>
      </c>
      <c r="AA235" s="185" t="s">
        <v>2829</v>
      </c>
      <c r="AB235" s="17"/>
      <c r="AC235" s="106"/>
    </row>
    <row r="236" spans="1:29" ht="28">
      <c r="A236" s="218">
        <v>3532</v>
      </c>
      <c r="B236" s="16" t="str">
        <f t="shared" si="47"/>
        <v>V.1.41.6</v>
      </c>
      <c r="C236" s="93" t="s">
        <v>2845</v>
      </c>
      <c r="D236" s="4"/>
      <c r="E236" s="7"/>
      <c r="F236" s="7"/>
      <c r="G236" s="7"/>
      <c r="H236" s="17"/>
      <c r="I236" s="18" t="s">
        <v>2841</v>
      </c>
      <c r="J236" s="17" t="s">
        <v>2842</v>
      </c>
      <c r="K236" s="16">
        <v>3</v>
      </c>
      <c r="L236" s="17">
        <v>1</v>
      </c>
      <c r="M236" s="218">
        <f t="shared" si="48"/>
        <v>1</v>
      </c>
      <c r="N236" s="218">
        <f t="shared" si="49"/>
        <v>41</v>
      </c>
      <c r="O236" s="218">
        <f t="shared" si="50"/>
        <v>6</v>
      </c>
      <c r="P236" s="218">
        <f t="shared" si="51"/>
        <v>0</v>
      </c>
      <c r="Q236" s="218">
        <f t="shared" si="52"/>
        <v>0</v>
      </c>
      <c r="R236" s="222">
        <f t="shared" si="45"/>
        <v>0</v>
      </c>
      <c r="S236" s="218">
        <f t="shared" si="53"/>
        <v>0</v>
      </c>
      <c r="T236" s="218">
        <f t="shared" si="54"/>
        <v>0</v>
      </c>
      <c r="U236" s="218">
        <f t="shared" si="55"/>
        <v>1</v>
      </c>
      <c r="V236" s="218">
        <f t="shared" si="56"/>
        <v>0</v>
      </c>
      <c r="W236" s="218">
        <f t="shared" si="57"/>
        <v>0</v>
      </c>
      <c r="X236" s="218">
        <f t="shared" si="58"/>
        <v>1</v>
      </c>
      <c r="Y236" s="218">
        <f t="shared" si="59"/>
        <v>1</v>
      </c>
      <c r="Z236" s="120" t="str">
        <f t="shared" si="46"/>
        <v/>
      </c>
      <c r="AA236" s="185" t="s">
        <v>2829</v>
      </c>
      <c r="AB236" s="17"/>
      <c r="AC236" s="106" t="s">
        <v>2846</v>
      </c>
    </row>
    <row r="237" spans="1:29" ht="14">
      <c r="A237" s="218">
        <v>3533</v>
      </c>
      <c r="B237" s="16" t="str">
        <f t="shared" si="47"/>
        <v>V.1.41.6.1</v>
      </c>
      <c r="C237" s="94" t="s">
        <v>2844</v>
      </c>
      <c r="D237" s="20" t="s">
        <v>50</v>
      </c>
      <c r="E237" s="31"/>
      <c r="F237" s="197"/>
      <c r="G237" s="197"/>
      <c r="H237" s="17"/>
      <c r="I237" s="18" t="s">
        <v>3</v>
      </c>
      <c r="J237" s="17"/>
      <c r="K237" s="16">
        <v>4</v>
      </c>
      <c r="L237" s="17"/>
      <c r="M237" s="218">
        <f t="shared" si="48"/>
        <v>1</v>
      </c>
      <c r="N237" s="218">
        <f t="shared" si="49"/>
        <v>41</v>
      </c>
      <c r="O237" s="218">
        <f t="shared" si="50"/>
        <v>6</v>
      </c>
      <c r="P237" s="218">
        <f t="shared" si="51"/>
        <v>1</v>
      </c>
      <c r="Q237" s="218">
        <f t="shared" si="52"/>
        <v>0</v>
      </c>
      <c r="R237" s="222">
        <f t="shared" si="45"/>
        <v>0</v>
      </c>
      <c r="S237" s="218">
        <f t="shared" si="53"/>
        <v>2</v>
      </c>
      <c r="T237" s="218">
        <f t="shared" si="54"/>
        <v>2</v>
      </c>
      <c r="U237" s="218">
        <f t="shared" si="55"/>
        <v>0</v>
      </c>
      <c r="V237" s="218">
        <f t="shared" si="56"/>
        <v>4</v>
      </c>
      <c r="W237" s="218">
        <f t="shared" si="57"/>
        <v>2</v>
      </c>
      <c r="X237" s="218">
        <f t="shared" si="58"/>
        <v>1</v>
      </c>
      <c r="Y237" s="218">
        <f t="shared" si="59"/>
        <v>0</v>
      </c>
      <c r="Z237" s="120" t="str">
        <f t="shared" si="46"/>
        <v/>
      </c>
      <c r="AA237" s="185" t="s">
        <v>2829</v>
      </c>
      <c r="AB237" s="17"/>
      <c r="AC237" s="106"/>
    </row>
    <row r="238" spans="1:29" ht="14">
      <c r="A238" s="218">
        <v>3534</v>
      </c>
      <c r="B238" s="16" t="str">
        <f t="shared" si="47"/>
        <v>V.1.41.6.2</v>
      </c>
      <c r="C238" s="94" t="s">
        <v>2847</v>
      </c>
      <c r="D238" s="20" t="s">
        <v>50</v>
      </c>
      <c r="E238" s="31"/>
      <c r="F238" s="197"/>
      <c r="G238" s="197"/>
      <c r="H238" s="17"/>
      <c r="I238" s="18" t="s">
        <v>3</v>
      </c>
      <c r="J238" s="17"/>
      <c r="K238" s="16">
        <v>4</v>
      </c>
      <c r="L238" s="17"/>
      <c r="M238" s="218">
        <f t="shared" si="48"/>
        <v>1</v>
      </c>
      <c r="N238" s="218">
        <f t="shared" si="49"/>
        <v>41</v>
      </c>
      <c r="O238" s="218">
        <f t="shared" si="50"/>
        <v>6</v>
      </c>
      <c r="P238" s="218">
        <f t="shared" si="51"/>
        <v>2</v>
      </c>
      <c r="Q238" s="218">
        <f t="shared" si="52"/>
        <v>0</v>
      </c>
      <c r="R238" s="222">
        <f t="shared" si="45"/>
        <v>0</v>
      </c>
      <c r="S238" s="218">
        <f t="shared" si="53"/>
        <v>2</v>
      </c>
      <c r="T238" s="218">
        <f t="shared" si="54"/>
        <v>2</v>
      </c>
      <c r="U238" s="218">
        <f t="shared" si="55"/>
        <v>0</v>
      </c>
      <c r="V238" s="218">
        <f t="shared" si="56"/>
        <v>4</v>
      </c>
      <c r="W238" s="218">
        <f t="shared" si="57"/>
        <v>2</v>
      </c>
      <c r="X238" s="218">
        <f t="shared" si="58"/>
        <v>1</v>
      </c>
      <c r="Y238" s="218">
        <f t="shared" si="59"/>
        <v>0</v>
      </c>
      <c r="Z238" s="120" t="str">
        <f t="shared" si="46"/>
        <v/>
      </c>
      <c r="AA238" s="185" t="s">
        <v>2829</v>
      </c>
      <c r="AB238" s="17"/>
      <c r="AC238" s="106"/>
    </row>
    <row r="239" spans="1:29" ht="14">
      <c r="A239" s="218">
        <v>3535</v>
      </c>
      <c r="B239" s="16" t="str">
        <f t="shared" si="47"/>
        <v>V.1.41.6.3</v>
      </c>
      <c r="C239" s="94" t="s">
        <v>2683</v>
      </c>
      <c r="D239" s="20" t="s">
        <v>50</v>
      </c>
      <c r="E239" s="31"/>
      <c r="F239" s="197"/>
      <c r="G239" s="197"/>
      <c r="H239" s="17"/>
      <c r="I239" s="18" t="s">
        <v>3</v>
      </c>
      <c r="J239" s="17"/>
      <c r="K239" s="16">
        <v>4</v>
      </c>
      <c r="L239" s="17"/>
      <c r="M239" s="218">
        <f t="shared" si="48"/>
        <v>1</v>
      </c>
      <c r="N239" s="218">
        <f t="shared" si="49"/>
        <v>41</v>
      </c>
      <c r="O239" s="218">
        <f t="shared" si="50"/>
        <v>6</v>
      </c>
      <c r="P239" s="218">
        <f t="shared" si="51"/>
        <v>3</v>
      </c>
      <c r="Q239" s="218">
        <f t="shared" si="52"/>
        <v>0</v>
      </c>
      <c r="R239" s="222">
        <f t="shared" si="45"/>
        <v>0</v>
      </c>
      <c r="S239" s="218">
        <f t="shared" si="53"/>
        <v>2</v>
      </c>
      <c r="T239" s="218">
        <f t="shared" si="54"/>
        <v>2</v>
      </c>
      <c r="U239" s="218">
        <f t="shared" si="55"/>
        <v>0</v>
      </c>
      <c r="V239" s="218">
        <f t="shared" si="56"/>
        <v>4</v>
      </c>
      <c r="W239" s="218">
        <f t="shared" si="57"/>
        <v>2</v>
      </c>
      <c r="X239" s="218">
        <f t="shared" si="58"/>
        <v>1</v>
      </c>
      <c r="Y239" s="218">
        <f t="shared" si="59"/>
        <v>0</v>
      </c>
      <c r="Z239" s="120" t="str">
        <f t="shared" si="46"/>
        <v/>
      </c>
      <c r="AA239" s="185" t="s">
        <v>2829</v>
      </c>
      <c r="AB239" s="17"/>
      <c r="AC239" s="106"/>
    </row>
    <row r="240" spans="1:29" ht="14">
      <c r="A240" s="218">
        <v>3536</v>
      </c>
      <c r="B240" s="16" t="str">
        <f t="shared" si="47"/>
        <v>V.1.41.6.4</v>
      </c>
      <c r="C240" s="94" t="s">
        <v>2684</v>
      </c>
      <c r="D240" s="20" t="s">
        <v>50</v>
      </c>
      <c r="E240" s="31"/>
      <c r="F240" s="197"/>
      <c r="G240" s="197"/>
      <c r="H240" s="17"/>
      <c r="I240" s="18" t="s">
        <v>3</v>
      </c>
      <c r="J240" s="17"/>
      <c r="K240" s="16">
        <v>4</v>
      </c>
      <c r="L240" s="17"/>
      <c r="M240" s="218">
        <f t="shared" si="48"/>
        <v>1</v>
      </c>
      <c r="N240" s="218">
        <f t="shared" si="49"/>
        <v>41</v>
      </c>
      <c r="O240" s="218">
        <f t="shared" si="50"/>
        <v>6</v>
      </c>
      <c r="P240" s="218">
        <f t="shared" si="51"/>
        <v>4</v>
      </c>
      <c r="Q240" s="218">
        <f t="shared" si="52"/>
        <v>0</v>
      </c>
      <c r="R240" s="222">
        <f t="shared" si="45"/>
        <v>0</v>
      </c>
      <c r="S240" s="218">
        <f t="shared" si="53"/>
        <v>2</v>
      </c>
      <c r="T240" s="218">
        <f t="shared" si="54"/>
        <v>2</v>
      </c>
      <c r="U240" s="218">
        <f t="shared" si="55"/>
        <v>0</v>
      </c>
      <c r="V240" s="218">
        <f t="shared" si="56"/>
        <v>4</v>
      </c>
      <c r="W240" s="218">
        <f t="shared" si="57"/>
        <v>2</v>
      </c>
      <c r="X240" s="218">
        <f t="shared" si="58"/>
        <v>1</v>
      </c>
      <c r="Y240" s="218">
        <f t="shared" si="59"/>
        <v>0</v>
      </c>
      <c r="Z240" s="120" t="str">
        <f t="shared" si="46"/>
        <v/>
      </c>
      <c r="AA240" s="185" t="s">
        <v>2829</v>
      </c>
      <c r="AB240" s="17"/>
      <c r="AC240" s="106"/>
    </row>
    <row r="241" spans="1:29" ht="14">
      <c r="A241" s="218">
        <v>3537</v>
      </c>
      <c r="B241" s="16" t="str">
        <f t="shared" si="47"/>
        <v>V.1.41.6.5</v>
      </c>
      <c r="C241" s="94" t="s">
        <v>2693</v>
      </c>
      <c r="D241" s="20" t="s">
        <v>50</v>
      </c>
      <c r="E241" s="31"/>
      <c r="F241" s="197"/>
      <c r="G241" s="197"/>
      <c r="H241" s="17"/>
      <c r="I241" s="18" t="s">
        <v>3</v>
      </c>
      <c r="J241" s="17"/>
      <c r="K241" s="16">
        <v>4</v>
      </c>
      <c r="L241" s="17"/>
      <c r="M241" s="218">
        <f t="shared" si="48"/>
        <v>1</v>
      </c>
      <c r="N241" s="218">
        <f t="shared" si="49"/>
        <v>41</v>
      </c>
      <c r="O241" s="218">
        <f t="shared" si="50"/>
        <v>6</v>
      </c>
      <c r="P241" s="218">
        <f t="shared" si="51"/>
        <v>5</v>
      </c>
      <c r="Q241" s="218">
        <f t="shared" si="52"/>
        <v>0</v>
      </c>
      <c r="R241" s="222">
        <f t="shared" si="45"/>
        <v>0</v>
      </c>
      <c r="S241" s="218">
        <f t="shared" si="53"/>
        <v>2</v>
      </c>
      <c r="T241" s="218">
        <f t="shared" si="54"/>
        <v>2</v>
      </c>
      <c r="U241" s="218">
        <f t="shared" si="55"/>
        <v>0</v>
      </c>
      <c r="V241" s="218">
        <f t="shared" si="56"/>
        <v>4</v>
      </c>
      <c r="W241" s="218">
        <f t="shared" si="57"/>
        <v>2</v>
      </c>
      <c r="X241" s="218">
        <f t="shared" si="58"/>
        <v>1</v>
      </c>
      <c r="Y241" s="218">
        <f t="shared" si="59"/>
        <v>0</v>
      </c>
      <c r="Z241" s="120" t="str">
        <f t="shared" si="46"/>
        <v/>
      </c>
      <c r="AA241" s="185" t="s">
        <v>3</v>
      </c>
      <c r="AB241" s="17"/>
      <c r="AC241" s="106"/>
    </row>
    <row r="242" spans="1:29" ht="42">
      <c r="A242" s="218">
        <v>3538</v>
      </c>
      <c r="B242" s="16" t="str">
        <f t="shared" si="47"/>
        <v>V.1.42</v>
      </c>
      <c r="C242" s="92" t="s">
        <v>2848</v>
      </c>
      <c r="D242" s="20" t="s">
        <v>50</v>
      </c>
      <c r="E242" s="31"/>
      <c r="F242" s="197"/>
      <c r="G242" s="197"/>
      <c r="H242" s="17"/>
      <c r="I242" s="18" t="s">
        <v>390</v>
      </c>
      <c r="J242" s="17" t="s">
        <v>391</v>
      </c>
      <c r="K242" s="16">
        <v>2</v>
      </c>
      <c r="L242" s="17"/>
      <c r="M242" s="218">
        <f t="shared" si="48"/>
        <v>1</v>
      </c>
      <c r="N242" s="218">
        <f t="shared" si="49"/>
        <v>42</v>
      </c>
      <c r="O242" s="218">
        <f t="shared" si="50"/>
        <v>0</v>
      </c>
      <c r="P242" s="218">
        <f t="shared" si="51"/>
        <v>0</v>
      </c>
      <c r="Q242" s="218">
        <f t="shared" si="52"/>
        <v>0</v>
      </c>
      <c r="R242" s="222">
        <f t="shared" si="45"/>
        <v>0</v>
      </c>
      <c r="S242" s="218">
        <f t="shared" si="53"/>
        <v>2</v>
      </c>
      <c r="T242" s="218">
        <f t="shared" si="54"/>
        <v>2</v>
      </c>
      <c r="U242" s="218">
        <f t="shared" si="55"/>
        <v>1</v>
      </c>
      <c r="V242" s="218">
        <f t="shared" si="56"/>
        <v>2</v>
      </c>
      <c r="W242" s="218">
        <f t="shared" si="57"/>
        <v>2</v>
      </c>
      <c r="X242" s="218">
        <f t="shared" si="58"/>
        <v>1</v>
      </c>
      <c r="Y242" s="218">
        <f t="shared" si="59"/>
        <v>1</v>
      </c>
      <c r="Z242" s="120">
        <f t="shared" si="46"/>
        <v>1</v>
      </c>
      <c r="AA242" s="185" t="s">
        <v>2849</v>
      </c>
      <c r="AB242" s="17"/>
      <c r="AC242" s="106" t="s">
        <v>2850</v>
      </c>
    </row>
    <row r="243" spans="1:29" ht="28">
      <c r="A243" s="218">
        <v>3539</v>
      </c>
      <c r="B243" s="16" t="str">
        <f t="shared" si="47"/>
        <v>V.1.42.1</v>
      </c>
      <c r="C243" s="93" t="s">
        <v>2851</v>
      </c>
      <c r="D243" s="20"/>
      <c r="E243" s="31"/>
      <c r="F243" s="197"/>
      <c r="G243" s="197"/>
      <c r="H243" s="17"/>
      <c r="I243" s="18" t="s">
        <v>3</v>
      </c>
      <c r="J243" s="17"/>
      <c r="K243" s="16">
        <v>3</v>
      </c>
      <c r="L243" s="17"/>
      <c r="M243" s="218">
        <f t="shared" si="48"/>
        <v>1</v>
      </c>
      <c r="N243" s="218">
        <f t="shared" si="49"/>
        <v>42</v>
      </c>
      <c r="O243" s="218">
        <f t="shared" si="50"/>
        <v>1</v>
      </c>
      <c r="P243" s="218">
        <f t="shared" si="51"/>
        <v>0</v>
      </c>
      <c r="Q243" s="218">
        <f t="shared" si="52"/>
        <v>0</v>
      </c>
      <c r="R243" s="222">
        <f t="shared" si="45"/>
        <v>0</v>
      </c>
      <c r="S243" s="218">
        <f t="shared" si="53"/>
        <v>0</v>
      </c>
      <c r="T243" s="218">
        <f t="shared" si="54"/>
        <v>0</v>
      </c>
      <c r="U243" s="218">
        <f t="shared" si="55"/>
        <v>1</v>
      </c>
      <c r="V243" s="218">
        <f t="shared" si="56"/>
        <v>2</v>
      </c>
      <c r="W243" s="218">
        <f t="shared" si="57"/>
        <v>2</v>
      </c>
      <c r="X243" s="218">
        <f t="shared" si="58"/>
        <v>0</v>
      </c>
      <c r="Y243" s="218">
        <f t="shared" si="59"/>
        <v>1</v>
      </c>
      <c r="Z243" s="120" t="str">
        <f t="shared" si="46"/>
        <v/>
      </c>
      <c r="AA243" s="185" t="s">
        <v>2849</v>
      </c>
      <c r="AB243" s="17"/>
      <c r="AC243" s="106"/>
    </row>
    <row r="244" spans="1:29" ht="28">
      <c r="A244" s="218">
        <v>3540</v>
      </c>
      <c r="B244" s="16" t="str">
        <f t="shared" si="47"/>
        <v>V.1.42.2</v>
      </c>
      <c r="C244" s="93" t="s">
        <v>2852</v>
      </c>
      <c r="D244" s="20"/>
      <c r="E244" s="31"/>
      <c r="F244" s="197"/>
      <c r="G244" s="197"/>
      <c r="H244" s="17"/>
      <c r="I244" s="18" t="s">
        <v>3</v>
      </c>
      <c r="J244" s="17"/>
      <c r="K244" s="16">
        <v>3</v>
      </c>
      <c r="L244" s="17"/>
      <c r="M244" s="218">
        <f t="shared" si="48"/>
        <v>1</v>
      </c>
      <c r="N244" s="218">
        <f t="shared" si="49"/>
        <v>42</v>
      </c>
      <c r="O244" s="218">
        <f t="shared" si="50"/>
        <v>2</v>
      </c>
      <c r="P244" s="218">
        <f t="shared" si="51"/>
        <v>0</v>
      </c>
      <c r="Q244" s="218">
        <f t="shared" si="52"/>
        <v>0</v>
      </c>
      <c r="R244" s="222">
        <f t="shared" si="45"/>
        <v>0</v>
      </c>
      <c r="S244" s="218">
        <f t="shared" si="53"/>
        <v>0</v>
      </c>
      <c r="T244" s="218">
        <f t="shared" si="54"/>
        <v>0</v>
      </c>
      <c r="U244" s="218">
        <f t="shared" si="55"/>
        <v>1</v>
      </c>
      <c r="V244" s="218">
        <f t="shared" si="56"/>
        <v>2</v>
      </c>
      <c r="W244" s="218">
        <f t="shared" si="57"/>
        <v>2</v>
      </c>
      <c r="X244" s="218">
        <f t="shared" si="58"/>
        <v>0</v>
      </c>
      <c r="Y244" s="218">
        <f t="shared" si="59"/>
        <v>1</v>
      </c>
      <c r="Z244" s="120" t="str">
        <f t="shared" si="46"/>
        <v/>
      </c>
      <c r="AA244" s="185" t="s">
        <v>2849</v>
      </c>
      <c r="AB244" s="17"/>
      <c r="AC244" s="106"/>
    </row>
    <row r="245" spans="1:29" ht="14">
      <c r="A245" s="218">
        <v>3541</v>
      </c>
      <c r="B245" s="16" t="str">
        <f t="shared" si="47"/>
        <v>V.1.42.3</v>
      </c>
      <c r="C245" s="93" t="s">
        <v>2853</v>
      </c>
      <c r="D245" s="20"/>
      <c r="E245" s="31"/>
      <c r="F245" s="197"/>
      <c r="G245" s="197"/>
      <c r="H245" s="17"/>
      <c r="I245" s="18" t="s">
        <v>3</v>
      </c>
      <c r="J245" s="17"/>
      <c r="K245" s="16">
        <v>3</v>
      </c>
      <c r="L245" s="17"/>
      <c r="M245" s="218">
        <f t="shared" si="48"/>
        <v>1</v>
      </c>
      <c r="N245" s="218">
        <f t="shared" si="49"/>
        <v>42</v>
      </c>
      <c r="O245" s="218">
        <f t="shared" si="50"/>
        <v>3</v>
      </c>
      <c r="P245" s="218">
        <f t="shared" si="51"/>
        <v>0</v>
      </c>
      <c r="Q245" s="218">
        <f t="shared" si="52"/>
        <v>0</v>
      </c>
      <c r="R245" s="222">
        <f t="shared" si="45"/>
        <v>0</v>
      </c>
      <c r="S245" s="218">
        <f t="shared" si="53"/>
        <v>0</v>
      </c>
      <c r="T245" s="218">
        <f t="shared" si="54"/>
        <v>0</v>
      </c>
      <c r="U245" s="218">
        <f t="shared" si="55"/>
        <v>1</v>
      </c>
      <c r="V245" s="218">
        <f t="shared" si="56"/>
        <v>2</v>
      </c>
      <c r="W245" s="218">
        <f t="shared" si="57"/>
        <v>2</v>
      </c>
      <c r="X245" s="218">
        <f t="shared" si="58"/>
        <v>0</v>
      </c>
      <c r="Y245" s="218">
        <f t="shared" si="59"/>
        <v>1</v>
      </c>
      <c r="Z245" s="120" t="str">
        <f t="shared" si="46"/>
        <v/>
      </c>
      <c r="AA245" s="185" t="s">
        <v>2849</v>
      </c>
      <c r="AB245" s="17"/>
      <c r="AC245" s="106"/>
    </row>
    <row r="246" spans="1:29" ht="14">
      <c r="A246" s="218">
        <v>3542</v>
      </c>
      <c r="B246" s="16" t="str">
        <f t="shared" si="47"/>
        <v>V.1.42.4</v>
      </c>
      <c r="C246" s="93" t="s">
        <v>2854</v>
      </c>
      <c r="D246" s="20"/>
      <c r="E246" s="31"/>
      <c r="F246" s="197"/>
      <c r="G246" s="197"/>
      <c r="H246" s="17"/>
      <c r="I246" s="18" t="s">
        <v>3</v>
      </c>
      <c r="J246" s="17"/>
      <c r="K246" s="16">
        <v>3</v>
      </c>
      <c r="L246" s="17"/>
      <c r="M246" s="218">
        <f t="shared" si="48"/>
        <v>1</v>
      </c>
      <c r="N246" s="218">
        <f t="shared" si="49"/>
        <v>42</v>
      </c>
      <c r="O246" s="218">
        <f t="shared" si="50"/>
        <v>4</v>
      </c>
      <c r="P246" s="218">
        <f t="shared" si="51"/>
        <v>0</v>
      </c>
      <c r="Q246" s="218">
        <f t="shared" si="52"/>
        <v>0</v>
      </c>
      <c r="R246" s="222">
        <f t="shared" si="45"/>
        <v>0</v>
      </c>
      <c r="S246" s="218">
        <f t="shared" si="53"/>
        <v>0</v>
      </c>
      <c r="T246" s="218">
        <f t="shared" si="54"/>
        <v>0</v>
      </c>
      <c r="U246" s="218">
        <f t="shared" si="55"/>
        <v>1</v>
      </c>
      <c r="V246" s="218">
        <f t="shared" si="56"/>
        <v>2</v>
      </c>
      <c r="W246" s="218">
        <f t="shared" si="57"/>
        <v>2</v>
      </c>
      <c r="X246" s="218">
        <f t="shared" si="58"/>
        <v>0</v>
      </c>
      <c r="Y246" s="218">
        <f t="shared" si="59"/>
        <v>1</v>
      </c>
      <c r="Z246" s="120" t="str">
        <f t="shared" si="46"/>
        <v/>
      </c>
      <c r="AA246" s="185" t="s">
        <v>2849</v>
      </c>
      <c r="AB246" s="17"/>
      <c r="AC246" s="106"/>
    </row>
    <row r="247" spans="1:29" ht="42">
      <c r="A247" s="218">
        <v>3543</v>
      </c>
      <c r="B247" s="16" t="str">
        <f t="shared" si="47"/>
        <v>V.1.43</v>
      </c>
      <c r="C247" s="92" t="s">
        <v>2855</v>
      </c>
      <c r="D247" s="20" t="s">
        <v>47</v>
      </c>
      <c r="E247" s="31"/>
      <c r="F247" s="197"/>
      <c r="G247" s="197"/>
      <c r="H247" s="17"/>
      <c r="I247" s="152" t="s">
        <v>356</v>
      </c>
      <c r="J247" s="17" t="s">
        <v>357</v>
      </c>
      <c r="K247" s="16">
        <v>2</v>
      </c>
      <c r="L247" s="17"/>
      <c r="M247" s="218">
        <f t="shared" si="48"/>
        <v>1</v>
      </c>
      <c r="N247" s="218">
        <f t="shared" si="49"/>
        <v>43</v>
      </c>
      <c r="O247" s="218">
        <f t="shared" si="50"/>
        <v>0</v>
      </c>
      <c r="P247" s="218">
        <f t="shared" si="51"/>
        <v>0</v>
      </c>
      <c r="Q247" s="218">
        <f t="shared" si="52"/>
        <v>0</v>
      </c>
      <c r="R247" s="222">
        <f t="shared" si="45"/>
        <v>0</v>
      </c>
      <c r="S247" s="218">
        <f t="shared" si="53"/>
        <v>1</v>
      </c>
      <c r="T247" s="218">
        <f t="shared" si="54"/>
        <v>1</v>
      </c>
      <c r="U247" s="218">
        <f t="shared" si="55"/>
        <v>1</v>
      </c>
      <c r="V247" s="218">
        <f t="shared" si="56"/>
        <v>0</v>
      </c>
      <c r="W247" s="218">
        <f t="shared" si="57"/>
        <v>1</v>
      </c>
      <c r="X247" s="218">
        <f t="shared" si="58"/>
        <v>1</v>
      </c>
      <c r="Y247" s="218">
        <f t="shared" si="59"/>
        <v>1</v>
      </c>
      <c r="Z247" s="120" t="str">
        <f t="shared" si="46"/>
        <v/>
      </c>
      <c r="AA247" s="185" t="s">
        <v>2856</v>
      </c>
      <c r="AB247" s="17"/>
      <c r="AC247" s="106" t="s">
        <v>2857</v>
      </c>
    </row>
    <row r="248" spans="1:29" ht="42">
      <c r="A248" s="218">
        <v>3544</v>
      </c>
      <c r="B248" s="16" t="str">
        <f t="shared" si="47"/>
        <v>V.1.43.1</v>
      </c>
      <c r="C248" s="93" t="s">
        <v>2858</v>
      </c>
      <c r="D248" s="20" t="s">
        <v>50</v>
      </c>
      <c r="E248" s="31"/>
      <c r="F248" s="197"/>
      <c r="G248" s="197"/>
      <c r="H248" s="17"/>
      <c r="I248" s="152" t="s">
        <v>3</v>
      </c>
      <c r="J248" s="17"/>
      <c r="K248" s="16">
        <v>3</v>
      </c>
      <c r="L248" s="17"/>
      <c r="M248" s="218">
        <f t="shared" si="48"/>
        <v>1</v>
      </c>
      <c r="N248" s="218">
        <f t="shared" si="49"/>
        <v>43</v>
      </c>
      <c r="O248" s="218">
        <f t="shared" si="50"/>
        <v>1</v>
      </c>
      <c r="P248" s="218">
        <f t="shared" si="51"/>
        <v>0</v>
      </c>
      <c r="Q248" s="218">
        <f t="shared" si="52"/>
        <v>0</v>
      </c>
      <c r="R248" s="222">
        <f t="shared" si="45"/>
        <v>0</v>
      </c>
      <c r="S248" s="218">
        <f t="shared" si="53"/>
        <v>2</v>
      </c>
      <c r="T248" s="218">
        <f t="shared" si="54"/>
        <v>2</v>
      </c>
      <c r="U248" s="218">
        <f t="shared" si="55"/>
        <v>1</v>
      </c>
      <c r="V248" s="218">
        <f t="shared" si="56"/>
        <v>3</v>
      </c>
      <c r="W248" s="218">
        <f t="shared" si="57"/>
        <v>2</v>
      </c>
      <c r="X248" s="218">
        <f t="shared" si="58"/>
        <v>1</v>
      </c>
      <c r="Y248" s="218">
        <f t="shared" si="59"/>
        <v>1</v>
      </c>
      <c r="Z248" s="120" t="str">
        <f t="shared" si="46"/>
        <v/>
      </c>
      <c r="AA248" s="185" t="s">
        <v>2856</v>
      </c>
      <c r="AB248" s="17"/>
      <c r="AC248" s="106"/>
    </row>
    <row r="249" spans="1:29" ht="42">
      <c r="A249" s="218">
        <v>3545</v>
      </c>
      <c r="B249" s="16" t="str">
        <f t="shared" si="47"/>
        <v>V.1.43.2</v>
      </c>
      <c r="C249" s="93" t="s">
        <v>2859</v>
      </c>
      <c r="D249" s="20" t="s">
        <v>50</v>
      </c>
      <c r="E249" s="31"/>
      <c r="F249" s="197"/>
      <c r="G249" s="197"/>
      <c r="H249" s="17"/>
      <c r="I249" s="152" t="s">
        <v>3</v>
      </c>
      <c r="J249" s="17"/>
      <c r="K249" s="16">
        <v>3</v>
      </c>
      <c r="L249" s="17"/>
      <c r="M249" s="218">
        <f t="shared" si="48"/>
        <v>1</v>
      </c>
      <c r="N249" s="218">
        <f t="shared" si="49"/>
        <v>43</v>
      </c>
      <c r="O249" s="218">
        <f t="shared" si="50"/>
        <v>2</v>
      </c>
      <c r="P249" s="218">
        <f t="shared" si="51"/>
        <v>0</v>
      </c>
      <c r="Q249" s="218">
        <f t="shared" si="52"/>
        <v>0</v>
      </c>
      <c r="R249" s="222">
        <f t="shared" si="45"/>
        <v>0</v>
      </c>
      <c r="S249" s="218">
        <f t="shared" si="53"/>
        <v>2</v>
      </c>
      <c r="T249" s="218">
        <f t="shared" si="54"/>
        <v>2</v>
      </c>
      <c r="U249" s="218">
        <f t="shared" si="55"/>
        <v>1</v>
      </c>
      <c r="V249" s="218">
        <f t="shared" si="56"/>
        <v>3</v>
      </c>
      <c r="W249" s="218">
        <f t="shared" si="57"/>
        <v>2</v>
      </c>
      <c r="X249" s="218">
        <f t="shared" si="58"/>
        <v>1</v>
      </c>
      <c r="Y249" s="218">
        <f t="shared" si="59"/>
        <v>1</v>
      </c>
      <c r="Z249" s="120" t="str">
        <f t="shared" si="46"/>
        <v/>
      </c>
      <c r="AA249" s="185" t="s">
        <v>2856</v>
      </c>
      <c r="AB249" s="17"/>
      <c r="AC249" s="106" t="s">
        <v>2860</v>
      </c>
    </row>
    <row r="250" spans="1:29" ht="42">
      <c r="A250" s="218">
        <v>3546</v>
      </c>
      <c r="B250" s="16" t="str">
        <f t="shared" si="47"/>
        <v>V.1.43.3</v>
      </c>
      <c r="C250" s="93" t="s">
        <v>2861</v>
      </c>
      <c r="D250" s="20" t="s">
        <v>50</v>
      </c>
      <c r="E250" s="31"/>
      <c r="F250" s="197"/>
      <c r="G250" s="197"/>
      <c r="H250" s="17"/>
      <c r="I250" s="152" t="s">
        <v>3</v>
      </c>
      <c r="J250" s="17"/>
      <c r="K250" s="16">
        <v>3</v>
      </c>
      <c r="L250" s="17"/>
      <c r="M250" s="218">
        <f t="shared" si="48"/>
        <v>1</v>
      </c>
      <c r="N250" s="218">
        <f t="shared" si="49"/>
        <v>43</v>
      </c>
      <c r="O250" s="218">
        <f t="shared" si="50"/>
        <v>3</v>
      </c>
      <c r="P250" s="218">
        <f t="shared" si="51"/>
        <v>0</v>
      </c>
      <c r="Q250" s="218">
        <f t="shared" si="52"/>
        <v>0</v>
      </c>
      <c r="R250" s="222">
        <f t="shared" si="45"/>
        <v>0</v>
      </c>
      <c r="S250" s="218">
        <f t="shared" si="53"/>
        <v>2</v>
      </c>
      <c r="T250" s="218">
        <f t="shared" si="54"/>
        <v>2</v>
      </c>
      <c r="U250" s="218">
        <f t="shared" si="55"/>
        <v>1</v>
      </c>
      <c r="V250" s="218">
        <f t="shared" si="56"/>
        <v>3</v>
      </c>
      <c r="W250" s="218">
        <f t="shared" si="57"/>
        <v>2</v>
      </c>
      <c r="X250" s="218">
        <f t="shared" si="58"/>
        <v>1</v>
      </c>
      <c r="Y250" s="218">
        <f t="shared" si="59"/>
        <v>1</v>
      </c>
      <c r="Z250" s="120" t="str">
        <f t="shared" si="46"/>
        <v/>
      </c>
      <c r="AA250" s="185" t="s">
        <v>2856</v>
      </c>
      <c r="AB250" s="17"/>
      <c r="AC250" s="106"/>
    </row>
    <row r="251" spans="1:29" ht="42">
      <c r="A251" s="218">
        <v>3547</v>
      </c>
      <c r="B251" s="16" t="str">
        <f t="shared" si="47"/>
        <v>V.1.43.4</v>
      </c>
      <c r="C251" s="93" t="s">
        <v>2862</v>
      </c>
      <c r="D251" s="20" t="s">
        <v>47</v>
      </c>
      <c r="E251" s="31"/>
      <c r="F251" s="197"/>
      <c r="G251" s="197"/>
      <c r="H251" s="17"/>
      <c r="I251" s="152" t="s">
        <v>3</v>
      </c>
      <c r="J251" s="17"/>
      <c r="K251" s="16">
        <v>3</v>
      </c>
      <c r="L251" s="17"/>
      <c r="M251" s="218">
        <f t="shared" si="48"/>
        <v>1</v>
      </c>
      <c r="N251" s="218">
        <f t="shared" si="49"/>
        <v>43</v>
      </c>
      <c r="O251" s="218">
        <f t="shared" si="50"/>
        <v>4</v>
      </c>
      <c r="P251" s="218">
        <f t="shared" si="51"/>
        <v>0</v>
      </c>
      <c r="Q251" s="218">
        <f t="shared" si="52"/>
        <v>0</v>
      </c>
      <c r="R251" s="222">
        <f t="shared" si="45"/>
        <v>0</v>
      </c>
      <c r="S251" s="218">
        <f t="shared" si="53"/>
        <v>1</v>
      </c>
      <c r="T251" s="218">
        <f t="shared" si="54"/>
        <v>1</v>
      </c>
      <c r="U251" s="218">
        <f t="shared" si="55"/>
        <v>1</v>
      </c>
      <c r="V251" s="218">
        <f t="shared" si="56"/>
        <v>0</v>
      </c>
      <c r="W251" s="218">
        <f t="shared" si="57"/>
        <v>1</v>
      </c>
      <c r="X251" s="218">
        <f t="shared" si="58"/>
        <v>1</v>
      </c>
      <c r="Y251" s="218">
        <f t="shared" si="59"/>
        <v>1</v>
      </c>
      <c r="Z251" s="120" t="str">
        <f t="shared" si="46"/>
        <v/>
      </c>
      <c r="AA251" s="185" t="s">
        <v>2856</v>
      </c>
      <c r="AB251" s="17"/>
      <c r="AC251" s="106"/>
    </row>
    <row r="252" spans="1:29" ht="42">
      <c r="A252" s="218">
        <v>3548</v>
      </c>
      <c r="B252" s="16" t="str">
        <f t="shared" si="47"/>
        <v>V.1.44</v>
      </c>
      <c r="C252" s="92" t="s">
        <v>2863</v>
      </c>
      <c r="D252" s="20" t="s">
        <v>50</v>
      </c>
      <c r="E252" s="214"/>
      <c r="F252" s="197"/>
      <c r="G252" s="197"/>
      <c r="H252" s="17"/>
      <c r="I252" s="152" t="s">
        <v>356</v>
      </c>
      <c r="J252" s="17" t="s">
        <v>357</v>
      </c>
      <c r="K252" s="16">
        <v>2</v>
      </c>
      <c r="L252" s="17"/>
      <c r="M252" s="218">
        <f t="shared" si="48"/>
        <v>1</v>
      </c>
      <c r="N252" s="218">
        <f t="shared" si="49"/>
        <v>44</v>
      </c>
      <c r="O252" s="218">
        <f t="shared" si="50"/>
        <v>0</v>
      </c>
      <c r="P252" s="218">
        <f t="shared" si="51"/>
        <v>0</v>
      </c>
      <c r="Q252" s="218">
        <f t="shared" si="52"/>
        <v>0</v>
      </c>
      <c r="R252" s="222">
        <f t="shared" si="45"/>
        <v>0</v>
      </c>
      <c r="S252" s="218">
        <f t="shared" si="53"/>
        <v>2</v>
      </c>
      <c r="T252" s="218">
        <f t="shared" si="54"/>
        <v>2</v>
      </c>
      <c r="U252" s="218">
        <f t="shared" si="55"/>
        <v>1</v>
      </c>
      <c r="V252" s="218">
        <f t="shared" si="56"/>
        <v>2</v>
      </c>
      <c r="W252" s="218">
        <f t="shared" si="57"/>
        <v>2</v>
      </c>
      <c r="X252" s="218">
        <f t="shared" si="58"/>
        <v>1</v>
      </c>
      <c r="Y252" s="218">
        <f t="shared" si="59"/>
        <v>1</v>
      </c>
      <c r="Z252" s="120">
        <f t="shared" si="46"/>
        <v>1</v>
      </c>
      <c r="AA252" s="185" t="s">
        <v>2856</v>
      </c>
      <c r="AB252" s="17"/>
      <c r="AC252" s="106" t="s">
        <v>2864</v>
      </c>
    </row>
    <row r="253" spans="1:29" ht="42">
      <c r="A253" s="218">
        <v>3549</v>
      </c>
      <c r="B253" s="16" t="str">
        <f t="shared" si="47"/>
        <v>V.1.45</v>
      </c>
      <c r="C253" s="92" t="s">
        <v>2865</v>
      </c>
      <c r="D253" s="20" t="s">
        <v>50</v>
      </c>
      <c r="E253" s="31"/>
      <c r="F253" s="197"/>
      <c r="G253" s="197"/>
      <c r="H253" s="17"/>
      <c r="I253" s="152" t="s">
        <v>356</v>
      </c>
      <c r="J253" s="17" t="s">
        <v>357</v>
      </c>
      <c r="K253" s="16">
        <v>2</v>
      </c>
      <c r="L253" s="17"/>
      <c r="M253" s="218">
        <f t="shared" si="48"/>
        <v>1</v>
      </c>
      <c r="N253" s="218">
        <f t="shared" si="49"/>
        <v>45</v>
      </c>
      <c r="O253" s="218">
        <f t="shared" si="50"/>
        <v>0</v>
      </c>
      <c r="P253" s="218">
        <f t="shared" si="51"/>
        <v>0</v>
      </c>
      <c r="Q253" s="218">
        <f t="shared" si="52"/>
        <v>0</v>
      </c>
      <c r="R253" s="222">
        <f t="shared" si="45"/>
        <v>0</v>
      </c>
      <c r="S253" s="218">
        <f t="shared" si="53"/>
        <v>2</v>
      </c>
      <c r="T253" s="218">
        <f t="shared" si="54"/>
        <v>2</v>
      </c>
      <c r="U253" s="218">
        <f t="shared" si="55"/>
        <v>1</v>
      </c>
      <c r="V253" s="218">
        <f t="shared" si="56"/>
        <v>2</v>
      </c>
      <c r="W253" s="218">
        <f t="shared" si="57"/>
        <v>2</v>
      </c>
      <c r="X253" s="218">
        <f t="shared" si="58"/>
        <v>1</v>
      </c>
      <c r="Y253" s="218">
        <f t="shared" si="59"/>
        <v>1</v>
      </c>
      <c r="Z253" s="120">
        <f t="shared" si="46"/>
        <v>1</v>
      </c>
      <c r="AA253" s="185" t="s">
        <v>2856</v>
      </c>
      <c r="AB253" s="17"/>
      <c r="AC253" s="106" t="s">
        <v>2866</v>
      </c>
    </row>
    <row r="254" spans="1:29" ht="42">
      <c r="A254" s="218">
        <v>3550</v>
      </c>
      <c r="B254" s="16" t="str">
        <f t="shared" si="47"/>
        <v>V.1.45.1</v>
      </c>
      <c r="C254" s="93" t="s">
        <v>2858</v>
      </c>
      <c r="D254" s="20" t="s">
        <v>50</v>
      </c>
      <c r="E254" s="31"/>
      <c r="F254" s="197"/>
      <c r="G254" s="197"/>
      <c r="H254" s="17"/>
      <c r="I254" s="152" t="s">
        <v>3</v>
      </c>
      <c r="J254" s="17"/>
      <c r="K254" s="16">
        <v>3</v>
      </c>
      <c r="L254" s="17"/>
      <c r="M254" s="218">
        <f t="shared" si="48"/>
        <v>1</v>
      </c>
      <c r="N254" s="218">
        <f t="shared" si="49"/>
        <v>45</v>
      </c>
      <c r="O254" s="218">
        <f t="shared" si="50"/>
        <v>1</v>
      </c>
      <c r="P254" s="218">
        <f t="shared" si="51"/>
        <v>0</v>
      </c>
      <c r="Q254" s="218">
        <f t="shared" si="52"/>
        <v>0</v>
      </c>
      <c r="R254" s="222">
        <f t="shared" si="45"/>
        <v>0</v>
      </c>
      <c r="S254" s="218">
        <f t="shared" si="53"/>
        <v>2</v>
      </c>
      <c r="T254" s="218">
        <f t="shared" si="54"/>
        <v>2</v>
      </c>
      <c r="U254" s="218">
        <f t="shared" si="55"/>
        <v>1</v>
      </c>
      <c r="V254" s="218">
        <f t="shared" si="56"/>
        <v>2</v>
      </c>
      <c r="W254" s="218">
        <f t="shared" si="57"/>
        <v>2</v>
      </c>
      <c r="X254" s="218">
        <f t="shared" si="58"/>
        <v>1</v>
      </c>
      <c r="Y254" s="218">
        <f t="shared" si="59"/>
        <v>1</v>
      </c>
      <c r="Z254" s="120" t="str">
        <f t="shared" si="46"/>
        <v/>
      </c>
      <c r="AA254" s="185" t="s">
        <v>2856</v>
      </c>
      <c r="AB254" s="17"/>
      <c r="AC254" s="106"/>
    </row>
    <row r="255" spans="1:29" ht="42">
      <c r="A255" s="218">
        <v>3551</v>
      </c>
      <c r="B255" s="16" t="str">
        <f t="shared" si="47"/>
        <v>V.1.45.2</v>
      </c>
      <c r="C255" s="93" t="s">
        <v>2859</v>
      </c>
      <c r="D255" s="20" t="s">
        <v>50</v>
      </c>
      <c r="E255" s="31"/>
      <c r="F255" s="197"/>
      <c r="G255" s="197"/>
      <c r="H255" s="17"/>
      <c r="I255" s="152" t="s">
        <v>3</v>
      </c>
      <c r="J255" s="17"/>
      <c r="K255" s="16">
        <v>3</v>
      </c>
      <c r="L255" s="17"/>
      <c r="M255" s="218">
        <f t="shared" si="48"/>
        <v>1</v>
      </c>
      <c r="N255" s="218">
        <f t="shared" si="49"/>
        <v>45</v>
      </c>
      <c r="O255" s="218">
        <f t="shared" si="50"/>
        <v>2</v>
      </c>
      <c r="P255" s="218">
        <f t="shared" si="51"/>
        <v>0</v>
      </c>
      <c r="Q255" s="218">
        <f t="shared" si="52"/>
        <v>0</v>
      </c>
      <c r="R255" s="222">
        <f t="shared" si="45"/>
        <v>0</v>
      </c>
      <c r="S255" s="218">
        <f t="shared" si="53"/>
        <v>2</v>
      </c>
      <c r="T255" s="218">
        <f t="shared" si="54"/>
        <v>2</v>
      </c>
      <c r="U255" s="218">
        <f t="shared" si="55"/>
        <v>1</v>
      </c>
      <c r="V255" s="218">
        <f t="shared" si="56"/>
        <v>2</v>
      </c>
      <c r="W255" s="218">
        <f t="shared" si="57"/>
        <v>2</v>
      </c>
      <c r="X255" s="218">
        <f t="shared" si="58"/>
        <v>1</v>
      </c>
      <c r="Y255" s="218">
        <f t="shared" si="59"/>
        <v>1</v>
      </c>
      <c r="Z255" s="120" t="str">
        <f t="shared" si="46"/>
        <v/>
      </c>
      <c r="AA255" s="185" t="s">
        <v>2856</v>
      </c>
      <c r="AB255" s="17"/>
      <c r="AC255" s="106"/>
    </row>
    <row r="256" spans="1:29" ht="42">
      <c r="A256" s="218">
        <v>3552</v>
      </c>
      <c r="B256" s="16" t="str">
        <f t="shared" si="47"/>
        <v>V.1.45.3</v>
      </c>
      <c r="C256" s="93" t="s">
        <v>2861</v>
      </c>
      <c r="D256" s="20" t="s">
        <v>50</v>
      </c>
      <c r="E256" s="31"/>
      <c r="F256" s="197"/>
      <c r="G256" s="197"/>
      <c r="H256" s="17"/>
      <c r="I256" s="152" t="s">
        <v>3</v>
      </c>
      <c r="J256" s="17"/>
      <c r="K256" s="16">
        <v>3</v>
      </c>
      <c r="L256" s="17"/>
      <c r="M256" s="218">
        <f t="shared" si="48"/>
        <v>1</v>
      </c>
      <c r="N256" s="218">
        <f t="shared" si="49"/>
        <v>45</v>
      </c>
      <c r="O256" s="218">
        <f t="shared" si="50"/>
        <v>3</v>
      </c>
      <c r="P256" s="218">
        <f t="shared" si="51"/>
        <v>0</v>
      </c>
      <c r="Q256" s="218">
        <f t="shared" si="52"/>
        <v>0</v>
      </c>
      <c r="R256" s="222">
        <f t="shared" si="45"/>
        <v>0</v>
      </c>
      <c r="S256" s="218">
        <f t="shared" si="53"/>
        <v>2</v>
      </c>
      <c r="T256" s="218">
        <f t="shared" si="54"/>
        <v>2</v>
      </c>
      <c r="U256" s="218">
        <f t="shared" si="55"/>
        <v>1</v>
      </c>
      <c r="V256" s="218">
        <f t="shared" si="56"/>
        <v>2</v>
      </c>
      <c r="W256" s="218">
        <f t="shared" si="57"/>
        <v>2</v>
      </c>
      <c r="X256" s="218">
        <f t="shared" si="58"/>
        <v>1</v>
      </c>
      <c r="Y256" s="218">
        <f t="shared" si="59"/>
        <v>1</v>
      </c>
      <c r="Z256" s="120" t="str">
        <f t="shared" si="46"/>
        <v/>
      </c>
      <c r="AA256" s="185" t="s">
        <v>2856</v>
      </c>
      <c r="AB256" s="17"/>
      <c r="AC256" s="106"/>
    </row>
    <row r="257" spans="1:29" ht="42">
      <c r="A257" s="218">
        <v>3553</v>
      </c>
      <c r="B257" s="16" t="str">
        <f t="shared" si="47"/>
        <v>V.1.45.4</v>
      </c>
      <c r="C257" s="93" t="s">
        <v>2862</v>
      </c>
      <c r="D257" s="20" t="s">
        <v>47</v>
      </c>
      <c r="E257" s="31"/>
      <c r="F257" s="197"/>
      <c r="G257" s="197"/>
      <c r="H257" s="17"/>
      <c r="I257" s="152" t="s">
        <v>3</v>
      </c>
      <c r="J257" s="17"/>
      <c r="K257" s="16">
        <v>3</v>
      </c>
      <c r="L257" s="17"/>
      <c r="M257" s="218">
        <f t="shared" si="48"/>
        <v>1</v>
      </c>
      <c r="N257" s="218">
        <f t="shared" si="49"/>
        <v>45</v>
      </c>
      <c r="O257" s="218">
        <f t="shared" si="50"/>
        <v>4</v>
      </c>
      <c r="P257" s="218">
        <f t="shared" si="51"/>
        <v>0</v>
      </c>
      <c r="Q257" s="218">
        <f t="shared" si="52"/>
        <v>0</v>
      </c>
      <c r="R257" s="222">
        <f t="shared" si="45"/>
        <v>0</v>
      </c>
      <c r="S257" s="218">
        <f t="shared" si="53"/>
        <v>1</v>
      </c>
      <c r="T257" s="218">
        <f t="shared" si="54"/>
        <v>1</v>
      </c>
      <c r="U257" s="218">
        <f t="shared" si="55"/>
        <v>1</v>
      </c>
      <c r="V257" s="218">
        <f t="shared" si="56"/>
        <v>2</v>
      </c>
      <c r="W257" s="218">
        <f t="shared" si="57"/>
        <v>2</v>
      </c>
      <c r="X257" s="218">
        <f t="shared" si="58"/>
        <v>1</v>
      </c>
      <c r="Y257" s="218">
        <f t="shared" si="59"/>
        <v>1</v>
      </c>
      <c r="Z257" s="120" t="str">
        <f t="shared" si="46"/>
        <v/>
      </c>
      <c r="AA257" s="185" t="s">
        <v>2856</v>
      </c>
      <c r="AB257" s="17"/>
      <c r="AC257" s="106"/>
    </row>
    <row r="258" spans="1:29" ht="42">
      <c r="A258" s="218">
        <v>3554</v>
      </c>
      <c r="B258" s="16" t="str">
        <f t="shared" si="47"/>
        <v>V.1.46</v>
      </c>
      <c r="C258" s="92" t="s">
        <v>2867</v>
      </c>
      <c r="D258" s="20" t="s">
        <v>50</v>
      </c>
      <c r="E258" s="214"/>
      <c r="F258" s="197"/>
      <c r="G258" s="197"/>
      <c r="H258" s="17"/>
      <c r="I258" s="18" t="s">
        <v>395</v>
      </c>
      <c r="J258" s="17" t="s">
        <v>396</v>
      </c>
      <c r="K258" s="16">
        <v>2</v>
      </c>
      <c r="L258" s="17"/>
      <c r="M258" s="218">
        <f t="shared" si="48"/>
        <v>1</v>
      </c>
      <c r="N258" s="218">
        <f t="shared" si="49"/>
        <v>46</v>
      </c>
      <c r="O258" s="218">
        <f t="shared" si="50"/>
        <v>0</v>
      </c>
      <c r="P258" s="218">
        <f t="shared" si="51"/>
        <v>0</v>
      </c>
      <c r="Q258" s="218">
        <f t="shared" si="52"/>
        <v>0</v>
      </c>
      <c r="R258" s="222">
        <f t="shared" si="45"/>
        <v>0</v>
      </c>
      <c r="S258" s="218">
        <f t="shared" si="53"/>
        <v>2</v>
      </c>
      <c r="T258" s="218">
        <f t="shared" si="54"/>
        <v>2</v>
      </c>
      <c r="U258" s="218">
        <f t="shared" si="55"/>
        <v>1</v>
      </c>
      <c r="V258" s="218">
        <f t="shared" si="56"/>
        <v>2</v>
      </c>
      <c r="W258" s="218">
        <f t="shared" si="57"/>
        <v>2</v>
      </c>
      <c r="X258" s="218">
        <f t="shared" si="58"/>
        <v>1</v>
      </c>
      <c r="Y258" s="218">
        <f t="shared" si="59"/>
        <v>1</v>
      </c>
      <c r="Z258" s="120">
        <f t="shared" si="46"/>
        <v>1</v>
      </c>
      <c r="AA258" s="185" t="s">
        <v>2856</v>
      </c>
      <c r="AB258" s="17"/>
      <c r="AC258" s="106" t="s">
        <v>2868</v>
      </c>
    </row>
    <row r="259" spans="1:29" ht="42">
      <c r="A259" s="218">
        <v>3555</v>
      </c>
      <c r="B259" s="16" t="str">
        <f t="shared" si="47"/>
        <v>V.1.46.1</v>
      </c>
      <c r="C259" s="93" t="s">
        <v>2869</v>
      </c>
      <c r="D259" s="20" t="s">
        <v>50</v>
      </c>
      <c r="E259" s="31"/>
      <c r="F259" s="197"/>
      <c r="G259" s="197"/>
      <c r="H259" s="17"/>
      <c r="I259" s="18" t="s">
        <v>3</v>
      </c>
      <c r="J259" s="17"/>
      <c r="K259" s="16">
        <v>3</v>
      </c>
      <c r="L259" s="17"/>
      <c r="M259" s="218">
        <f t="shared" si="48"/>
        <v>1</v>
      </c>
      <c r="N259" s="218">
        <f t="shared" si="49"/>
        <v>46</v>
      </c>
      <c r="O259" s="218">
        <f t="shared" si="50"/>
        <v>1</v>
      </c>
      <c r="P259" s="218">
        <f t="shared" si="51"/>
        <v>0</v>
      </c>
      <c r="Q259" s="218">
        <f t="shared" si="52"/>
        <v>0</v>
      </c>
      <c r="R259" s="222">
        <f t="shared" si="45"/>
        <v>0</v>
      </c>
      <c r="S259" s="218">
        <f t="shared" si="53"/>
        <v>2</v>
      </c>
      <c r="T259" s="218">
        <f t="shared" si="54"/>
        <v>2</v>
      </c>
      <c r="U259" s="218">
        <f t="shared" si="55"/>
        <v>1</v>
      </c>
      <c r="V259" s="218">
        <f t="shared" si="56"/>
        <v>2</v>
      </c>
      <c r="W259" s="218">
        <f t="shared" si="57"/>
        <v>2</v>
      </c>
      <c r="X259" s="218">
        <f t="shared" si="58"/>
        <v>1</v>
      </c>
      <c r="Y259" s="218">
        <f t="shared" si="59"/>
        <v>1</v>
      </c>
      <c r="Z259" s="120" t="str">
        <f t="shared" si="46"/>
        <v/>
      </c>
      <c r="AA259" s="185" t="s">
        <v>2856</v>
      </c>
      <c r="AB259" s="17"/>
      <c r="AC259" s="106"/>
    </row>
    <row r="260" spans="1:29" ht="42">
      <c r="A260" s="218">
        <v>3556</v>
      </c>
      <c r="B260" s="16" t="str">
        <f t="shared" si="47"/>
        <v>V.1.46.2</v>
      </c>
      <c r="C260" s="93" t="s">
        <v>2870</v>
      </c>
      <c r="D260" s="20" t="s">
        <v>50</v>
      </c>
      <c r="E260" s="31"/>
      <c r="F260" s="197"/>
      <c r="G260" s="197"/>
      <c r="H260" s="17"/>
      <c r="I260" s="18" t="s">
        <v>3</v>
      </c>
      <c r="J260" s="17"/>
      <c r="K260" s="16">
        <v>3</v>
      </c>
      <c r="L260" s="17"/>
      <c r="M260" s="218">
        <f t="shared" si="48"/>
        <v>1</v>
      </c>
      <c r="N260" s="218">
        <f t="shared" si="49"/>
        <v>46</v>
      </c>
      <c r="O260" s="218">
        <f t="shared" si="50"/>
        <v>2</v>
      </c>
      <c r="P260" s="218">
        <f t="shared" si="51"/>
        <v>0</v>
      </c>
      <c r="Q260" s="218">
        <f t="shared" si="52"/>
        <v>0</v>
      </c>
      <c r="R260" s="222">
        <f t="shared" si="45"/>
        <v>0</v>
      </c>
      <c r="S260" s="218">
        <f t="shared" si="53"/>
        <v>2</v>
      </c>
      <c r="T260" s="218">
        <f t="shared" si="54"/>
        <v>2</v>
      </c>
      <c r="U260" s="218">
        <f t="shared" si="55"/>
        <v>1</v>
      </c>
      <c r="V260" s="218">
        <f t="shared" si="56"/>
        <v>2</v>
      </c>
      <c r="W260" s="218">
        <f t="shared" si="57"/>
        <v>2</v>
      </c>
      <c r="X260" s="218">
        <f t="shared" si="58"/>
        <v>1</v>
      </c>
      <c r="Y260" s="218">
        <f t="shared" si="59"/>
        <v>1</v>
      </c>
      <c r="Z260" s="120" t="str">
        <f t="shared" si="46"/>
        <v/>
      </c>
      <c r="AA260" s="185" t="s">
        <v>2856</v>
      </c>
      <c r="AB260" s="17"/>
      <c r="AC260" s="106"/>
    </row>
    <row r="261" spans="1:29" ht="42">
      <c r="A261" s="218">
        <v>3557</v>
      </c>
      <c r="B261" s="16" t="str">
        <f t="shared" si="47"/>
        <v>V.1.46.3</v>
      </c>
      <c r="C261" s="93" t="s">
        <v>2693</v>
      </c>
      <c r="D261" s="20" t="s">
        <v>50</v>
      </c>
      <c r="E261" s="31"/>
      <c r="F261" s="197"/>
      <c r="G261" s="197"/>
      <c r="H261" s="17"/>
      <c r="I261" s="18" t="s">
        <v>3</v>
      </c>
      <c r="J261" s="17"/>
      <c r="K261" s="16">
        <v>3</v>
      </c>
      <c r="L261" s="17"/>
      <c r="M261" s="218">
        <f t="shared" si="48"/>
        <v>1</v>
      </c>
      <c r="N261" s="218">
        <f t="shared" si="49"/>
        <v>46</v>
      </c>
      <c r="O261" s="218">
        <f t="shared" si="50"/>
        <v>3</v>
      </c>
      <c r="P261" s="218">
        <f t="shared" si="51"/>
        <v>0</v>
      </c>
      <c r="Q261" s="218">
        <f t="shared" si="52"/>
        <v>0</v>
      </c>
      <c r="R261" s="222">
        <f t="shared" ref="R261:R324" si="60">IF(OR(Master="Master",K261=0),0,IF(L261=1,0,IF(ISNA(VLOOKUP(A261,L2_Array,21,FALSE)),0,VLOOKUP(A261,L2_Array,21,FALSE))))</f>
        <v>0</v>
      </c>
      <c r="S261" s="218">
        <f t="shared" si="53"/>
        <v>2</v>
      </c>
      <c r="T261" s="218">
        <f t="shared" si="54"/>
        <v>2</v>
      </c>
      <c r="U261" s="218">
        <f t="shared" si="55"/>
        <v>1</v>
      </c>
      <c r="V261" s="218">
        <f t="shared" si="56"/>
        <v>2</v>
      </c>
      <c r="W261" s="218">
        <f t="shared" si="57"/>
        <v>2</v>
      </c>
      <c r="X261" s="218">
        <f t="shared" si="58"/>
        <v>1</v>
      </c>
      <c r="Y261" s="218">
        <f t="shared" si="59"/>
        <v>1</v>
      </c>
      <c r="Z261" s="120" t="str">
        <f t="shared" ref="Z261:Z324" si="61">IF(ISNA(VLOOKUP(A261,L2_Array,1,FALSE)),"",1)</f>
        <v/>
      </c>
      <c r="AA261" s="185" t="s">
        <v>2856</v>
      </c>
      <c r="AB261" s="17"/>
      <c r="AC261" s="106"/>
    </row>
    <row r="262" spans="1:29" ht="140">
      <c r="A262" s="218">
        <v>3558</v>
      </c>
      <c r="B262" s="16" t="str">
        <f t="shared" ref="B262:B325" si="62">IF(K262=0,"",IF(K262=1,R$1&amp;"."&amp;M262,IF(K262=2,R$1&amp;"."&amp;M262&amp;"."&amp;N262,IF(K262=3,R$1&amp;"."&amp;M262&amp;"."&amp;N262&amp;"."&amp;O262,IF(K262=4,R$1&amp;"."&amp;M262&amp;"."&amp;N262&amp;"."&amp;O262&amp;"."&amp;P262,IF(K262=5,R$1&amp;"."&amp;M262&amp;"."&amp;N262&amp;"."&amp;O262&amp;"."&amp;P262&amp;"."&amp;Q262))))))</f>
        <v>V.1.47</v>
      </c>
      <c r="C262" s="92" t="s">
        <v>2871</v>
      </c>
      <c r="D262" s="20" t="s">
        <v>47</v>
      </c>
      <c r="E262" s="31"/>
      <c r="F262" s="197"/>
      <c r="G262" s="197"/>
      <c r="H262" s="17"/>
      <c r="I262" s="18" t="s">
        <v>398</v>
      </c>
      <c r="J262" s="17" t="s">
        <v>399</v>
      </c>
      <c r="K262" s="16">
        <v>2</v>
      </c>
      <c r="L262" s="17"/>
      <c r="M262" s="218">
        <f t="shared" ref="M262:M325" si="63">IF(M261="",1,IF(K262=1,M261+1,M261))</f>
        <v>1</v>
      </c>
      <c r="N262" s="218">
        <f t="shared" ref="N262:N325" si="64">IF(N261="",0,IF(M261&lt;&gt;M262,0,IF($K262=2,N261+1,N261)))</f>
        <v>47</v>
      </c>
      <c r="O262" s="218">
        <f t="shared" ref="O262:O325" si="65">IF(O261="",0,IF(N261&lt;&gt;N262,0,IF($K262=3,O261+1,O261)))</f>
        <v>0</v>
      </c>
      <c r="P262" s="218">
        <f t="shared" ref="P262:P325" si="66">IF(P261="",0,IF(O261&lt;&gt;O262,0,IF($K262=4,P261+1,P261)))</f>
        <v>0</v>
      </c>
      <c r="Q262" s="218">
        <f t="shared" ref="Q262:Q325" si="67">IF(Q261="",0,IF(P261&lt;&gt;P262,0,IF($K262=5,Q261+1,Q261)))</f>
        <v>0</v>
      </c>
      <c r="R262" s="222">
        <f t="shared" si="60"/>
        <v>0</v>
      </c>
      <c r="S262" s="218">
        <f t="shared" ref="S262:S325" si="68">IF(K262="","",IF(D262="Yes",1,IF(D262="No",2,IF(D262="N/A",3,0))))</f>
        <v>1</v>
      </c>
      <c r="T262" s="218">
        <f t="shared" ref="T262:T325" si="69">IF(K262="","",IF(R262&gt;0,R262,IF(S262&gt;0,S262,0)))</f>
        <v>1</v>
      </c>
      <c r="U262" s="218">
        <f t="shared" ref="U262:U325" si="70">IF(OR(K262="",K262=0),"",IF(OR(K262=1,U261=""),1,IF(OR(AND(L261=1,(K262-K260&lt;&gt;0)),AND(U261=0,K261=K262),AND(L261=1,K262=K260)),0,1)))</f>
        <v>1</v>
      </c>
      <c r="V262" s="218">
        <f t="shared" ref="V262:V325" si="71">IF(K262="",V261,IF(AND(T262&gt;1,OR(V261="",V261=0,V261&gt;=K262)),K262,IF(K262&gt;V261,V261,0)))</f>
        <v>0</v>
      </c>
      <c r="W262" s="218">
        <f t="shared" ref="W262:W325" si="72">IF(Master="Master",S262,IF(W261="",T262,IF(OR(AND(V262&gt;0,T262&lt;W261),AND(V262=1,T262&lt;=W261)),W261,T262)))</f>
        <v>1</v>
      </c>
      <c r="X262" s="218">
        <f t="shared" ref="X262:X325" si="73">IF(K262="","",IF(OR(AND(U261=1,V262=1),T262&gt;0,AND(U263=0,X263=1)),1,0))</f>
        <v>1</v>
      </c>
      <c r="Y262" s="218">
        <f t="shared" ref="Y262:Y325" si="74">IF(K262="","",IF(OR(AND(V262&gt;0,U262=1),AND(U262=1,X262=1)),1,0))</f>
        <v>1</v>
      </c>
      <c r="Z262" s="120">
        <f t="shared" si="61"/>
        <v>1</v>
      </c>
      <c r="AA262" s="185" t="s">
        <v>2872</v>
      </c>
      <c r="AB262" s="17"/>
      <c r="AC262" s="106" t="s">
        <v>2873</v>
      </c>
    </row>
    <row r="263" spans="1:29" ht="28">
      <c r="A263" s="218">
        <v>3559</v>
      </c>
      <c r="B263" s="16" t="str">
        <f t="shared" si="62"/>
        <v>V.1.47.1</v>
      </c>
      <c r="C263" s="93" t="s">
        <v>2874</v>
      </c>
      <c r="D263" s="20" t="s">
        <v>47</v>
      </c>
      <c r="E263" s="31"/>
      <c r="F263" s="197"/>
      <c r="G263" s="197"/>
      <c r="H263" s="17"/>
      <c r="I263" s="18" t="s">
        <v>3</v>
      </c>
      <c r="J263" s="17"/>
      <c r="K263" s="16">
        <v>3</v>
      </c>
      <c r="L263" s="17"/>
      <c r="M263" s="218">
        <f t="shared" si="63"/>
        <v>1</v>
      </c>
      <c r="N263" s="218">
        <f t="shared" si="64"/>
        <v>47</v>
      </c>
      <c r="O263" s="218">
        <f t="shared" si="65"/>
        <v>1</v>
      </c>
      <c r="P263" s="218">
        <f t="shared" si="66"/>
        <v>0</v>
      </c>
      <c r="Q263" s="218">
        <f t="shared" si="67"/>
        <v>0</v>
      </c>
      <c r="R263" s="222">
        <f t="shared" si="60"/>
        <v>0</v>
      </c>
      <c r="S263" s="218">
        <f t="shared" si="68"/>
        <v>1</v>
      </c>
      <c r="T263" s="218">
        <f t="shared" si="69"/>
        <v>1</v>
      </c>
      <c r="U263" s="218">
        <f t="shared" si="70"/>
        <v>1</v>
      </c>
      <c r="V263" s="218">
        <f t="shared" si="71"/>
        <v>0</v>
      </c>
      <c r="W263" s="218">
        <f t="shared" si="72"/>
        <v>1</v>
      </c>
      <c r="X263" s="218">
        <f t="shared" si="73"/>
        <v>1</v>
      </c>
      <c r="Y263" s="218">
        <f t="shared" si="74"/>
        <v>1</v>
      </c>
      <c r="Z263" s="120" t="str">
        <f t="shared" si="61"/>
        <v/>
      </c>
      <c r="AA263" s="185" t="s">
        <v>2872</v>
      </c>
      <c r="AB263" s="17"/>
      <c r="AC263" s="106"/>
    </row>
    <row r="264" spans="1:29" ht="28">
      <c r="A264" s="218">
        <v>3560</v>
      </c>
      <c r="B264" s="16" t="str">
        <f t="shared" si="62"/>
        <v>V.1.47.2</v>
      </c>
      <c r="C264" s="93" t="s">
        <v>2875</v>
      </c>
      <c r="D264" s="20" t="s">
        <v>47</v>
      </c>
      <c r="E264" s="31"/>
      <c r="F264" s="197"/>
      <c r="G264" s="197"/>
      <c r="H264" s="17"/>
      <c r="I264" s="18" t="s">
        <v>3</v>
      </c>
      <c r="J264" s="17"/>
      <c r="K264" s="16">
        <v>3</v>
      </c>
      <c r="L264" s="17"/>
      <c r="M264" s="218">
        <f t="shared" si="63"/>
        <v>1</v>
      </c>
      <c r="N264" s="218">
        <f t="shared" si="64"/>
        <v>47</v>
      </c>
      <c r="O264" s="218">
        <f t="shared" si="65"/>
        <v>2</v>
      </c>
      <c r="P264" s="218">
        <f t="shared" si="66"/>
        <v>0</v>
      </c>
      <c r="Q264" s="218">
        <f t="shared" si="67"/>
        <v>0</v>
      </c>
      <c r="R264" s="222">
        <f t="shared" si="60"/>
        <v>0</v>
      </c>
      <c r="S264" s="218">
        <f t="shared" si="68"/>
        <v>1</v>
      </c>
      <c r="T264" s="218">
        <f t="shared" si="69"/>
        <v>1</v>
      </c>
      <c r="U264" s="218">
        <f t="shared" si="70"/>
        <v>1</v>
      </c>
      <c r="V264" s="218">
        <f t="shared" si="71"/>
        <v>0</v>
      </c>
      <c r="W264" s="218">
        <f t="shared" si="72"/>
        <v>1</v>
      </c>
      <c r="X264" s="218">
        <f t="shared" si="73"/>
        <v>1</v>
      </c>
      <c r="Y264" s="218">
        <f t="shared" si="74"/>
        <v>1</v>
      </c>
      <c r="Z264" s="120" t="str">
        <f t="shared" si="61"/>
        <v/>
      </c>
      <c r="AA264" s="185" t="s">
        <v>2872</v>
      </c>
      <c r="AB264" s="17"/>
      <c r="AC264" s="106"/>
    </row>
    <row r="265" spans="1:29" ht="14">
      <c r="A265" s="218">
        <v>3561</v>
      </c>
      <c r="B265" s="16" t="str">
        <f t="shared" si="62"/>
        <v>V.1.47.3</v>
      </c>
      <c r="C265" s="93" t="s">
        <v>2876</v>
      </c>
      <c r="D265" s="20" t="s">
        <v>47</v>
      </c>
      <c r="E265" s="31"/>
      <c r="F265" s="197"/>
      <c r="G265" s="197"/>
      <c r="H265" s="17"/>
      <c r="I265" s="18" t="s">
        <v>3</v>
      </c>
      <c r="J265" s="17"/>
      <c r="K265" s="16">
        <v>3</v>
      </c>
      <c r="L265" s="17"/>
      <c r="M265" s="218">
        <f t="shared" si="63"/>
        <v>1</v>
      </c>
      <c r="N265" s="218">
        <f t="shared" si="64"/>
        <v>47</v>
      </c>
      <c r="O265" s="218">
        <f t="shared" si="65"/>
        <v>3</v>
      </c>
      <c r="P265" s="218">
        <f t="shared" si="66"/>
        <v>0</v>
      </c>
      <c r="Q265" s="218">
        <f t="shared" si="67"/>
        <v>0</v>
      </c>
      <c r="R265" s="222">
        <f t="shared" si="60"/>
        <v>0</v>
      </c>
      <c r="S265" s="218">
        <f t="shared" si="68"/>
        <v>1</v>
      </c>
      <c r="T265" s="218">
        <f t="shared" si="69"/>
        <v>1</v>
      </c>
      <c r="U265" s="218">
        <f t="shared" si="70"/>
        <v>1</v>
      </c>
      <c r="V265" s="218">
        <f t="shared" si="71"/>
        <v>0</v>
      </c>
      <c r="W265" s="218">
        <f t="shared" si="72"/>
        <v>1</v>
      </c>
      <c r="X265" s="218">
        <f t="shared" si="73"/>
        <v>1</v>
      </c>
      <c r="Y265" s="218">
        <f t="shared" si="74"/>
        <v>1</v>
      </c>
      <c r="Z265" s="120" t="str">
        <f t="shared" si="61"/>
        <v/>
      </c>
      <c r="AA265" s="185" t="s">
        <v>2872</v>
      </c>
      <c r="AB265" s="17"/>
      <c r="AC265" s="106"/>
    </row>
    <row r="266" spans="1:29" ht="14">
      <c r="A266" s="218">
        <v>3562</v>
      </c>
      <c r="B266" s="16" t="str">
        <f t="shared" si="62"/>
        <v>V.1.47.4</v>
      </c>
      <c r="C266" s="93" t="s">
        <v>2854</v>
      </c>
      <c r="D266" s="20" t="s">
        <v>47</v>
      </c>
      <c r="E266" s="31"/>
      <c r="F266" s="197"/>
      <c r="G266" s="197"/>
      <c r="H266" s="17"/>
      <c r="I266" s="18" t="s">
        <v>3</v>
      </c>
      <c r="J266" s="17"/>
      <c r="K266" s="16">
        <v>3</v>
      </c>
      <c r="L266" s="17"/>
      <c r="M266" s="218">
        <f t="shared" si="63"/>
        <v>1</v>
      </c>
      <c r="N266" s="218">
        <f t="shared" si="64"/>
        <v>47</v>
      </c>
      <c r="O266" s="218">
        <f t="shared" si="65"/>
        <v>4</v>
      </c>
      <c r="P266" s="218">
        <f t="shared" si="66"/>
        <v>0</v>
      </c>
      <c r="Q266" s="218">
        <f t="shared" si="67"/>
        <v>0</v>
      </c>
      <c r="R266" s="222">
        <f t="shared" si="60"/>
        <v>0</v>
      </c>
      <c r="S266" s="218">
        <f t="shared" si="68"/>
        <v>1</v>
      </c>
      <c r="T266" s="218">
        <f t="shared" si="69"/>
        <v>1</v>
      </c>
      <c r="U266" s="218">
        <f t="shared" si="70"/>
        <v>1</v>
      </c>
      <c r="V266" s="218">
        <f t="shared" si="71"/>
        <v>0</v>
      </c>
      <c r="W266" s="218">
        <f t="shared" si="72"/>
        <v>1</v>
      </c>
      <c r="X266" s="218">
        <f t="shared" si="73"/>
        <v>1</v>
      </c>
      <c r="Y266" s="218">
        <f t="shared" si="74"/>
        <v>1</v>
      </c>
      <c r="Z266" s="120" t="str">
        <f t="shared" si="61"/>
        <v/>
      </c>
      <c r="AA266" s="185" t="s">
        <v>2872</v>
      </c>
      <c r="AB266" s="17"/>
      <c r="AC266" s="106"/>
    </row>
    <row r="267" spans="1:29" ht="42">
      <c r="A267" s="218">
        <v>3563</v>
      </c>
      <c r="B267" s="16" t="str">
        <f t="shared" si="62"/>
        <v>V.1.48</v>
      </c>
      <c r="C267" s="92" t="s">
        <v>2877</v>
      </c>
      <c r="D267" s="20" t="s">
        <v>47</v>
      </c>
      <c r="E267" s="214"/>
      <c r="F267" s="197"/>
      <c r="G267" s="197"/>
      <c r="H267" s="17"/>
      <c r="I267" s="18" t="s">
        <v>401</v>
      </c>
      <c r="J267" s="17" t="s">
        <v>402</v>
      </c>
      <c r="K267" s="16">
        <v>2</v>
      </c>
      <c r="L267" s="17"/>
      <c r="M267" s="218">
        <f t="shared" si="63"/>
        <v>1</v>
      </c>
      <c r="N267" s="218">
        <f t="shared" si="64"/>
        <v>48</v>
      </c>
      <c r="O267" s="218">
        <f t="shared" si="65"/>
        <v>0</v>
      </c>
      <c r="P267" s="218">
        <f t="shared" si="66"/>
        <v>0</v>
      </c>
      <c r="Q267" s="218">
        <f t="shared" si="67"/>
        <v>0</v>
      </c>
      <c r="R267" s="222">
        <f t="shared" si="60"/>
        <v>0</v>
      </c>
      <c r="S267" s="218">
        <f t="shared" si="68"/>
        <v>1</v>
      </c>
      <c r="T267" s="218">
        <f t="shared" si="69"/>
        <v>1</v>
      </c>
      <c r="U267" s="218">
        <f t="shared" si="70"/>
        <v>1</v>
      </c>
      <c r="V267" s="218">
        <f t="shared" si="71"/>
        <v>0</v>
      </c>
      <c r="W267" s="218">
        <f t="shared" si="72"/>
        <v>1</v>
      </c>
      <c r="X267" s="218">
        <f t="shared" si="73"/>
        <v>1</v>
      </c>
      <c r="Y267" s="218">
        <f t="shared" si="74"/>
        <v>1</v>
      </c>
      <c r="Z267" s="120">
        <f t="shared" si="61"/>
        <v>1</v>
      </c>
      <c r="AA267" s="185" t="s">
        <v>2878</v>
      </c>
      <c r="AB267" s="17"/>
      <c r="AC267" s="106" t="s">
        <v>2879</v>
      </c>
    </row>
    <row r="268" spans="1:29" ht="56">
      <c r="A268" s="218">
        <v>3564</v>
      </c>
      <c r="B268" s="16" t="str">
        <f t="shared" si="62"/>
        <v>V.1.48.1</v>
      </c>
      <c r="C268" s="93" t="s">
        <v>2880</v>
      </c>
      <c r="D268" s="20" t="s">
        <v>50</v>
      </c>
      <c r="E268" s="31"/>
      <c r="F268" s="197"/>
      <c r="G268" s="197"/>
      <c r="H268" s="17"/>
      <c r="I268" s="18" t="s">
        <v>2881</v>
      </c>
      <c r="J268" s="17" t="s">
        <v>2882</v>
      </c>
      <c r="K268" s="16">
        <v>3</v>
      </c>
      <c r="L268" s="17"/>
      <c r="M268" s="218">
        <f t="shared" si="63"/>
        <v>1</v>
      </c>
      <c r="N268" s="218">
        <f t="shared" si="64"/>
        <v>48</v>
      </c>
      <c r="O268" s="218">
        <f t="shared" si="65"/>
        <v>1</v>
      </c>
      <c r="P268" s="218">
        <f t="shared" si="66"/>
        <v>0</v>
      </c>
      <c r="Q268" s="218">
        <f t="shared" si="67"/>
        <v>0</v>
      </c>
      <c r="R268" s="222">
        <f t="shared" si="60"/>
        <v>0</v>
      </c>
      <c r="S268" s="218">
        <f t="shared" si="68"/>
        <v>2</v>
      </c>
      <c r="T268" s="218">
        <f t="shared" si="69"/>
        <v>2</v>
      </c>
      <c r="U268" s="218">
        <f t="shared" si="70"/>
        <v>1</v>
      </c>
      <c r="V268" s="218">
        <f t="shared" si="71"/>
        <v>3</v>
      </c>
      <c r="W268" s="218">
        <f t="shared" si="72"/>
        <v>2</v>
      </c>
      <c r="X268" s="218">
        <f t="shared" si="73"/>
        <v>1</v>
      </c>
      <c r="Y268" s="218">
        <f t="shared" si="74"/>
        <v>1</v>
      </c>
      <c r="Z268" s="120" t="str">
        <f t="shared" si="61"/>
        <v/>
      </c>
      <c r="AA268" s="185" t="s">
        <v>2878</v>
      </c>
      <c r="AB268" s="17"/>
      <c r="AC268" s="106"/>
    </row>
    <row r="269" spans="1:29" ht="56">
      <c r="A269" s="218">
        <v>3565</v>
      </c>
      <c r="B269" s="16" t="str">
        <f t="shared" si="62"/>
        <v>V.1.48.2</v>
      </c>
      <c r="C269" s="93" t="s">
        <v>2883</v>
      </c>
      <c r="D269" s="20" t="s">
        <v>50</v>
      </c>
      <c r="E269" s="31"/>
      <c r="F269" s="197"/>
      <c r="G269" s="197"/>
      <c r="H269" s="17"/>
      <c r="I269" s="18" t="s">
        <v>2881</v>
      </c>
      <c r="J269" s="17" t="s">
        <v>2882</v>
      </c>
      <c r="K269" s="16">
        <v>3</v>
      </c>
      <c r="L269" s="17"/>
      <c r="M269" s="218">
        <f t="shared" si="63"/>
        <v>1</v>
      </c>
      <c r="N269" s="218">
        <f t="shared" si="64"/>
        <v>48</v>
      </c>
      <c r="O269" s="218">
        <f t="shared" si="65"/>
        <v>2</v>
      </c>
      <c r="P269" s="218">
        <f t="shared" si="66"/>
        <v>0</v>
      </c>
      <c r="Q269" s="218">
        <f t="shared" si="67"/>
        <v>0</v>
      </c>
      <c r="R269" s="222">
        <f t="shared" si="60"/>
        <v>0</v>
      </c>
      <c r="S269" s="218">
        <f t="shared" si="68"/>
        <v>2</v>
      </c>
      <c r="T269" s="218">
        <f t="shared" si="69"/>
        <v>2</v>
      </c>
      <c r="U269" s="218">
        <f t="shared" si="70"/>
        <v>1</v>
      </c>
      <c r="V269" s="218">
        <f t="shared" si="71"/>
        <v>3</v>
      </c>
      <c r="W269" s="218">
        <f t="shared" si="72"/>
        <v>2</v>
      </c>
      <c r="X269" s="218">
        <f t="shared" si="73"/>
        <v>1</v>
      </c>
      <c r="Y269" s="218">
        <f t="shared" si="74"/>
        <v>1</v>
      </c>
      <c r="Z269" s="120" t="str">
        <f t="shared" si="61"/>
        <v/>
      </c>
      <c r="AA269" s="185" t="s">
        <v>2878</v>
      </c>
      <c r="AB269" s="17"/>
      <c r="AC269" s="106"/>
    </row>
    <row r="270" spans="1:29" ht="56">
      <c r="A270" s="218">
        <v>3566</v>
      </c>
      <c r="B270" s="16" t="str">
        <f t="shared" si="62"/>
        <v>V.1.48.3</v>
      </c>
      <c r="C270" s="93" t="s">
        <v>2884</v>
      </c>
      <c r="D270" s="20" t="s">
        <v>50</v>
      </c>
      <c r="E270" s="31"/>
      <c r="F270" s="197"/>
      <c r="G270" s="197"/>
      <c r="H270" s="17"/>
      <c r="I270" s="18" t="s">
        <v>2881</v>
      </c>
      <c r="J270" s="17" t="s">
        <v>2882</v>
      </c>
      <c r="K270" s="16">
        <v>3</v>
      </c>
      <c r="L270" s="17"/>
      <c r="M270" s="218">
        <f t="shared" si="63"/>
        <v>1</v>
      </c>
      <c r="N270" s="218">
        <f t="shared" si="64"/>
        <v>48</v>
      </c>
      <c r="O270" s="218">
        <f t="shared" si="65"/>
        <v>3</v>
      </c>
      <c r="P270" s="218">
        <f t="shared" si="66"/>
        <v>0</v>
      </c>
      <c r="Q270" s="218">
        <f t="shared" si="67"/>
        <v>0</v>
      </c>
      <c r="R270" s="222">
        <f t="shared" si="60"/>
        <v>0</v>
      </c>
      <c r="S270" s="218">
        <f t="shared" si="68"/>
        <v>2</v>
      </c>
      <c r="T270" s="218">
        <f t="shared" si="69"/>
        <v>2</v>
      </c>
      <c r="U270" s="218">
        <f t="shared" si="70"/>
        <v>1</v>
      </c>
      <c r="V270" s="218">
        <f t="shared" si="71"/>
        <v>3</v>
      </c>
      <c r="W270" s="218">
        <f t="shared" si="72"/>
        <v>2</v>
      </c>
      <c r="X270" s="218">
        <f t="shared" si="73"/>
        <v>1</v>
      </c>
      <c r="Y270" s="218">
        <f t="shared" si="74"/>
        <v>1</v>
      </c>
      <c r="Z270" s="120" t="str">
        <f t="shared" si="61"/>
        <v/>
      </c>
      <c r="AA270" s="185" t="s">
        <v>2878</v>
      </c>
      <c r="AB270" s="17"/>
      <c r="AC270" s="106"/>
    </row>
    <row r="271" spans="1:29" ht="84">
      <c r="A271" s="218">
        <v>3567</v>
      </c>
      <c r="B271" s="16" t="str">
        <f t="shared" si="62"/>
        <v>V.1.48.4</v>
      </c>
      <c r="C271" s="93" t="s">
        <v>2885</v>
      </c>
      <c r="D271" s="20" t="s">
        <v>50</v>
      </c>
      <c r="E271" s="31"/>
      <c r="F271" s="197"/>
      <c r="G271" s="197"/>
      <c r="H271" s="17"/>
      <c r="I271" s="18" t="s">
        <v>2886</v>
      </c>
      <c r="J271" s="17" t="s">
        <v>2887</v>
      </c>
      <c r="K271" s="16">
        <v>3</v>
      </c>
      <c r="L271" s="17"/>
      <c r="M271" s="218">
        <f t="shared" si="63"/>
        <v>1</v>
      </c>
      <c r="N271" s="218">
        <f t="shared" si="64"/>
        <v>48</v>
      </c>
      <c r="O271" s="218">
        <f t="shared" si="65"/>
        <v>4</v>
      </c>
      <c r="P271" s="218">
        <f t="shared" si="66"/>
        <v>0</v>
      </c>
      <c r="Q271" s="218">
        <f t="shared" si="67"/>
        <v>0</v>
      </c>
      <c r="R271" s="222">
        <f t="shared" si="60"/>
        <v>0</v>
      </c>
      <c r="S271" s="218">
        <f t="shared" si="68"/>
        <v>2</v>
      </c>
      <c r="T271" s="218">
        <f t="shared" si="69"/>
        <v>2</v>
      </c>
      <c r="U271" s="218">
        <f t="shared" si="70"/>
        <v>1</v>
      </c>
      <c r="V271" s="218">
        <f t="shared" si="71"/>
        <v>3</v>
      </c>
      <c r="W271" s="218">
        <f t="shared" si="72"/>
        <v>2</v>
      </c>
      <c r="X271" s="218">
        <f t="shared" si="73"/>
        <v>1</v>
      </c>
      <c r="Y271" s="218">
        <f t="shared" si="74"/>
        <v>1</v>
      </c>
      <c r="Z271" s="120" t="str">
        <f t="shared" si="61"/>
        <v/>
      </c>
      <c r="AA271" s="185" t="s">
        <v>2878</v>
      </c>
      <c r="AB271" s="17"/>
      <c r="AC271" s="106"/>
    </row>
    <row r="272" spans="1:29" ht="56">
      <c r="A272" s="218">
        <v>3568</v>
      </c>
      <c r="B272" s="16" t="str">
        <f t="shared" si="62"/>
        <v>V.1.49</v>
      </c>
      <c r="C272" s="92" t="s">
        <v>2888</v>
      </c>
      <c r="D272" s="20" t="s">
        <v>50</v>
      </c>
      <c r="E272" s="31"/>
      <c r="F272" s="197"/>
      <c r="G272" s="197"/>
      <c r="H272" s="17"/>
      <c r="I272" s="18" t="s">
        <v>404</v>
      </c>
      <c r="J272" s="17" t="s">
        <v>405</v>
      </c>
      <c r="K272" s="16">
        <v>2</v>
      </c>
      <c r="L272" s="17"/>
      <c r="M272" s="218">
        <f t="shared" si="63"/>
        <v>1</v>
      </c>
      <c r="N272" s="218">
        <f t="shared" si="64"/>
        <v>49</v>
      </c>
      <c r="O272" s="218">
        <f t="shared" si="65"/>
        <v>0</v>
      </c>
      <c r="P272" s="218">
        <f t="shared" si="66"/>
        <v>0</v>
      </c>
      <c r="Q272" s="218">
        <f t="shared" si="67"/>
        <v>0</v>
      </c>
      <c r="R272" s="222">
        <f t="shared" si="60"/>
        <v>0</v>
      </c>
      <c r="S272" s="218">
        <f t="shared" si="68"/>
        <v>2</v>
      </c>
      <c r="T272" s="218">
        <f t="shared" si="69"/>
        <v>2</v>
      </c>
      <c r="U272" s="218">
        <f t="shared" si="70"/>
        <v>1</v>
      </c>
      <c r="V272" s="218">
        <f t="shared" si="71"/>
        <v>2</v>
      </c>
      <c r="W272" s="218">
        <f t="shared" si="72"/>
        <v>2</v>
      </c>
      <c r="X272" s="218">
        <f t="shared" si="73"/>
        <v>1</v>
      </c>
      <c r="Y272" s="218">
        <f t="shared" si="74"/>
        <v>1</v>
      </c>
      <c r="Z272" s="120">
        <f t="shared" si="61"/>
        <v>1</v>
      </c>
      <c r="AA272" s="185" t="s">
        <v>2889</v>
      </c>
      <c r="AB272" s="17"/>
      <c r="AC272" s="106" t="s">
        <v>2890</v>
      </c>
    </row>
    <row r="273" spans="1:29" ht="14">
      <c r="A273" s="218">
        <v>3569</v>
      </c>
      <c r="B273" s="16" t="str">
        <f t="shared" si="62"/>
        <v>V.1.49.1</v>
      </c>
      <c r="C273" s="93" t="s">
        <v>2891</v>
      </c>
      <c r="D273" s="20"/>
      <c r="E273" s="31"/>
      <c r="F273" s="197"/>
      <c r="G273" s="197"/>
      <c r="H273" s="17"/>
      <c r="I273" s="18" t="s">
        <v>3</v>
      </c>
      <c r="J273" s="17"/>
      <c r="K273" s="16">
        <v>3</v>
      </c>
      <c r="L273" s="17"/>
      <c r="M273" s="218">
        <f t="shared" si="63"/>
        <v>1</v>
      </c>
      <c r="N273" s="218">
        <f t="shared" si="64"/>
        <v>49</v>
      </c>
      <c r="O273" s="218">
        <f t="shared" si="65"/>
        <v>1</v>
      </c>
      <c r="P273" s="218">
        <f t="shared" si="66"/>
        <v>0</v>
      </c>
      <c r="Q273" s="218">
        <f t="shared" si="67"/>
        <v>0</v>
      </c>
      <c r="R273" s="222">
        <f t="shared" si="60"/>
        <v>0</v>
      </c>
      <c r="S273" s="218">
        <f t="shared" si="68"/>
        <v>0</v>
      </c>
      <c r="T273" s="218">
        <f t="shared" si="69"/>
        <v>0</v>
      </c>
      <c r="U273" s="218">
        <f t="shared" si="70"/>
        <v>1</v>
      </c>
      <c r="V273" s="218">
        <f t="shared" si="71"/>
        <v>2</v>
      </c>
      <c r="W273" s="218">
        <f t="shared" si="72"/>
        <v>2</v>
      </c>
      <c r="X273" s="218">
        <f t="shared" si="73"/>
        <v>0</v>
      </c>
      <c r="Y273" s="218">
        <f t="shared" si="74"/>
        <v>1</v>
      </c>
      <c r="Z273" s="120" t="str">
        <f t="shared" si="61"/>
        <v/>
      </c>
      <c r="AA273" s="185" t="s">
        <v>2889</v>
      </c>
      <c r="AB273" s="17"/>
      <c r="AC273" s="106"/>
    </row>
    <row r="274" spans="1:29" ht="14">
      <c r="A274" s="218">
        <v>3570</v>
      </c>
      <c r="B274" s="16" t="str">
        <f t="shared" si="62"/>
        <v>V.1.49.2</v>
      </c>
      <c r="C274" s="93" t="s">
        <v>2892</v>
      </c>
      <c r="D274" s="20"/>
      <c r="E274" s="31"/>
      <c r="F274" s="197"/>
      <c r="G274" s="197"/>
      <c r="H274" s="17"/>
      <c r="I274" s="18" t="s">
        <v>3</v>
      </c>
      <c r="J274" s="17"/>
      <c r="K274" s="16">
        <v>3</v>
      </c>
      <c r="L274" s="17"/>
      <c r="M274" s="218">
        <f t="shared" si="63"/>
        <v>1</v>
      </c>
      <c r="N274" s="218">
        <f t="shared" si="64"/>
        <v>49</v>
      </c>
      <c r="O274" s="218">
        <f t="shared" si="65"/>
        <v>2</v>
      </c>
      <c r="P274" s="218">
        <f t="shared" si="66"/>
        <v>0</v>
      </c>
      <c r="Q274" s="218">
        <f t="shared" si="67"/>
        <v>0</v>
      </c>
      <c r="R274" s="222">
        <f t="shared" si="60"/>
        <v>0</v>
      </c>
      <c r="S274" s="218">
        <f t="shared" si="68"/>
        <v>0</v>
      </c>
      <c r="T274" s="218">
        <f t="shared" si="69"/>
        <v>0</v>
      </c>
      <c r="U274" s="218">
        <f t="shared" si="70"/>
        <v>1</v>
      </c>
      <c r="V274" s="218">
        <f t="shared" si="71"/>
        <v>2</v>
      </c>
      <c r="W274" s="218">
        <f t="shared" si="72"/>
        <v>2</v>
      </c>
      <c r="X274" s="218">
        <f t="shared" si="73"/>
        <v>0</v>
      </c>
      <c r="Y274" s="218">
        <f t="shared" si="74"/>
        <v>1</v>
      </c>
      <c r="Z274" s="120" t="str">
        <f t="shared" si="61"/>
        <v/>
      </c>
      <c r="AA274" s="185" t="s">
        <v>2889</v>
      </c>
      <c r="AB274" s="17"/>
      <c r="AC274" s="106"/>
    </row>
    <row r="275" spans="1:29" ht="14">
      <c r="A275" s="218">
        <v>3571</v>
      </c>
      <c r="B275" s="16" t="str">
        <f t="shared" si="62"/>
        <v>V.1.49.3</v>
      </c>
      <c r="C275" s="93" t="s">
        <v>2893</v>
      </c>
      <c r="D275" s="20"/>
      <c r="E275" s="31"/>
      <c r="F275" s="197"/>
      <c r="G275" s="197"/>
      <c r="H275" s="17"/>
      <c r="I275" s="18" t="s">
        <v>3</v>
      </c>
      <c r="J275" s="17"/>
      <c r="K275" s="16">
        <v>3</v>
      </c>
      <c r="L275" s="17"/>
      <c r="M275" s="218">
        <f t="shared" si="63"/>
        <v>1</v>
      </c>
      <c r="N275" s="218">
        <f t="shared" si="64"/>
        <v>49</v>
      </c>
      <c r="O275" s="218">
        <f t="shared" si="65"/>
        <v>3</v>
      </c>
      <c r="P275" s="218">
        <f t="shared" si="66"/>
        <v>0</v>
      </c>
      <c r="Q275" s="218">
        <f t="shared" si="67"/>
        <v>0</v>
      </c>
      <c r="R275" s="222">
        <f t="shared" si="60"/>
        <v>0</v>
      </c>
      <c r="S275" s="218">
        <f t="shared" si="68"/>
        <v>0</v>
      </c>
      <c r="T275" s="218">
        <f t="shared" si="69"/>
        <v>0</v>
      </c>
      <c r="U275" s="218">
        <f t="shared" si="70"/>
        <v>1</v>
      </c>
      <c r="V275" s="218">
        <f t="shared" si="71"/>
        <v>2</v>
      </c>
      <c r="W275" s="218">
        <f t="shared" si="72"/>
        <v>2</v>
      </c>
      <c r="X275" s="218">
        <f t="shared" si="73"/>
        <v>0</v>
      </c>
      <c r="Y275" s="218">
        <f t="shared" si="74"/>
        <v>1</v>
      </c>
      <c r="Z275" s="120" t="str">
        <f t="shared" si="61"/>
        <v/>
      </c>
      <c r="AA275" s="185" t="s">
        <v>2889</v>
      </c>
      <c r="AB275" s="17"/>
      <c r="AC275" s="106"/>
    </row>
    <row r="276" spans="1:29" ht="28">
      <c r="A276" s="218">
        <v>3572</v>
      </c>
      <c r="B276" s="16" t="str">
        <f t="shared" si="62"/>
        <v>V.1.49.4</v>
      </c>
      <c r="C276" s="93" t="s">
        <v>2894</v>
      </c>
      <c r="D276" s="20"/>
      <c r="E276" s="31"/>
      <c r="F276" s="197"/>
      <c r="G276" s="197"/>
      <c r="H276" s="17"/>
      <c r="I276" s="18" t="s">
        <v>3</v>
      </c>
      <c r="J276" s="17"/>
      <c r="K276" s="16">
        <v>3</v>
      </c>
      <c r="L276" s="17"/>
      <c r="M276" s="218">
        <f t="shared" si="63"/>
        <v>1</v>
      </c>
      <c r="N276" s="218">
        <f t="shared" si="64"/>
        <v>49</v>
      </c>
      <c r="O276" s="218">
        <f t="shared" si="65"/>
        <v>4</v>
      </c>
      <c r="P276" s="218">
        <f t="shared" si="66"/>
        <v>0</v>
      </c>
      <c r="Q276" s="218">
        <f t="shared" si="67"/>
        <v>0</v>
      </c>
      <c r="R276" s="222">
        <f t="shared" si="60"/>
        <v>0</v>
      </c>
      <c r="S276" s="218">
        <f t="shared" si="68"/>
        <v>0</v>
      </c>
      <c r="T276" s="218">
        <f t="shared" si="69"/>
        <v>0</v>
      </c>
      <c r="U276" s="218">
        <f t="shared" si="70"/>
        <v>1</v>
      </c>
      <c r="V276" s="218">
        <f t="shared" si="71"/>
        <v>2</v>
      </c>
      <c r="W276" s="218">
        <f t="shared" si="72"/>
        <v>2</v>
      </c>
      <c r="X276" s="218">
        <f t="shared" si="73"/>
        <v>0</v>
      </c>
      <c r="Y276" s="218">
        <f t="shared" si="74"/>
        <v>1</v>
      </c>
      <c r="Z276" s="120" t="str">
        <f t="shared" si="61"/>
        <v/>
      </c>
      <c r="AA276" s="185" t="s">
        <v>2889</v>
      </c>
      <c r="AB276" s="17"/>
      <c r="AC276" s="106"/>
    </row>
    <row r="277" spans="1:29" ht="14">
      <c r="A277" s="218">
        <v>3573</v>
      </c>
      <c r="B277" s="16" t="str">
        <f t="shared" si="62"/>
        <v>V.1.49.5</v>
      </c>
      <c r="C277" s="93" t="s">
        <v>2895</v>
      </c>
      <c r="D277" s="20"/>
      <c r="E277" s="31"/>
      <c r="F277" s="197"/>
      <c r="G277" s="197"/>
      <c r="H277" s="17"/>
      <c r="I277" s="18" t="s">
        <v>3</v>
      </c>
      <c r="J277" s="17"/>
      <c r="K277" s="16">
        <v>3</v>
      </c>
      <c r="L277" s="17"/>
      <c r="M277" s="218">
        <f t="shared" si="63"/>
        <v>1</v>
      </c>
      <c r="N277" s="218">
        <f t="shared" si="64"/>
        <v>49</v>
      </c>
      <c r="O277" s="218">
        <f t="shared" si="65"/>
        <v>5</v>
      </c>
      <c r="P277" s="218">
        <f t="shared" si="66"/>
        <v>0</v>
      </c>
      <c r="Q277" s="218">
        <f t="shared" si="67"/>
        <v>0</v>
      </c>
      <c r="R277" s="222">
        <f t="shared" si="60"/>
        <v>0</v>
      </c>
      <c r="S277" s="218">
        <f t="shared" si="68"/>
        <v>0</v>
      </c>
      <c r="T277" s="218">
        <f t="shared" si="69"/>
        <v>0</v>
      </c>
      <c r="U277" s="218">
        <f t="shared" si="70"/>
        <v>1</v>
      </c>
      <c r="V277" s="218">
        <f t="shared" si="71"/>
        <v>2</v>
      </c>
      <c r="W277" s="218">
        <f t="shared" si="72"/>
        <v>2</v>
      </c>
      <c r="X277" s="218">
        <f t="shared" si="73"/>
        <v>0</v>
      </c>
      <c r="Y277" s="218">
        <f t="shared" si="74"/>
        <v>1</v>
      </c>
      <c r="Z277" s="120" t="str">
        <f t="shared" si="61"/>
        <v/>
      </c>
      <c r="AA277" s="185" t="s">
        <v>2889</v>
      </c>
      <c r="AB277" s="17"/>
      <c r="AC277" s="106"/>
    </row>
    <row r="278" spans="1:29" ht="14">
      <c r="A278" s="218">
        <v>3574</v>
      </c>
      <c r="B278" s="16" t="str">
        <f t="shared" si="62"/>
        <v>V.1.49.6</v>
      </c>
      <c r="C278" s="93" t="s">
        <v>2896</v>
      </c>
      <c r="D278" s="20"/>
      <c r="E278" s="31"/>
      <c r="F278" s="197"/>
      <c r="G278" s="197"/>
      <c r="H278" s="17"/>
      <c r="I278" s="18" t="s">
        <v>3</v>
      </c>
      <c r="J278" s="17"/>
      <c r="K278" s="16">
        <v>3</v>
      </c>
      <c r="L278" s="17"/>
      <c r="M278" s="218">
        <f t="shared" si="63"/>
        <v>1</v>
      </c>
      <c r="N278" s="218">
        <f t="shared" si="64"/>
        <v>49</v>
      </c>
      <c r="O278" s="218">
        <f t="shared" si="65"/>
        <v>6</v>
      </c>
      <c r="P278" s="218">
        <f t="shared" si="66"/>
        <v>0</v>
      </c>
      <c r="Q278" s="218">
        <f t="shared" si="67"/>
        <v>0</v>
      </c>
      <c r="R278" s="222">
        <f t="shared" si="60"/>
        <v>0</v>
      </c>
      <c r="S278" s="218">
        <f t="shared" si="68"/>
        <v>0</v>
      </c>
      <c r="T278" s="218">
        <f t="shared" si="69"/>
        <v>0</v>
      </c>
      <c r="U278" s="218">
        <f t="shared" si="70"/>
        <v>1</v>
      </c>
      <c r="V278" s="218">
        <f t="shared" si="71"/>
        <v>2</v>
      </c>
      <c r="W278" s="218">
        <f t="shared" si="72"/>
        <v>2</v>
      </c>
      <c r="X278" s="218">
        <f t="shared" si="73"/>
        <v>0</v>
      </c>
      <c r="Y278" s="218">
        <f t="shared" si="74"/>
        <v>1</v>
      </c>
      <c r="Z278" s="120" t="str">
        <f t="shared" si="61"/>
        <v/>
      </c>
      <c r="AA278" s="185" t="s">
        <v>2889</v>
      </c>
      <c r="AB278" s="17"/>
      <c r="AC278" s="106"/>
    </row>
    <row r="279" spans="1:29" ht="14">
      <c r="A279" s="218">
        <v>3575</v>
      </c>
      <c r="B279" s="16" t="str">
        <f t="shared" si="62"/>
        <v>V.1.49.7</v>
      </c>
      <c r="C279" s="93" t="s">
        <v>2693</v>
      </c>
      <c r="D279" s="20"/>
      <c r="E279" s="31"/>
      <c r="F279" s="197"/>
      <c r="G279" s="197"/>
      <c r="H279" s="17"/>
      <c r="I279" s="152" t="s">
        <v>3</v>
      </c>
      <c r="J279" s="17"/>
      <c r="K279" s="16">
        <v>3</v>
      </c>
      <c r="L279" s="17"/>
      <c r="M279" s="218">
        <f t="shared" si="63"/>
        <v>1</v>
      </c>
      <c r="N279" s="218">
        <f t="shared" si="64"/>
        <v>49</v>
      </c>
      <c r="O279" s="218">
        <f t="shared" si="65"/>
        <v>7</v>
      </c>
      <c r="P279" s="218">
        <f t="shared" si="66"/>
        <v>0</v>
      </c>
      <c r="Q279" s="218">
        <f t="shared" si="67"/>
        <v>0</v>
      </c>
      <c r="R279" s="222">
        <f t="shared" si="60"/>
        <v>0</v>
      </c>
      <c r="S279" s="218">
        <f t="shared" si="68"/>
        <v>0</v>
      </c>
      <c r="T279" s="218">
        <f t="shared" si="69"/>
        <v>0</v>
      </c>
      <c r="U279" s="218">
        <f t="shared" si="70"/>
        <v>1</v>
      </c>
      <c r="V279" s="218">
        <f t="shared" si="71"/>
        <v>2</v>
      </c>
      <c r="W279" s="218">
        <f t="shared" si="72"/>
        <v>2</v>
      </c>
      <c r="X279" s="218">
        <f t="shared" si="73"/>
        <v>0</v>
      </c>
      <c r="Y279" s="218">
        <f t="shared" si="74"/>
        <v>1</v>
      </c>
      <c r="Z279" s="120" t="str">
        <f t="shared" si="61"/>
        <v/>
      </c>
      <c r="AA279" s="185" t="s">
        <v>2889</v>
      </c>
      <c r="AB279" s="17"/>
      <c r="AC279" s="106"/>
    </row>
    <row r="280" spans="1:29" ht="112">
      <c r="A280" s="218">
        <v>3576</v>
      </c>
      <c r="B280" s="16" t="str">
        <f t="shared" si="62"/>
        <v>V.1.50</v>
      </c>
      <c r="C280" s="92" t="s">
        <v>2897</v>
      </c>
      <c r="D280" s="20" t="s">
        <v>47</v>
      </c>
      <c r="E280" s="31"/>
      <c r="F280" s="197"/>
      <c r="G280" s="197"/>
      <c r="H280" s="17"/>
      <c r="I280" s="18" t="s">
        <v>429</v>
      </c>
      <c r="J280" s="17" t="s">
        <v>430</v>
      </c>
      <c r="K280" s="16">
        <v>2</v>
      </c>
      <c r="L280" s="17"/>
      <c r="M280" s="218">
        <f t="shared" si="63"/>
        <v>1</v>
      </c>
      <c r="N280" s="218">
        <f t="shared" si="64"/>
        <v>50</v>
      </c>
      <c r="O280" s="218">
        <f t="shared" si="65"/>
        <v>0</v>
      </c>
      <c r="P280" s="218">
        <f t="shared" si="66"/>
        <v>0</v>
      </c>
      <c r="Q280" s="218">
        <f t="shared" si="67"/>
        <v>0</v>
      </c>
      <c r="R280" s="222">
        <f t="shared" si="60"/>
        <v>0</v>
      </c>
      <c r="S280" s="218">
        <f t="shared" si="68"/>
        <v>1</v>
      </c>
      <c r="T280" s="218">
        <f t="shared" si="69"/>
        <v>1</v>
      </c>
      <c r="U280" s="218">
        <f t="shared" si="70"/>
        <v>1</v>
      </c>
      <c r="V280" s="218">
        <f t="shared" si="71"/>
        <v>0</v>
      </c>
      <c r="W280" s="218">
        <f t="shared" si="72"/>
        <v>1</v>
      </c>
      <c r="X280" s="218">
        <f t="shared" si="73"/>
        <v>1</v>
      </c>
      <c r="Y280" s="218">
        <f t="shared" si="74"/>
        <v>1</v>
      </c>
      <c r="Z280" s="120" t="str">
        <f t="shared" si="61"/>
        <v/>
      </c>
      <c r="AA280" s="185" t="s">
        <v>3</v>
      </c>
      <c r="AB280" s="17"/>
      <c r="AC280" s="106" t="s">
        <v>2898</v>
      </c>
    </row>
    <row r="281" spans="1:29" ht="28">
      <c r="A281" s="218">
        <v>3577</v>
      </c>
      <c r="B281" s="16" t="str">
        <f t="shared" si="62"/>
        <v>V.1.50.1</v>
      </c>
      <c r="C281" s="93" t="s">
        <v>2899</v>
      </c>
      <c r="D281" s="20" t="s">
        <v>47</v>
      </c>
      <c r="E281" s="31"/>
      <c r="F281" s="197"/>
      <c r="G281" s="197"/>
      <c r="H281" s="17"/>
      <c r="I281" s="18" t="s">
        <v>3</v>
      </c>
      <c r="J281" s="17"/>
      <c r="K281" s="16">
        <v>3</v>
      </c>
      <c r="L281" s="17"/>
      <c r="M281" s="218">
        <f t="shared" si="63"/>
        <v>1</v>
      </c>
      <c r="N281" s="218">
        <f t="shared" si="64"/>
        <v>50</v>
      </c>
      <c r="O281" s="218">
        <f t="shared" si="65"/>
        <v>1</v>
      </c>
      <c r="P281" s="218">
        <f t="shared" si="66"/>
        <v>0</v>
      </c>
      <c r="Q281" s="218">
        <f t="shared" si="67"/>
        <v>0</v>
      </c>
      <c r="R281" s="222">
        <f t="shared" si="60"/>
        <v>0</v>
      </c>
      <c r="S281" s="218">
        <f t="shared" si="68"/>
        <v>1</v>
      </c>
      <c r="T281" s="218">
        <f t="shared" si="69"/>
        <v>1</v>
      </c>
      <c r="U281" s="218">
        <f t="shared" si="70"/>
        <v>1</v>
      </c>
      <c r="V281" s="218">
        <f t="shared" si="71"/>
        <v>0</v>
      </c>
      <c r="W281" s="218">
        <f t="shared" si="72"/>
        <v>1</v>
      </c>
      <c r="X281" s="218">
        <f t="shared" si="73"/>
        <v>1</v>
      </c>
      <c r="Y281" s="218">
        <f t="shared" si="74"/>
        <v>1</v>
      </c>
      <c r="Z281" s="120" t="str">
        <f t="shared" si="61"/>
        <v/>
      </c>
      <c r="AA281" s="185" t="s">
        <v>2900</v>
      </c>
      <c r="AB281" s="17"/>
      <c r="AC281" s="106"/>
    </row>
    <row r="282" spans="1:29" ht="28">
      <c r="A282" s="218">
        <v>3578</v>
      </c>
      <c r="B282" s="16" t="str">
        <f t="shared" si="62"/>
        <v>V.1.50.2</v>
      </c>
      <c r="C282" s="93" t="s">
        <v>2901</v>
      </c>
      <c r="D282" s="20" t="s">
        <v>47</v>
      </c>
      <c r="E282" s="31"/>
      <c r="F282" s="197"/>
      <c r="G282" s="197"/>
      <c r="H282" s="17"/>
      <c r="I282" s="18" t="s">
        <v>3</v>
      </c>
      <c r="J282" s="17"/>
      <c r="K282" s="16">
        <v>3</v>
      </c>
      <c r="L282" s="17"/>
      <c r="M282" s="218">
        <f t="shared" si="63"/>
        <v>1</v>
      </c>
      <c r="N282" s="218">
        <f t="shared" si="64"/>
        <v>50</v>
      </c>
      <c r="O282" s="218">
        <f t="shared" si="65"/>
        <v>2</v>
      </c>
      <c r="P282" s="218">
        <f t="shared" si="66"/>
        <v>0</v>
      </c>
      <c r="Q282" s="218">
        <f t="shared" si="67"/>
        <v>0</v>
      </c>
      <c r="R282" s="222">
        <f t="shared" si="60"/>
        <v>0</v>
      </c>
      <c r="S282" s="218">
        <f t="shared" si="68"/>
        <v>1</v>
      </c>
      <c r="T282" s="218">
        <f t="shared" si="69"/>
        <v>1</v>
      </c>
      <c r="U282" s="218">
        <f t="shared" si="70"/>
        <v>1</v>
      </c>
      <c r="V282" s="218">
        <f t="shared" si="71"/>
        <v>0</v>
      </c>
      <c r="W282" s="218">
        <f t="shared" si="72"/>
        <v>1</v>
      </c>
      <c r="X282" s="218">
        <f t="shared" si="73"/>
        <v>1</v>
      </c>
      <c r="Y282" s="218">
        <f t="shared" si="74"/>
        <v>1</v>
      </c>
      <c r="Z282" s="120" t="str">
        <f t="shared" si="61"/>
        <v/>
      </c>
      <c r="AA282" s="185" t="s">
        <v>2900</v>
      </c>
      <c r="AB282" s="17"/>
      <c r="AC282" s="106"/>
    </row>
    <row r="283" spans="1:29" ht="28">
      <c r="A283" s="218">
        <v>3579</v>
      </c>
      <c r="B283" s="16" t="str">
        <f t="shared" si="62"/>
        <v>V.1.50.3</v>
      </c>
      <c r="C283" s="93" t="s">
        <v>2902</v>
      </c>
      <c r="D283" s="20" t="s">
        <v>47</v>
      </c>
      <c r="E283" s="31"/>
      <c r="F283" s="197"/>
      <c r="G283" s="197"/>
      <c r="H283" s="17"/>
      <c r="I283" s="18" t="s">
        <v>3</v>
      </c>
      <c r="J283" s="17"/>
      <c r="K283" s="16">
        <v>3</v>
      </c>
      <c r="L283" s="17"/>
      <c r="M283" s="218">
        <f t="shared" si="63"/>
        <v>1</v>
      </c>
      <c r="N283" s="218">
        <f t="shared" si="64"/>
        <v>50</v>
      </c>
      <c r="O283" s="218">
        <f t="shared" si="65"/>
        <v>3</v>
      </c>
      <c r="P283" s="218">
        <f t="shared" si="66"/>
        <v>0</v>
      </c>
      <c r="Q283" s="218">
        <f t="shared" si="67"/>
        <v>0</v>
      </c>
      <c r="R283" s="222">
        <f t="shared" si="60"/>
        <v>0</v>
      </c>
      <c r="S283" s="218">
        <f t="shared" si="68"/>
        <v>1</v>
      </c>
      <c r="T283" s="218">
        <f t="shared" si="69"/>
        <v>1</v>
      </c>
      <c r="U283" s="218">
        <f t="shared" si="70"/>
        <v>1</v>
      </c>
      <c r="V283" s="218">
        <f t="shared" si="71"/>
        <v>0</v>
      </c>
      <c r="W283" s="218">
        <f t="shared" si="72"/>
        <v>1</v>
      </c>
      <c r="X283" s="218">
        <f t="shared" si="73"/>
        <v>1</v>
      </c>
      <c r="Y283" s="218">
        <f t="shared" si="74"/>
        <v>1</v>
      </c>
      <c r="Z283" s="120" t="str">
        <f t="shared" si="61"/>
        <v/>
      </c>
      <c r="AA283" s="185" t="s">
        <v>2900</v>
      </c>
      <c r="AB283" s="17"/>
      <c r="AC283" s="106"/>
    </row>
    <row r="284" spans="1:29" ht="28">
      <c r="A284" s="218">
        <v>3580</v>
      </c>
      <c r="B284" s="16" t="str">
        <f t="shared" si="62"/>
        <v>V.1.50.4</v>
      </c>
      <c r="C284" s="93" t="s">
        <v>2903</v>
      </c>
      <c r="D284" s="20" t="s">
        <v>50</v>
      </c>
      <c r="E284" s="31"/>
      <c r="F284" s="197"/>
      <c r="G284" s="197"/>
      <c r="H284" s="17"/>
      <c r="I284" s="18" t="s">
        <v>3</v>
      </c>
      <c r="J284" s="17"/>
      <c r="K284" s="16">
        <v>3</v>
      </c>
      <c r="L284" s="17"/>
      <c r="M284" s="218">
        <f t="shared" si="63"/>
        <v>1</v>
      </c>
      <c r="N284" s="218">
        <f t="shared" si="64"/>
        <v>50</v>
      </c>
      <c r="O284" s="218">
        <f t="shared" si="65"/>
        <v>4</v>
      </c>
      <c r="P284" s="218">
        <f t="shared" si="66"/>
        <v>0</v>
      </c>
      <c r="Q284" s="218">
        <f t="shared" si="67"/>
        <v>0</v>
      </c>
      <c r="R284" s="222">
        <f t="shared" si="60"/>
        <v>0</v>
      </c>
      <c r="S284" s="218">
        <f t="shared" si="68"/>
        <v>2</v>
      </c>
      <c r="T284" s="218">
        <f t="shared" si="69"/>
        <v>2</v>
      </c>
      <c r="U284" s="218">
        <f t="shared" si="70"/>
        <v>1</v>
      </c>
      <c r="V284" s="218">
        <f t="shared" si="71"/>
        <v>3</v>
      </c>
      <c r="W284" s="218">
        <f t="shared" si="72"/>
        <v>2</v>
      </c>
      <c r="X284" s="218">
        <f t="shared" si="73"/>
        <v>1</v>
      </c>
      <c r="Y284" s="218">
        <f t="shared" si="74"/>
        <v>1</v>
      </c>
      <c r="Z284" s="120" t="str">
        <f t="shared" si="61"/>
        <v/>
      </c>
      <c r="AA284" s="185" t="s">
        <v>2900</v>
      </c>
      <c r="AB284" s="17"/>
      <c r="AC284" s="106"/>
    </row>
    <row r="285" spans="1:29" ht="28">
      <c r="A285" s="218">
        <v>3581</v>
      </c>
      <c r="B285" s="16" t="str">
        <f t="shared" si="62"/>
        <v>V.1.50.5</v>
      </c>
      <c r="C285" s="93" t="s">
        <v>2693</v>
      </c>
      <c r="D285" s="20" t="s">
        <v>50</v>
      </c>
      <c r="E285" s="31"/>
      <c r="F285" s="197"/>
      <c r="G285" s="197"/>
      <c r="H285" s="17"/>
      <c r="I285" s="152" t="s">
        <v>3</v>
      </c>
      <c r="J285" s="17"/>
      <c r="K285" s="16">
        <v>3</v>
      </c>
      <c r="L285" s="17"/>
      <c r="M285" s="218">
        <f t="shared" si="63"/>
        <v>1</v>
      </c>
      <c r="N285" s="218">
        <f t="shared" si="64"/>
        <v>50</v>
      </c>
      <c r="O285" s="218">
        <f t="shared" si="65"/>
        <v>5</v>
      </c>
      <c r="P285" s="218">
        <f t="shared" si="66"/>
        <v>0</v>
      </c>
      <c r="Q285" s="218">
        <f t="shared" si="67"/>
        <v>0</v>
      </c>
      <c r="R285" s="222">
        <f t="shared" si="60"/>
        <v>0</v>
      </c>
      <c r="S285" s="218">
        <f t="shared" si="68"/>
        <v>2</v>
      </c>
      <c r="T285" s="218">
        <f t="shared" si="69"/>
        <v>2</v>
      </c>
      <c r="U285" s="218">
        <f t="shared" si="70"/>
        <v>1</v>
      </c>
      <c r="V285" s="218">
        <f t="shared" si="71"/>
        <v>3</v>
      </c>
      <c r="W285" s="218">
        <f t="shared" si="72"/>
        <v>2</v>
      </c>
      <c r="X285" s="218">
        <f t="shared" si="73"/>
        <v>1</v>
      </c>
      <c r="Y285" s="218">
        <f t="shared" si="74"/>
        <v>1</v>
      </c>
      <c r="Z285" s="120" t="str">
        <f t="shared" si="61"/>
        <v/>
      </c>
      <c r="AA285" s="185" t="s">
        <v>2900</v>
      </c>
      <c r="AB285" s="17"/>
      <c r="AC285" s="106"/>
    </row>
    <row r="286" spans="1:29" ht="112">
      <c r="A286" s="218">
        <v>3582</v>
      </c>
      <c r="B286" s="16" t="str">
        <f t="shared" si="62"/>
        <v>V.1.51</v>
      </c>
      <c r="C286" s="92" t="s">
        <v>2904</v>
      </c>
      <c r="D286" s="4"/>
      <c r="E286" s="7"/>
      <c r="F286" s="7"/>
      <c r="G286" s="7"/>
      <c r="H286" s="17"/>
      <c r="I286" s="18" t="s">
        <v>429</v>
      </c>
      <c r="J286" s="17" t="s">
        <v>430</v>
      </c>
      <c r="K286" s="16">
        <v>2</v>
      </c>
      <c r="L286" s="17">
        <v>1</v>
      </c>
      <c r="M286" s="218">
        <f t="shared" si="63"/>
        <v>1</v>
      </c>
      <c r="N286" s="218">
        <f t="shared" si="64"/>
        <v>51</v>
      </c>
      <c r="O286" s="218">
        <f t="shared" si="65"/>
        <v>0</v>
      </c>
      <c r="P286" s="218">
        <f t="shared" si="66"/>
        <v>0</v>
      </c>
      <c r="Q286" s="218">
        <f t="shared" si="67"/>
        <v>0</v>
      </c>
      <c r="R286" s="222">
        <f t="shared" si="60"/>
        <v>0</v>
      </c>
      <c r="S286" s="218">
        <f t="shared" si="68"/>
        <v>0</v>
      </c>
      <c r="T286" s="218">
        <f t="shared" si="69"/>
        <v>0</v>
      </c>
      <c r="U286" s="218">
        <f t="shared" si="70"/>
        <v>1</v>
      </c>
      <c r="V286" s="218">
        <f t="shared" si="71"/>
        <v>0</v>
      </c>
      <c r="W286" s="218">
        <f t="shared" si="72"/>
        <v>0</v>
      </c>
      <c r="X286" s="218">
        <f t="shared" si="73"/>
        <v>1</v>
      </c>
      <c r="Y286" s="218">
        <f t="shared" si="74"/>
        <v>1</v>
      </c>
      <c r="Z286" s="120" t="str">
        <f t="shared" si="61"/>
        <v/>
      </c>
      <c r="AA286" s="185" t="s">
        <v>2889</v>
      </c>
      <c r="AB286" s="17"/>
      <c r="AC286" s="106" t="s">
        <v>2905</v>
      </c>
    </row>
    <row r="287" spans="1:29" ht="14">
      <c r="A287" s="218">
        <v>3583</v>
      </c>
      <c r="B287" s="16" t="str">
        <f t="shared" si="62"/>
        <v>V.1.51.1</v>
      </c>
      <c r="C287" s="93" t="s">
        <v>2906</v>
      </c>
      <c r="D287" s="20" t="s">
        <v>47</v>
      </c>
      <c r="E287" s="31"/>
      <c r="F287" s="197"/>
      <c r="G287" s="197"/>
      <c r="H287" s="17"/>
      <c r="I287" s="152" t="s">
        <v>3</v>
      </c>
      <c r="J287" s="17"/>
      <c r="K287" s="16">
        <v>3</v>
      </c>
      <c r="L287" s="17"/>
      <c r="M287" s="218">
        <f t="shared" si="63"/>
        <v>1</v>
      </c>
      <c r="N287" s="218">
        <f t="shared" si="64"/>
        <v>51</v>
      </c>
      <c r="O287" s="218">
        <f t="shared" si="65"/>
        <v>1</v>
      </c>
      <c r="P287" s="218">
        <f t="shared" si="66"/>
        <v>0</v>
      </c>
      <c r="Q287" s="218">
        <f t="shared" si="67"/>
        <v>0</v>
      </c>
      <c r="R287" s="222">
        <f t="shared" si="60"/>
        <v>0</v>
      </c>
      <c r="S287" s="218">
        <f t="shared" si="68"/>
        <v>1</v>
      </c>
      <c r="T287" s="218">
        <f t="shared" si="69"/>
        <v>1</v>
      </c>
      <c r="U287" s="218">
        <f t="shared" si="70"/>
        <v>0</v>
      </c>
      <c r="V287" s="218">
        <f t="shared" si="71"/>
        <v>0</v>
      </c>
      <c r="W287" s="218">
        <f t="shared" si="72"/>
        <v>1</v>
      </c>
      <c r="X287" s="218">
        <f t="shared" si="73"/>
        <v>1</v>
      </c>
      <c r="Y287" s="218">
        <f t="shared" si="74"/>
        <v>0</v>
      </c>
      <c r="Z287" s="120" t="str">
        <f t="shared" si="61"/>
        <v/>
      </c>
      <c r="AA287" s="185" t="s">
        <v>2889</v>
      </c>
      <c r="AB287" s="17"/>
      <c r="AC287" s="106"/>
    </row>
    <row r="288" spans="1:29" ht="14">
      <c r="A288" s="218">
        <v>3584</v>
      </c>
      <c r="B288" s="16" t="str">
        <f t="shared" si="62"/>
        <v>V.1.51.2</v>
      </c>
      <c r="C288" s="93" t="s">
        <v>2907</v>
      </c>
      <c r="D288" s="20" t="s">
        <v>50</v>
      </c>
      <c r="E288" s="31"/>
      <c r="F288" s="197"/>
      <c r="G288" s="197"/>
      <c r="H288" s="17"/>
      <c r="I288" s="18" t="s">
        <v>3</v>
      </c>
      <c r="J288" s="17"/>
      <c r="K288" s="16">
        <v>3</v>
      </c>
      <c r="L288" s="17"/>
      <c r="M288" s="218">
        <f t="shared" si="63"/>
        <v>1</v>
      </c>
      <c r="N288" s="218">
        <f t="shared" si="64"/>
        <v>51</v>
      </c>
      <c r="O288" s="218">
        <f t="shared" si="65"/>
        <v>2</v>
      </c>
      <c r="P288" s="218">
        <f t="shared" si="66"/>
        <v>0</v>
      </c>
      <c r="Q288" s="218">
        <f t="shared" si="67"/>
        <v>0</v>
      </c>
      <c r="R288" s="222">
        <f t="shared" si="60"/>
        <v>0</v>
      </c>
      <c r="S288" s="218">
        <f t="shared" si="68"/>
        <v>2</v>
      </c>
      <c r="T288" s="218">
        <f t="shared" si="69"/>
        <v>2</v>
      </c>
      <c r="U288" s="218">
        <f t="shared" si="70"/>
        <v>0</v>
      </c>
      <c r="V288" s="218">
        <f t="shared" si="71"/>
        <v>3</v>
      </c>
      <c r="W288" s="218">
        <f t="shared" si="72"/>
        <v>2</v>
      </c>
      <c r="X288" s="218">
        <f t="shared" si="73"/>
        <v>1</v>
      </c>
      <c r="Y288" s="218">
        <f t="shared" si="74"/>
        <v>0</v>
      </c>
      <c r="Z288" s="120" t="str">
        <f t="shared" si="61"/>
        <v/>
      </c>
      <c r="AA288" s="185" t="s">
        <v>2889</v>
      </c>
      <c r="AB288" s="17"/>
      <c r="AC288" s="106"/>
    </row>
    <row r="289" spans="1:29" ht="14">
      <c r="A289" s="218">
        <v>3585</v>
      </c>
      <c r="B289" s="16" t="str">
        <f t="shared" si="62"/>
        <v>V.1.51.3</v>
      </c>
      <c r="C289" s="93" t="s">
        <v>2908</v>
      </c>
      <c r="D289" s="20" t="s">
        <v>47</v>
      </c>
      <c r="E289" s="31"/>
      <c r="F289" s="197"/>
      <c r="G289" s="197"/>
      <c r="H289" s="17"/>
      <c r="I289" s="152" t="s">
        <v>3</v>
      </c>
      <c r="J289" s="17"/>
      <c r="K289" s="16">
        <v>3</v>
      </c>
      <c r="L289" s="17"/>
      <c r="M289" s="218">
        <f t="shared" si="63"/>
        <v>1</v>
      </c>
      <c r="N289" s="218">
        <f t="shared" si="64"/>
        <v>51</v>
      </c>
      <c r="O289" s="218">
        <f t="shared" si="65"/>
        <v>3</v>
      </c>
      <c r="P289" s="218">
        <f t="shared" si="66"/>
        <v>0</v>
      </c>
      <c r="Q289" s="218">
        <f t="shared" si="67"/>
        <v>0</v>
      </c>
      <c r="R289" s="222">
        <f t="shared" si="60"/>
        <v>0</v>
      </c>
      <c r="S289" s="218">
        <f t="shared" si="68"/>
        <v>1</v>
      </c>
      <c r="T289" s="218">
        <f t="shared" si="69"/>
        <v>1</v>
      </c>
      <c r="U289" s="218">
        <f t="shared" si="70"/>
        <v>0</v>
      </c>
      <c r="V289" s="218">
        <f t="shared" si="71"/>
        <v>0</v>
      </c>
      <c r="W289" s="218">
        <f t="shared" si="72"/>
        <v>1</v>
      </c>
      <c r="X289" s="218">
        <f t="shared" si="73"/>
        <v>1</v>
      </c>
      <c r="Y289" s="218">
        <f t="shared" si="74"/>
        <v>0</v>
      </c>
      <c r="Z289" s="120" t="str">
        <f t="shared" si="61"/>
        <v/>
      </c>
      <c r="AA289" s="185" t="s">
        <v>2889</v>
      </c>
      <c r="AB289" s="17"/>
      <c r="AC289" s="106"/>
    </row>
    <row r="290" spans="1:29" ht="14">
      <c r="A290" s="218">
        <v>3586</v>
      </c>
      <c r="B290" s="16" t="str">
        <f t="shared" si="62"/>
        <v>V.1.51.4</v>
      </c>
      <c r="C290" s="93" t="s">
        <v>2909</v>
      </c>
      <c r="D290" s="20" t="s">
        <v>47</v>
      </c>
      <c r="E290" s="31"/>
      <c r="F290" s="197"/>
      <c r="G290" s="197"/>
      <c r="H290" s="17"/>
      <c r="I290" s="152" t="s">
        <v>3</v>
      </c>
      <c r="J290" s="17"/>
      <c r="K290" s="16">
        <v>3</v>
      </c>
      <c r="L290" s="17"/>
      <c r="M290" s="218">
        <f t="shared" si="63"/>
        <v>1</v>
      </c>
      <c r="N290" s="218">
        <f t="shared" si="64"/>
        <v>51</v>
      </c>
      <c r="O290" s="218">
        <f t="shared" si="65"/>
        <v>4</v>
      </c>
      <c r="P290" s="218">
        <f t="shared" si="66"/>
        <v>0</v>
      </c>
      <c r="Q290" s="218">
        <f t="shared" si="67"/>
        <v>0</v>
      </c>
      <c r="R290" s="222">
        <f t="shared" si="60"/>
        <v>0</v>
      </c>
      <c r="S290" s="218">
        <f t="shared" si="68"/>
        <v>1</v>
      </c>
      <c r="T290" s="218">
        <f t="shared" si="69"/>
        <v>1</v>
      </c>
      <c r="U290" s="218">
        <f t="shared" si="70"/>
        <v>0</v>
      </c>
      <c r="V290" s="218">
        <f t="shared" si="71"/>
        <v>0</v>
      </c>
      <c r="W290" s="218">
        <f t="shared" si="72"/>
        <v>1</v>
      </c>
      <c r="X290" s="218">
        <f t="shared" si="73"/>
        <v>1</v>
      </c>
      <c r="Y290" s="218">
        <f t="shared" si="74"/>
        <v>0</v>
      </c>
      <c r="Z290" s="120" t="str">
        <f t="shared" si="61"/>
        <v/>
      </c>
      <c r="AA290" s="185" t="s">
        <v>2889</v>
      </c>
      <c r="AB290" s="17"/>
      <c r="AC290" s="106"/>
    </row>
    <row r="291" spans="1:29" ht="70">
      <c r="A291" s="218">
        <v>3587</v>
      </c>
      <c r="B291" s="16" t="str">
        <f t="shared" si="62"/>
        <v>V.1.52</v>
      </c>
      <c r="C291" s="92" t="s">
        <v>2910</v>
      </c>
      <c r="D291" s="20" t="s">
        <v>47</v>
      </c>
      <c r="E291" s="31"/>
      <c r="F291" s="197"/>
      <c r="G291" s="197"/>
      <c r="H291" s="17"/>
      <c r="I291" s="18" t="s">
        <v>2911</v>
      </c>
      <c r="J291" s="17" t="s">
        <v>2912</v>
      </c>
      <c r="K291" s="16">
        <v>2</v>
      </c>
      <c r="L291" s="17"/>
      <c r="M291" s="218">
        <f t="shared" si="63"/>
        <v>1</v>
      </c>
      <c r="N291" s="218">
        <f t="shared" si="64"/>
        <v>52</v>
      </c>
      <c r="O291" s="218">
        <f t="shared" si="65"/>
        <v>0</v>
      </c>
      <c r="P291" s="218">
        <f t="shared" si="66"/>
        <v>0</v>
      </c>
      <c r="Q291" s="218">
        <f t="shared" si="67"/>
        <v>0</v>
      </c>
      <c r="R291" s="222">
        <f t="shared" si="60"/>
        <v>0</v>
      </c>
      <c r="S291" s="218">
        <f t="shared" si="68"/>
        <v>1</v>
      </c>
      <c r="T291" s="218">
        <f t="shared" si="69"/>
        <v>1</v>
      </c>
      <c r="U291" s="218">
        <f t="shared" si="70"/>
        <v>1</v>
      </c>
      <c r="V291" s="218">
        <f t="shared" si="71"/>
        <v>0</v>
      </c>
      <c r="W291" s="218">
        <f t="shared" si="72"/>
        <v>1</v>
      </c>
      <c r="X291" s="218">
        <f t="shared" si="73"/>
        <v>1</v>
      </c>
      <c r="Y291" s="218">
        <f t="shared" si="74"/>
        <v>1</v>
      </c>
      <c r="Z291" s="120" t="str">
        <f t="shared" si="61"/>
        <v/>
      </c>
      <c r="AA291" s="185" t="s">
        <v>2913</v>
      </c>
      <c r="AB291" s="17"/>
      <c r="AC291" s="106" t="s">
        <v>2914</v>
      </c>
    </row>
    <row r="292" spans="1:29" ht="14">
      <c r="A292" s="218">
        <v>3588</v>
      </c>
      <c r="B292" s="16" t="str">
        <f t="shared" si="62"/>
        <v>V.1.52.1</v>
      </c>
      <c r="C292" s="93" t="s">
        <v>2683</v>
      </c>
      <c r="D292" s="20" t="s">
        <v>47</v>
      </c>
      <c r="E292" s="31"/>
      <c r="F292" s="197"/>
      <c r="G292" s="197"/>
      <c r="H292" s="17"/>
      <c r="I292" s="18" t="s">
        <v>3</v>
      </c>
      <c r="J292" s="17"/>
      <c r="K292" s="16">
        <v>3</v>
      </c>
      <c r="L292" s="17"/>
      <c r="M292" s="218">
        <f t="shared" si="63"/>
        <v>1</v>
      </c>
      <c r="N292" s="218">
        <f t="shared" si="64"/>
        <v>52</v>
      </c>
      <c r="O292" s="218">
        <f t="shared" si="65"/>
        <v>1</v>
      </c>
      <c r="P292" s="218">
        <f t="shared" si="66"/>
        <v>0</v>
      </c>
      <c r="Q292" s="218">
        <f t="shared" si="67"/>
        <v>0</v>
      </c>
      <c r="R292" s="222">
        <f t="shared" si="60"/>
        <v>0</v>
      </c>
      <c r="S292" s="218">
        <f t="shared" si="68"/>
        <v>1</v>
      </c>
      <c r="T292" s="218">
        <f t="shared" si="69"/>
        <v>1</v>
      </c>
      <c r="U292" s="218">
        <f t="shared" si="70"/>
        <v>1</v>
      </c>
      <c r="V292" s="218">
        <f t="shared" si="71"/>
        <v>0</v>
      </c>
      <c r="W292" s="218">
        <f t="shared" si="72"/>
        <v>1</v>
      </c>
      <c r="X292" s="218">
        <f t="shared" si="73"/>
        <v>1</v>
      </c>
      <c r="Y292" s="218">
        <f t="shared" si="74"/>
        <v>1</v>
      </c>
      <c r="Z292" s="120" t="str">
        <f t="shared" si="61"/>
        <v/>
      </c>
      <c r="AA292" s="185" t="s">
        <v>2913</v>
      </c>
      <c r="AB292" s="17"/>
      <c r="AC292" s="106"/>
    </row>
    <row r="293" spans="1:29" ht="14">
      <c r="A293" s="218">
        <v>3589</v>
      </c>
      <c r="B293" s="16" t="str">
        <f t="shared" si="62"/>
        <v>V.1.52.2</v>
      </c>
      <c r="C293" s="93" t="s">
        <v>2684</v>
      </c>
      <c r="D293" s="20" t="s">
        <v>50</v>
      </c>
      <c r="E293" s="31"/>
      <c r="F293" s="197"/>
      <c r="G293" s="197"/>
      <c r="H293" s="17"/>
      <c r="I293" s="18" t="s">
        <v>3</v>
      </c>
      <c r="J293" s="17"/>
      <c r="K293" s="16">
        <v>3</v>
      </c>
      <c r="L293" s="17"/>
      <c r="M293" s="218">
        <f t="shared" si="63"/>
        <v>1</v>
      </c>
      <c r="N293" s="218">
        <f t="shared" si="64"/>
        <v>52</v>
      </c>
      <c r="O293" s="218">
        <f t="shared" si="65"/>
        <v>2</v>
      </c>
      <c r="P293" s="218">
        <f t="shared" si="66"/>
        <v>0</v>
      </c>
      <c r="Q293" s="218">
        <f t="shared" si="67"/>
        <v>0</v>
      </c>
      <c r="R293" s="222">
        <f t="shared" si="60"/>
        <v>0</v>
      </c>
      <c r="S293" s="218">
        <f t="shared" si="68"/>
        <v>2</v>
      </c>
      <c r="T293" s="218">
        <f t="shared" si="69"/>
        <v>2</v>
      </c>
      <c r="U293" s="218">
        <f t="shared" si="70"/>
        <v>1</v>
      </c>
      <c r="V293" s="218">
        <f t="shared" si="71"/>
        <v>3</v>
      </c>
      <c r="W293" s="218">
        <f t="shared" si="72"/>
        <v>2</v>
      </c>
      <c r="X293" s="218">
        <f t="shared" si="73"/>
        <v>1</v>
      </c>
      <c r="Y293" s="218">
        <f t="shared" si="74"/>
        <v>1</v>
      </c>
      <c r="Z293" s="120" t="str">
        <f t="shared" si="61"/>
        <v/>
      </c>
      <c r="AA293" s="185" t="s">
        <v>2913</v>
      </c>
      <c r="AB293" s="17"/>
      <c r="AC293" s="106"/>
    </row>
    <row r="294" spans="1:29" ht="112">
      <c r="A294" s="218">
        <v>3590</v>
      </c>
      <c r="B294" s="16" t="str">
        <f t="shared" si="62"/>
        <v>V.1.53</v>
      </c>
      <c r="C294" s="92" t="s">
        <v>2915</v>
      </c>
      <c r="D294" s="20" t="s">
        <v>50</v>
      </c>
      <c r="E294" s="31"/>
      <c r="F294" s="197"/>
      <c r="G294" s="197"/>
      <c r="H294" s="17"/>
      <c r="I294" s="18" t="s">
        <v>407</v>
      </c>
      <c r="J294" s="17" t="s">
        <v>408</v>
      </c>
      <c r="K294" s="16">
        <v>2</v>
      </c>
      <c r="L294" s="17"/>
      <c r="M294" s="218">
        <f t="shared" si="63"/>
        <v>1</v>
      </c>
      <c r="N294" s="218">
        <f t="shared" si="64"/>
        <v>53</v>
      </c>
      <c r="O294" s="218">
        <f t="shared" si="65"/>
        <v>0</v>
      </c>
      <c r="P294" s="218">
        <f t="shared" si="66"/>
        <v>0</v>
      </c>
      <c r="Q294" s="218">
        <f t="shared" si="67"/>
        <v>0</v>
      </c>
      <c r="R294" s="222">
        <f t="shared" si="60"/>
        <v>0</v>
      </c>
      <c r="S294" s="218">
        <f t="shared" si="68"/>
        <v>2</v>
      </c>
      <c r="T294" s="218">
        <f t="shared" si="69"/>
        <v>2</v>
      </c>
      <c r="U294" s="218">
        <f t="shared" si="70"/>
        <v>1</v>
      </c>
      <c r="V294" s="218">
        <f t="shared" si="71"/>
        <v>2</v>
      </c>
      <c r="W294" s="218">
        <f t="shared" si="72"/>
        <v>2</v>
      </c>
      <c r="X294" s="218">
        <f t="shared" si="73"/>
        <v>1</v>
      </c>
      <c r="Y294" s="218">
        <f t="shared" si="74"/>
        <v>1</v>
      </c>
      <c r="Z294" s="120">
        <f t="shared" si="61"/>
        <v>1</v>
      </c>
      <c r="AA294" s="185" t="s">
        <v>2916</v>
      </c>
      <c r="AB294" s="17"/>
      <c r="AC294" s="106" t="s">
        <v>2917</v>
      </c>
    </row>
    <row r="295" spans="1:29" ht="28">
      <c r="A295" s="218">
        <v>3591</v>
      </c>
      <c r="B295" s="16" t="str">
        <f t="shared" si="62"/>
        <v>V.1.53.1</v>
      </c>
      <c r="C295" s="93" t="s">
        <v>2918</v>
      </c>
      <c r="D295" s="20" t="s">
        <v>50</v>
      </c>
      <c r="E295" s="31"/>
      <c r="F295" s="197"/>
      <c r="G295" s="197"/>
      <c r="H295" s="17"/>
      <c r="I295" s="18" t="s">
        <v>3</v>
      </c>
      <c r="J295" s="17"/>
      <c r="K295" s="16">
        <v>3</v>
      </c>
      <c r="L295" s="17"/>
      <c r="M295" s="218">
        <f t="shared" si="63"/>
        <v>1</v>
      </c>
      <c r="N295" s="218">
        <f t="shared" si="64"/>
        <v>53</v>
      </c>
      <c r="O295" s="218">
        <f t="shared" si="65"/>
        <v>1</v>
      </c>
      <c r="P295" s="218">
        <f t="shared" si="66"/>
        <v>0</v>
      </c>
      <c r="Q295" s="218">
        <f t="shared" si="67"/>
        <v>0</v>
      </c>
      <c r="R295" s="222">
        <f t="shared" si="60"/>
        <v>0</v>
      </c>
      <c r="S295" s="218">
        <f t="shared" si="68"/>
        <v>2</v>
      </c>
      <c r="T295" s="218">
        <f t="shared" si="69"/>
        <v>2</v>
      </c>
      <c r="U295" s="218">
        <f t="shared" si="70"/>
        <v>1</v>
      </c>
      <c r="V295" s="218">
        <f t="shared" si="71"/>
        <v>2</v>
      </c>
      <c r="W295" s="218">
        <f t="shared" si="72"/>
        <v>2</v>
      </c>
      <c r="X295" s="218">
        <f t="shared" si="73"/>
        <v>1</v>
      </c>
      <c r="Y295" s="218">
        <f t="shared" si="74"/>
        <v>1</v>
      </c>
      <c r="Z295" s="120" t="str">
        <f t="shared" si="61"/>
        <v/>
      </c>
      <c r="AA295" s="185" t="s">
        <v>2916</v>
      </c>
      <c r="AB295" s="17"/>
      <c r="AC295" s="106"/>
    </row>
    <row r="296" spans="1:29" ht="28">
      <c r="A296" s="218">
        <v>3592</v>
      </c>
      <c r="B296" s="16" t="str">
        <f t="shared" si="62"/>
        <v>V.1.53.2</v>
      </c>
      <c r="C296" s="93" t="s">
        <v>2919</v>
      </c>
      <c r="D296" s="20" t="s">
        <v>50</v>
      </c>
      <c r="E296" s="31"/>
      <c r="F296" s="197"/>
      <c r="G296" s="197"/>
      <c r="H296" s="17"/>
      <c r="I296" s="18" t="s">
        <v>3</v>
      </c>
      <c r="J296" s="17"/>
      <c r="K296" s="16">
        <v>3</v>
      </c>
      <c r="L296" s="17"/>
      <c r="M296" s="218">
        <f t="shared" si="63"/>
        <v>1</v>
      </c>
      <c r="N296" s="218">
        <f t="shared" si="64"/>
        <v>53</v>
      </c>
      <c r="O296" s="218">
        <f t="shared" si="65"/>
        <v>2</v>
      </c>
      <c r="P296" s="218">
        <f t="shared" si="66"/>
        <v>0</v>
      </c>
      <c r="Q296" s="218">
        <f t="shared" si="67"/>
        <v>0</v>
      </c>
      <c r="R296" s="222">
        <f t="shared" si="60"/>
        <v>0</v>
      </c>
      <c r="S296" s="218">
        <f t="shared" si="68"/>
        <v>2</v>
      </c>
      <c r="T296" s="218">
        <f t="shared" si="69"/>
        <v>2</v>
      </c>
      <c r="U296" s="218">
        <f t="shared" si="70"/>
        <v>1</v>
      </c>
      <c r="V296" s="218">
        <f t="shared" si="71"/>
        <v>2</v>
      </c>
      <c r="W296" s="218">
        <f t="shared" si="72"/>
        <v>2</v>
      </c>
      <c r="X296" s="218">
        <f t="shared" si="73"/>
        <v>1</v>
      </c>
      <c r="Y296" s="218">
        <f t="shared" si="74"/>
        <v>1</v>
      </c>
      <c r="Z296" s="120" t="str">
        <f t="shared" si="61"/>
        <v/>
      </c>
      <c r="AA296" s="185" t="s">
        <v>2916</v>
      </c>
      <c r="AB296" s="17"/>
      <c r="AC296" s="106"/>
    </row>
    <row r="297" spans="1:29" ht="28">
      <c r="A297" s="218">
        <v>3593</v>
      </c>
      <c r="B297" s="16" t="str">
        <f t="shared" si="62"/>
        <v>V.1.53.3</v>
      </c>
      <c r="C297" s="93" t="s">
        <v>2920</v>
      </c>
      <c r="D297" s="20" t="s">
        <v>50</v>
      </c>
      <c r="E297" s="31"/>
      <c r="F297" s="197"/>
      <c r="G297" s="197"/>
      <c r="H297" s="17"/>
      <c r="I297" s="18" t="s">
        <v>3</v>
      </c>
      <c r="J297" s="17"/>
      <c r="K297" s="16">
        <v>3</v>
      </c>
      <c r="L297" s="17"/>
      <c r="M297" s="218">
        <f t="shared" si="63"/>
        <v>1</v>
      </c>
      <c r="N297" s="218">
        <f t="shared" si="64"/>
        <v>53</v>
      </c>
      <c r="O297" s="218">
        <f t="shared" si="65"/>
        <v>3</v>
      </c>
      <c r="P297" s="218">
        <f t="shared" si="66"/>
        <v>0</v>
      </c>
      <c r="Q297" s="218">
        <f t="shared" si="67"/>
        <v>0</v>
      </c>
      <c r="R297" s="222">
        <f t="shared" si="60"/>
        <v>0</v>
      </c>
      <c r="S297" s="218">
        <f t="shared" si="68"/>
        <v>2</v>
      </c>
      <c r="T297" s="218">
        <f t="shared" si="69"/>
        <v>2</v>
      </c>
      <c r="U297" s="218">
        <f t="shared" si="70"/>
        <v>1</v>
      </c>
      <c r="V297" s="218">
        <f t="shared" si="71"/>
        <v>2</v>
      </c>
      <c r="W297" s="218">
        <f t="shared" si="72"/>
        <v>2</v>
      </c>
      <c r="X297" s="218">
        <f t="shared" si="73"/>
        <v>1</v>
      </c>
      <c r="Y297" s="218">
        <f t="shared" si="74"/>
        <v>1</v>
      </c>
      <c r="Z297" s="120" t="str">
        <f t="shared" si="61"/>
        <v/>
      </c>
      <c r="AA297" s="185" t="s">
        <v>2916</v>
      </c>
      <c r="AB297" s="17"/>
      <c r="AC297" s="106"/>
    </row>
    <row r="298" spans="1:29" ht="28">
      <c r="A298" s="218">
        <v>3594</v>
      </c>
      <c r="B298" s="16" t="str">
        <f t="shared" si="62"/>
        <v>V.1.53.4</v>
      </c>
      <c r="C298" s="93" t="s">
        <v>2921</v>
      </c>
      <c r="D298" s="20" t="s">
        <v>50</v>
      </c>
      <c r="E298" s="31"/>
      <c r="F298" s="197"/>
      <c r="G298" s="197"/>
      <c r="H298" s="17"/>
      <c r="I298" s="18" t="s">
        <v>3</v>
      </c>
      <c r="J298" s="17"/>
      <c r="K298" s="16">
        <v>3</v>
      </c>
      <c r="L298" s="17"/>
      <c r="M298" s="218">
        <f t="shared" si="63"/>
        <v>1</v>
      </c>
      <c r="N298" s="218">
        <f t="shared" si="64"/>
        <v>53</v>
      </c>
      <c r="O298" s="218">
        <f t="shared" si="65"/>
        <v>4</v>
      </c>
      <c r="P298" s="218">
        <f t="shared" si="66"/>
        <v>0</v>
      </c>
      <c r="Q298" s="218">
        <f t="shared" si="67"/>
        <v>0</v>
      </c>
      <c r="R298" s="222">
        <f t="shared" si="60"/>
        <v>0</v>
      </c>
      <c r="S298" s="218">
        <f t="shared" si="68"/>
        <v>2</v>
      </c>
      <c r="T298" s="218">
        <f t="shared" si="69"/>
        <v>2</v>
      </c>
      <c r="U298" s="218">
        <f t="shared" si="70"/>
        <v>1</v>
      </c>
      <c r="V298" s="218">
        <f t="shared" si="71"/>
        <v>2</v>
      </c>
      <c r="W298" s="218">
        <f t="shared" si="72"/>
        <v>2</v>
      </c>
      <c r="X298" s="218">
        <f t="shared" si="73"/>
        <v>1</v>
      </c>
      <c r="Y298" s="218">
        <f t="shared" si="74"/>
        <v>1</v>
      </c>
      <c r="Z298" s="120" t="str">
        <f t="shared" si="61"/>
        <v/>
      </c>
      <c r="AA298" s="185" t="s">
        <v>2916</v>
      </c>
      <c r="AB298" s="17"/>
      <c r="AC298" s="106"/>
    </row>
    <row r="299" spans="1:29" ht="28">
      <c r="A299" s="218">
        <v>3595</v>
      </c>
      <c r="B299" s="16" t="str">
        <f t="shared" si="62"/>
        <v>V.1.53.5</v>
      </c>
      <c r="C299" s="93" t="s">
        <v>2545</v>
      </c>
      <c r="D299" s="20" t="s">
        <v>50</v>
      </c>
      <c r="E299" s="31"/>
      <c r="F299" s="197"/>
      <c r="G299" s="197"/>
      <c r="H299" s="17"/>
      <c r="I299" s="152" t="s">
        <v>3</v>
      </c>
      <c r="J299" s="17"/>
      <c r="K299" s="16">
        <v>3</v>
      </c>
      <c r="L299" s="17"/>
      <c r="M299" s="218">
        <f t="shared" si="63"/>
        <v>1</v>
      </c>
      <c r="N299" s="218">
        <f t="shared" si="64"/>
        <v>53</v>
      </c>
      <c r="O299" s="218">
        <f t="shared" si="65"/>
        <v>5</v>
      </c>
      <c r="P299" s="218">
        <f t="shared" si="66"/>
        <v>0</v>
      </c>
      <c r="Q299" s="218">
        <f t="shared" si="67"/>
        <v>0</v>
      </c>
      <c r="R299" s="222">
        <f t="shared" si="60"/>
        <v>0</v>
      </c>
      <c r="S299" s="218">
        <f t="shared" si="68"/>
        <v>2</v>
      </c>
      <c r="T299" s="218">
        <f t="shared" si="69"/>
        <v>2</v>
      </c>
      <c r="U299" s="218">
        <f t="shared" si="70"/>
        <v>1</v>
      </c>
      <c r="V299" s="218">
        <f t="shared" si="71"/>
        <v>2</v>
      </c>
      <c r="W299" s="218">
        <f t="shared" si="72"/>
        <v>2</v>
      </c>
      <c r="X299" s="218">
        <f t="shared" si="73"/>
        <v>1</v>
      </c>
      <c r="Y299" s="218">
        <f t="shared" si="74"/>
        <v>1</v>
      </c>
      <c r="Z299" s="120" t="str">
        <f t="shared" si="61"/>
        <v/>
      </c>
      <c r="AA299" s="185" t="s">
        <v>2916</v>
      </c>
      <c r="AB299" s="17"/>
      <c r="AC299" s="106"/>
    </row>
    <row r="300" spans="1:29" ht="112">
      <c r="A300" s="218">
        <v>3596</v>
      </c>
      <c r="B300" s="16" t="str">
        <f t="shared" si="62"/>
        <v>V.1.54</v>
      </c>
      <c r="C300" s="92" t="s">
        <v>2922</v>
      </c>
      <c r="D300" s="20" t="s">
        <v>47</v>
      </c>
      <c r="E300" s="31"/>
      <c r="F300" s="197"/>
      <c r="G300" s="197"/>
      <c r="H300" s="17"/>
      <c r="I300" s="18" t="s">
        <v>2923</v>
      </c>
      <c r="J300" s="17" t="s">
        <v>2924</v>
      </c>
      <c r="K300" s="16">
        <v>2</v>
      </c>
      <c r="L300" s="17"/>
      <c r="M300" s="218">
        <f t="shared" si="63"/>
        <v>1</v>
      </c>
      <c r="N300" s="218">
        <f t="shared" si="64"/>
        <v>54</v>
      </c>
      <c r="O300" s="218">
        <f t="shared" si="65"/>
        <v>0</v>
      </c>
      <c r="P300" s="218">
        <f t="shared" si="66"/>
        <v>0</v>
      </c>
      <c r="Q300" s="218">
        <f t="shared" si="67"/>
        <v>0</v>
      </c>
      <c r="R300" s="222">
        <f t="shared" si="60"/>
        <v>0</v>
      </c>
      <c r="S300" s="218">
        <f t="shared" si="68"/>
        <v>1</v>
      </c>
      <c r="T300" s="218">
        <f t="shared" si="69"/>
        <v>1</v>
      </c>
      <c r="U300" s="218">
        <f t="shared" si="70"/>
        <v>1</v>
      </c>
      <c r="V300" s="218">
        <f t="shared" si="71"/>
        <v>0</v>
      </c>
      <c r="W300" s="218">
        <f t="shared" si="72"/>
        <v>1</v>
      </c>
      <c r="X300" s="218">
        <f t="shared" si="73"/>
        <v>1</v>
      </c>
      <c r="Y300" s="218">
        <f t="shared" si="74"/>
        <v>1</v>
      </c>
      <c r="Z300" s="120" t="str">
        <f t="shared" si="61"/>
        <v/>
      </c>
      <c r="AA300" s="185" t="s">
        <v>2925</v>
      </c>
      <c r="AB300" s="17"/>
      <c r="AC300" s="106" t="s">
        <v>2926</v>
      </c>
    </row>
    <row r="301" spans="1:29" ht="14">
      <c r="A301" s="218">
        <v>3597</v>
      </c>
      <c r="B301" s="16" t="str">
        <f t="shared" si="62"/>
        <v>V.1.54.1</v>
      </c>
      <c r="C301" s="93" t="s">
        <v>2927</v>
      </c>
      <c r="D301" s="20" t="s">
        <v>47</v>
      </c>
      <c r="E301" s="31" t="s">
        <v>2928</v>
      </c>
      <c r="F301" s="197"/>
      <c r="G301" s="197"/>
      <c r="H301" s="17"/>
      <c r="I301" s="18" t="s">
        <v>3</v>
      </c>
      <c r="J301" s="17"/>
      <c r="K301" s="16">
        <v>3</v>
      </c>
      <c r="L301" s="17"/>
      <c r="M301" s="218">
        <f t="shared" si="63"/>
        <v>1</v>
      </c>
      <c r="N301" s="218">
        <f t="shared" si="64"/>
        <v>54</v>
      </c>
      <c r="O301" s="218">
        <f t="shared" si="65"/>
        <v>1</v>
      </c>
      <c r="P301" s="218">
        <f t="shared" si="66"/>
        <v>0</v>
      </c>
      <c r="Q301" s="218">
        <f t="shared" si="67"/>
        <v>0</v>
      </c>
      <c r="R301" s="222">
        <f t="shared" si="60"/>
        <v>0</v>
      </c>
      <c r="S301" s="218">
        <f t="shared" si="68"/>
        <v>1</v>
      </c>
      <c r="T301" s="218">
        <f t="shared" si="69"/>
        <v>1</v>
      </c>
      <c r="U301" s="218">
        <f t="shared" si="70"/>
        <v>1</v>
      </c>
      <c r="V301" s="218">
        <f t="shared" si="71"/>
        <v>0</v>
      </c>
      <c r="W301" s="218">
        <f t="shared" si="72"/>
        <v>1</v>
      </c>
      <c r="X301" s="218">
        <f t="shared" si="73"/>
        <v>1</v>
      </c>
      <c r="Y301" s="218">
        <f t="shared" si="74"/>
        <v>1</v>
      </c>
      <c r="Z301" s="120" t="str">
        <f t="shared" si="61"/>
        <v/>
      </c>
      <c r="AA301" s="185" t="s">
        <v>2925</v>
      </c>
      <c r="AB301" s="17"/>
      <c r="AC301" s="106"/>
    </row>
    <row r="302" spans="1:29" ht="14">
      <c r="A302" s="218">
        <v>3598</v>
      </c>
      <c r="B302" s="16" t="str">
        <f t="shared" si="62"/>
        <v>V.1.54.2</v>
      </c>
      <c r="C302" s="93" t="s">
        <v>2929</v>
      </c>
      <c r="D302" s="20" t="s">
        <v>50</v>
      </c>
      <c r="E302" s="31"/>
      <c r="F302" s="197"/>
      <c r="G302" s="197"/>
      <c r="H302" s="17"/>
      <c r="I302" s="18" t="s">
        <v>3</v>
      </c>
      <c r="J302" s="17"/>
      <c r="K302" s="16">
        <v>3</v>
      </c>
      <c r="L302" s="17"/>
      <c r="M302" s="218">
        <f t="shared" si="63"/>
        <v>1</v>
      </c>
      <c r="N302" s="218">
        <f t="shared" si="64"/>
        <v>54</v>
      </c>
      <c r="O302" s="218">
        <f t="shared" si="65"/>
        <v>2</v>
      </c>
      <c r="P302" s="218">
        <f t="shared" si="66"/>
        <v>0</v>
      </c>
      <c r="Q302" s="218">
        <f t="shared" si="67"/>
        <v>0</v>
      </c>
      <c r="R302" s="222">
        <f t="shared" si="60"/>
        <v>0</v>
      </c>
      <c r="S302" s="218">
        <f t="shared" si="68"/>
        <v>2</v>
      </c>
      <c r="T302" s="218">
        <f t="shared" si="69"/>
        <v>2</v>
      </c>
      <c r="U302" s="218">
        <f t="shared" si="70"/>
        <v>1</v>
      </c>
      <c r="V302" s="218">
        <f t="shared" si="71"/>
        <v>3</v>
      </c>
      <c r="W302" s="218">
        <f t="shared" si="72"/>
        <v>2</v>
      </c>
      <c r="X302" s="218">
        <f t="shared" si="73"/>
        <v>1</v>
      </c>
      <c r="Y302" s="218">
        <f t="shared" si="74"/>
        <v>1</v>
      </c>
      <c r="Z302" s="120" t="str">
        <f t="shared" si="61"/>
        <v/>
      </c>
      <c r="AA302" s="185" t="s">
        <v>2925</v>
      </c>
      <c r="AB302" s="17"/>
      <c r="AC302" s="106"/>
    </row>
    <row r="303" spans="1:29" ht="14">
      <c r="A303" s="218">
        <v>3599</v>
      </c>
      <c r="B303" s="16" t="str">
        <f t="shared" si="62"/>
        <v>V.1.54.3</v>
      </c>
      <c r="C303" s="93" t="s">
        <v>2930</v>
      </c>
      <c r="D303" s="20" t="s">
        <v>47</v>
      </c>
      <c r="E303" s="31"/>
      <c r="F303" s="197"/>
      <c r="G303" s="197"/>
      <c r="H303" s="17"/>
      <c r="I303" s="18" t="s">
        <v>3</v>
      </c>
      <c r="J303" s="17"/>
      <c r="K303" s="16">
        <v>3</v>
      </c>
      <c r="L303" s="17"/>
      <c r="M303" s="218">
        <f t="shared" si="63"/>
        <v>1</v>
      </c>
      <c r="N303" s="218">
        <f t="shared" si="64"/>
        <v>54</v>
      </c>
      <c r="O303" s="218">
        <f t="shared" si="65"/>
        <v>3</v>
      </c>
      <c r="P303" s="218">
        <f t="shared" si="66"/>
        <v>0</v>
      </c>
      <c r="Q303" s="218">
        <f t="shared" si="67"/>
        <v>0</v>
      </c>
      <c r="R303" s="222">
        <f t="shared" si="60"/>
        <v>0</v>
      </c>
      <c r="S303" s="218">
        <f t="shared" si="68"/>
        <v>1</v>
      </c>
      <c r="T303" s="218">
        <f t="shared" si="69"/>
        <v>1</v>
      </c>
      <c r="U303" s="218">
        <f t="shared" si="70"/>
        <v>1</v>
      </c>
      <c r="V303" s="218">
        <f t="shared" si="71"/>
        <v>0</v>
      </c>
      <c r="W303" s="218">
        <f t="shared" si="72"/>
        <v>1</v>
      </c>
      <c r="X303" s="218">
        <f t="shared" si="73"/>
        <v>1</v>
      </c>
      <c r="Y303" s="218">
        <f t="shared" si="74"/>
        <v>1</v>
      </c>
      <c r="Z303" s="120" t="str">
        <f t="shared" si="61"/>
        <v/>
      </c>
      <c r="AA303" s="185" t="s">
        <v>2925</v>
      </c>
      <c r="AB303" s="17"/>
      <c r="AC303" s="106"/>
    </row>
    <row r="304" spans="1:29" ht="14">
      <c r="A304" s="218">
        <v>3600</v>
      </c>
      <c r="B304" s="16" t="str">
        <f t="shared" si="62"/>
        <v>V.1.54.4</v>
      </c>
      <c r="C304" s="93" t="s">
        <v>2931</v>
      </c>
      <c r="D304" s="20" t="s">
        <v>50</v>
      </c>
      <c r="E304" s="31"/>
      <c r="F304" s="197"/>
      <c r="G304" s="197"/>
      <c r="H304" s="17"/>
      <c r="I304" s="18" t="s">
        <v>3</v>
      </c>
      <c r="J304" s="17"/>
      <c r="K304" s="16">
        <v>3</v>
      </c>
      <c r="L304" s="17"/>
      <c r="M304" s="218">
        <f t="shared" si="63"/>
        <v>1</v>
      </c>
      <c r="N304" s="218">
        <f t="shared" si="64"/>
        <v>54</v>
      </c>
      <c r="O304" s="218">
        <f t="shared" si="65"/>
        <v>4</v>
      </c>
      <c r="P304" s="218">
        <f t="shared" si="66"/>
        <v>0</v>
      </c>
      <c r="Q304" s="218">
        <f t="shared" si="67"/>
        <v>0</v>
      </c>
      <c r="R304" s="222">
        <f t="shared" si="60"/>
        <v>0</v>
      </c>
      <c r="S304" s="218">
        <f t="shared" si="68"/>
        <v>2</v>
      </c>
      <c r="T304" s="218">
        <f t="shared" si="69"/>
        <v>2</v>
      </c>
      <c r="U304" s="218">
        <f t="shared" si="70"/>
        <v>1</v>
      </c>
      <c r="V304" s="218">
        <f t="shared" si="71"/>
        <v>3</v>
      </c>
      <c r="W304" s="218">
        <f t="shared" si="72"/>
        <v>2</v>
      </c>
      <c r="X304" s="218">
        <f t="shared" si="73"/>
        <v>1</v>
      </c>
      <c r="Y304" s="218">
        <f t="shared" si="74"/>
        <v>1</v>
      </c>
      <c r="Z304" s="120" t="str">
        <f t="shared" si="61"/>
        <v/>
      </c>
      <c r="AA304" s="185" t="s">
        <v>2925</v>
      </c>
      <c r="AB304" s="17"/>
      <c r="AC304" s="106"/>
    </row>
    <row r="305" spans="1:29" ht="14">
      <c r="A305" s="218">
        <v>3601</v>
      </c>
      <c r="B305" s="16" t="str">
        <f t="shared" si="62"/>
        <v>V.1.54.5</v>
      </c>
      <c r="C305" s="93" t="s">
        <v>2932</v>
      </c>
      <c r="D305" s="20" t="s">
        <v>50</v>
      </c>
      <c r="E305" s="31"/>
      <c r="F305" s="197"/>
      <c r="G305" s="197"/>
      <c r="H305" s="17"/>
      <c r="I305" s="18" t="s">
        <v>3</v>
      </c>
      <c r="J305" s="17"/>
      <c r="K305" s="16">
        <v>3</v>
      </c>
      <c r="L305" s="17"/>
      <c r="M305" s="218">
        <f t="shared" si="63"/>
        <v>1</v>
      </c>
      <c r="N305" s="218">
        <f t="shared" si="64"/>
        <v>54</v>
      </c>
      <c r="O305" s="218">
        <f t="shared" si="65"/>
        <v>5</v>
      </c>
      <c r="P305" s="218">
        <f t="shared" si="66"/>
        <v>0</v>
      </c>
      <c r="Q305" s="218">
        <f t="shared" si="67"/>
        <v>0</v>
      </c>
      <c r="R305" s="222">
        <f t="shared" si="60"/>
        <v>0</v>
      </c>
      <c r="S305" s="218">
        <f t="shared" si="68"/>
        <v>2</v>
      </c>
      <c r="T305" s="218">
        <f t="shared" si="69"/>
        <v>2</v>
      </c>
      <c r="U305" s="218">
        <f t="shared" si="70"/>
        <v>1</v>
      </c>
      <c r="V305" s="218">
        <f t="shared" si="71"/>
        <v>3</v>
      </c>
      <c r="W305" s="218">
        <f t="shared" si="72"/>
        <v>2</v>
      </c>
      <c r="X305" s="218">
        <f t="shared" si="73"/>
        <v>1</v>
      </c>
      <c r="Y305" s="218">
        <f t="shared" si="74"/>
        <v>1</v>
      </c>
      <c r="Z305" s="120" t="str">
        <f t="shared" si="61"/>
        <v/>
      </c>
      <c r="AA305" s="185" t="s">
        <v>2925</v>
      </c>
      <c r="AB305" s="17"/>
      <c r="AC305" s="106"/>
    </row>
    <row r="306" spans="1:29" ht="42">
      <c r="A306" s="218">
        <v>3602</v>
      </c>
      <c r="B306" s="16" t="str">
        <f t="shared" si="62"/>
        <v>V.1.55</v>
      </c>
      <c r="C306" s="92" t="s">
        <v>2933</v>
      </c>
      <c r="D306" s="20" t="s">
        <v>50</v>
      </c>
      <c r="E306" s="214" t="s">
        <v>2934</v>
      </c>
      <c r="F306" s="197"/>
      <c r="G306" s="197"/>
      <c r="H306" s="17"/>
      <c r="I306" s="152" t="s">
        <v>410</v>
      </c>
      <c r="J306" s="17" t="s">
        <v>411</v>
      </c>
      <c r="K306" s="16">
        <v>2</v>
      </c>
      <c r="L306" s="17"/>
      <c r="M306" s="218">
        <f t="shared" si="63"/>
        <v>1</v>
      </c>
      <c r="N306" s="218">
        <f t="shared" si="64"/>
        <v>55</v>
      </c>
      <c r="O306" s="218">
        <f t="shared" si="65"/>
        <v>0</v>
      </c>
      <c r="P306" s="218">
        <f t="shared" si="66"/>
        <v>0</v>
      </c>
      <c r="Q306" s="218">
        <f t="shared" si="67"/>
        <v>0</v>
      </c>
      <c r="R306" s="222">
        <f t="shared" si="60"/>
        <v>0</v>
      </c>
      <c r="S306" s="218">
        <f t="shared" si="68"/>
        <v>2</v>
      </c>
      <c r="T306" s="218">
        <f t="shared" si="69"/>
        <v>2</v>
      </c>
      <c r="U306" s="218">
        <f t="shared" si="70"/>
        <v>1</v>
      </c>
      <c r="V306" s="218">
        <f t="shared" si="71"/>
        <v>2</v>
      </c>
      <c r="W306" s="218">
        <f t="shared" si="72"/>
        <v>2</v>
      </c>
      <c r="X306" s="218">
        <f t="shared" si="73"/>
        <v>1</v>
      </c>
      <c r="Y306" s="218">
        <f t="shared" si="74"/>
        <v>1</v>
      </c>
      <c r="Z306" s="120">
        <f t="shared" si="61"/>
        <v>1</v>
      </c>
      <c r="AA306" s="185" t="s">
        <v>2935</v>
      </c>
      <c r="AB306" s="17"/>
      <c r="AC306" s="106" t="s">
        <v>2936</v>
      </c>
    </row>
    <row r="307" spans="1:29" ht="42">
      <c r="A307" s="218">
        <v>3603</v>
      </c>
      <c r="B307" s="16" t="str">
        <f t="shared" si="62"/>
        <v>V.1.56</v>
      </c>
      <c r="C307" s="92" t="s">
        <v>2937</v>
      </c>
      <c r="D307" s="20" t="s">
        <v>50</v>
      </c>
      <c r="E307" s="31" t="s">
        <v>2938</v>
      </c>
      <c r="F307" s="197"/>
      <c r="G307" s="197"/>
      <c r="H307" s="17"/>
      <c r="I307" s="152" t="s">
        <v>410</v>
      </c>
      <c r="J307" s="17" t="s">
        <v>411</v>
      </c>
      <c r="K307" s="16">
        <v>2</v>
      </c>
      <c r="L307" s="17"/>
      <c r="M307" s="218">
        <f t="shared" si="63"/>
        <v>1</v>
      </c>
      <c r="N307" s="218">
        <f t="shared" si="64"/>
        <v>56</v>
      </c>
      <c r="O307" s="218">
        <f t="shared" si="65"/>
        <v>0</v>
      </c>
      <c r="P307" s="218">
        <f t="shared" si="66"/>
        <v>0</v>
      </c>
      <c r="Q307" s="218">
        <f t="shared" si="67"/>
        <v>0</v>
      </c>
      <c r="R307" s="222">
        <f t="shared" si="60"/>
        <v>0</v>
      </c>
      <c r="S307" s="218">
        <f t="shared" si="68"/>
        <v>2</v>
      </c>
      <c r="T307" s="218">
        <f t="shared" si="69"/>
        <v>2</v>
      </c>
      <c r="U307" s="218">
        <f t="shared" si="70"/>
        <v>1</v>
      </c>
      <c r="V307" s="218">
        <f t="shared" si="71"/>
        <v>2</v>
      </c>
      <c r="W307" s="218">
        <f t="shared" si="72"/>
        <v>2</v>
      </c>
      <c r="X307" s="218">
        <f t="shared" si="73"/>
        <v>1</v>
      </c>
      <c r="Y307" s="218">
        <f t="shared" si="74"/>
        <v>1</v>
      </c>
      <c r="Z307" s="120">
        <f t="shared" si="61"/>
        <v>1</v>
      </c>
      <c r="AA307" s="185" t="s">
        <v>2939</v>
      </c>
      <c r="AB307" s="17"/>
      <c r="AC307" s="106" t="s">
        <v>2940</v>
      </c>
    </row>
    <row r="308" spans="1:29" ht="98">
      <c r="A308" s="218">
        <v>3604</v>
      </c>
      <c r="B308" s="16" t="str">
        <f t="shared" si="62"/>
        <v>V.1.57</v>
      </c>
      <c r="C308" s="92" t="s">
        <v>2941</v>
      </c>
      <c r="D308" s="20" t="s">
        <v>50</v>
      </c>
      <c r="E308" s="31"/>
      <c r="F308" s="197"/>
      <c r="G308" s="197"/>
      <c r="H308" s="17"/>
      <c r="I308" s="18" t="s">
        <v>2942</v>
      </c>
      <c r="J308" s="17" t="s">
        <v>2943</v>
      </c>
      <c r="K308" s="16">
        <v>2</v>
      </c>
      <c r="L308" s="17"/>
      <c r="M308" s="218">
        <f t="shared" si="63"/>
        <v>1</v>
      </c>
      <c r="N308" s="218">
        <f t="shared" si="64"/>
        <v>57</v>
      </c>
      <c r="O308" s="218">
        <f t="shared" si="65"/>
        <v>0</v>
      </c>
      <c r="P308" s="218">
        <f t="shared" si="66"/>
        <v>0</v>
      </c>
      <c r="Q308" s="218">
        <f t="shared" si="67"/>
        <v>0</v>
      </c>
      <c r="R308" s="222">
        <f t="shared" si="60"/>
        <v>0</v>
      </c>
      <c r="S308" s="218">
        <f t="shared" si="68"/>
        <v>2</v>
      </c>
      <c r="T308" s="218">
        <f t="shared" si="69"/>
        <v>2</v>
      </c>
      <c r="U308" s="218">
        <f t="shared" si="70"/>
        <v>1</v>
      </c>
      <c r="V308" s="218">
        <f t="shared" si="71"/>
        <v>2</v>
      </c>
      <c r="W308" s="218">
        <f t="shared" si="72"/>
        <v>2</v>
      </c>
      <c r="X308" s="218">
        <f t="shared" si="73"/>
        <v>1</v>
      </c>
      <c r="Y308" s="218">
        <f t="shared" si="74"/>
        <v>1</v>
      </c>
      <c r="Z308" s="120" t="str">
        <f t="shared" si="61"/>
        <v/>
      </c>
      <c r="AA308" s="185" t="s">
        <v>3</v>
      </c>
      <c r="AB308" s="17"/>
      <c r="AC308" s="106" t="s">
        <v>2944</v>
      </c>
    </row>
    <row r="309" spans="1:29" ht="98">
      <c r="A309" s="218">
        <v>3605</v>
      </c>
      <c r="B309" s="16" t="str">
        <f t="shared" si="62"/>
        <v>V.1.57.1</v>
      </c>
      <c r="C309" s="93" t="s">
        <v>2945</v>
      </c>
      <c r="D309" s="20" t="s">
        <v>50</v>
      </c>
      <c r="E309" s="31"/>
      <c r="F309" s="197"/>
      <c r="G309" s="197"/>
      <c r="H309" s="17"/>
      <c r="I309" s="18" t="s">
        <v>2942</v>
      </c>
      <c r="J309" s="17" t="s">
        <v>2943</v>
      </c>
      <c r="K309" s="16">
        <v>3</v>
      </c>
      <c r="L309" s="17"/>
      <c r="M309" s="218">
        <f t="shared" si="63"/>
        <v>1</v>
      </c>
      <c r="N309" s="218">
        <f t="shared" si="64"/>
        <v>57</v>
      </c>
      <c r="O309" s="218">
        <f t="shared" si="65"/>
        <v>1</v>
      </c>
      <c r="P309" s="218">
        <f t="shared" si="66"/>
        <v>0</v>
      </c>
      <c r="Q309" s="218">
        <f t="shared" si="67"/>
        <v>0</v>
      </c>
      <c r="R309" s="222">
        <f t="shared" si="60"/>
        <v>0</v>
      </c>
      <c r="S309" s="218">
        <f t="shared" si="68"/>
        <v>2</v>
      </c>
      <c r="T309" s="218">
        <f t="shared" si="69"/>
        <v>2</v>
      </c>
      <c r="U309" s="218">
        <f t="shared" si="70"/>
        <v>1</v>
      </c>
      <c r="V309" s="218">
        <f t="shared" si="71"/>
        <v>2</v>
      </c>
      <c r="W309" s="218">
        <f t="shared" si="72"/>
        <v>2</v>
      </c>
      <c r="X309" s="218">
        <f t="shared" si="73"/>
        <v>1</v>
      </c>
      <c r="Y309" s="218">
        <f t="shared" si="74"/>
        <v>1</v>
      </c>
      <c r="Z309" s="120" t="str">
        <f t="shared" si="61"/>
        <v/>
      </c>
      <c r="AA309" s="185" t="s">
        <v>2946</v>
      </c>
      <c r="AB309" s="17"/>
      <c r="AC309" s="106" t="s">
        <v>2947</v>
      </c>
    </row>
    <row r="310" spans="1:29" ht="140">
      <c r="A310" s="218">
        <v>3606</v>
      </c>
      <c r="B310" s="16" t="str">
        <f t="shared" si="62"/>
        <v>V.1.57.2</v>
      </c>
      <c r="C310" s="93" t="s">
        <v>2948</v>
      </c>
      <c r="D310" s="20" t="s">
        <v>50</v>
      </c>
      <c r="E310" s="31"/>
      <c r="F310" s="197"/>
      <c r="G310" s="197"/>
      <c r="H310" s="17"/>
      <c r="I310" s="18" t="s">
        <v>2949</v>
      </c>
      <c r="J310" s="17" t="s">
        <v>2950</v>
      </c>
      <c r="K310" s="16">
        <v>3</v>
      </c>
      <c r="L310" s="17"/>
      <c r="M310" s="218">
        <f t="shared" si="63"/>
        <v>1</v>
      </c>
      <c r="N310" s="218">
        <f t="shared" si="64"/>
        <v>57</v>
      </c>
      <c r="O310" s="218">
        <f t="shared" si="65"/>
        <v>2</v>
      </c>
      <c r="P310" s="218">
        <f t="shared" si="66"/>
        <v>0</v>
      </c>
      <c r="Q310" s="218">
        <f t="shared" si="67"/>
        <v>0</v>
      </c>
      <c r="R310" s="222">
        <f t="shared" si="60"/>
        <v>0</v>
      </c>
      <c r="S310" s="218">
        <f t="shared" si="68"/>
        <v>2</v>
      </c>
      <c r="T310" s="218">
        <f t="shared" si="69"/>
        <v>2</v>
      </c>
      <c r="U310" s="218">
        <f t="shared" si="70"/>
        <v>1</v>
      </c>
      <c r="V310" s="218">
        <f t="shared" si="71"/>
        <v>2</v>
      </c>
      <c r="W310" s="218">
        <f t="shared" si="72"/>
        <v>2</v>
      </c>
      <c r="X310" s="218">
        <f t="shared" si="73"/>
        <v>1</v>
      </c>
      <c r="Y310" s="218">
        <f t="shared" si="74"/>
        <v>1</v>
      </c>
      <c r="Z310" s="120" t="str">
        <f t="shared" si="61"/>
        <v/>
      </c>
      <c r="AA310" s="185" t="s">
        <v>2939</v>
      </c>
      <c r="AB310" s="17"/>
      <c r="AC310" s="106" t="s">
        <v>2951</v>
      </c>
    </row>
    <row r="311" spans="1:29" ht="14">
      <c r="A311" s="218">
        <v>3607</v>
      </c>
      <c r="B311" s="16" t="str">
        <f t="shared" si="62"/>
        <v>V.1.57.2.1</v>
      </c>
      <c r="C311" s="94" t="s">
        <v>2952</v>
      </c>
      <c r="D311" s="20" t="s">
        <v>50</v>
      </c>
      <c r="E311" s="31"/>
      <c r="F311" s="197"/>
      <c r="G311" s="197"/>
      <c r="H311" s="17"/>
      <c r="I311" s="152" t="s">
        <v>3</v>
      </c>
      <c r="J311" s="17"/>
      <c r="K311" s="16">
        <v>4</v>
      </c>
      <c r="L311" s="17"/>
      <c r="M311" s="218">
        <f t="shared" si="63"/>
        <v>1</v>
      </c>
      <c r="N311" s="218">
        <f t="shared" si="64"/>
        <v>57</v>
      </c>
      <c r="O311" s="218">
        <f t="shared" si="65"/>
        <v>2</v>
      </c>
      <c r="P311" s="218">
        <f t="shared" si="66"/>
        <v>1</v>
      </c>
      <c r="Q311" s="218">
        <f t="shared" si="67"/>
        <v>0</v>
      </c>
      <c r="R311" s="222">
        <f t="shared" si="60"/>
        <v>0</v>
      </c>
      <c r="S311" s="218">
        <f t="shared" si="68"/>
        <v>2</v>
      </c>
      <c r="T311" s="218">
        <f t="shared" si="69"/>
        <v>2</v>
      </c>
      <c r="U311" s="218">
        <f t="shared" si="70"/>
        <v>1</v>
      </c>
      <c r="V311" s="218">
        <f t="shared" si="71"/>
        <v>2</v>
      </c>
      <c r="W311" s="218">
        <f t="shared" si="72"/>
        <v>2</v>
      </c>
      <c r="X311" s="218">
        <f t="shared" si="73"/>
        <v>1</v>
      </c>
      <c r="Y311" s="218">
        <f t="shared" si="74"/>
        <v>1</v>
      </c>
      <c r="Z311" s="120" t="str">
        <f t="shared" si="61"/>
        <v/>
      </c>
      <c r="AA311" s="185" t="s">
        <v>2939</v>
      </c>
      <c r="AB311" s="17"/>
      <c r="AC311" s="106"/>
    </row>
    <row r="312" spans="1:29" ht="14">
      <c r="A312" s="218">
        <v>3608</v>
      </c>
      <c r="B312" s="16" t="str">
        <f t="shared" si="62"/>
        <v>V.1.57.2.2</v>
      </c>
      <c r="C312" s="94" t="s">
        <v>2953</v>
      </c>
      <c r="D312" s="20" t="s">
        <v>50</v>
      </c>
      <c r="E312" s="31"/>
      <c r="F312" s="197"/>
      <c r="G312" s="197"/>
      <c r="H312" s="17"/>
      <c r="I312" s="152" t="s">
        <v>3</v>
      </c>
      <c r="J312" s="17"/>
      <c r="K312" s="16">
        <v>4</v>
      </c>
      <c r="L312" s="17"/>
      <c r="M312" s="218">
        <f t="shared" si="63"/>
        <v>1</v>
      </c>
      <c r="N312" s="218">
        <f t="shared" si="64"/>
        <v>57</v>
      </c>
      <c r="O312" s="218">
        <f t="shared" si="65"/>
        <v>2</v>
      </c>
      <c r="P312" s="218">
        <f t="shared" si="66"/>
        <v>2</v>
      </c>
      <c r="Q312" s="218">
        <f t="shared" si="67"/>
        <v>0</v>
      </c>
      <c r="R312" s="222">
        <f t="shared" si="60"/>
        <v>0</v>
      </c>
      <c r="S312" s="218">
        <f t="shared" si="68"/>
        <v>2</v>
      </c>
      <c r="T312" s="218">
        <f t="shared" si="69"/>
        <v>2</v>
      </c>
      <c r="U312" s="218">
        <f t="shared" si="70"/>
        <v>1</v>
      </c>
      <c r="V312" s="218">
        <f t="shared" si="71"/>
        <v>2</v>
      </c>
      <c r="W312" s="218">
        <f t="shared" si="72"/>
        <v>2</v>
      </c>
      <c r="X312" s="218">
        <f t="shared" si="73"/>
        <v>1</v>
      </c>
      <c r="Y312" s="218">
        <f t="shared" si="74"/>
        <v>1</v>
      </c>
      <c r="Z312" s="120" t="str">
        <f t="shared" si="61"/>
        <v/>
      </c>
      <c r="AA312" s="185" t="s">
        <v>2939</v>
      </c>
      <c r="AB312" s="17"/>
      <c r="AC312" s="106"/>
    </row>
    <row r="313" spans="1:29" ht="14">
      <c r="A313" s="218">
        <v>3609</v>
      </c>
      <c r="B313" s="16" t="str">
        <f t="shared" si="62"/>
        <v>V.1.57.2.3</v>
      </c>
      <c r="C313" s="94" t="s">
        <v>2954</v>
      </c>
      <c r="D313" s="20" t="s">
        <v>50</v>
      </c>
      <c r="E313" s="31"/>
      <c r="F313" s="197"/>
      <c r="G313" s="197"/>
      <c r="H313" s="17"/>
      <c r="I313" s="152" t="s">
        <v>3</v>
      </c>
      <c r="J313" s="17"/>
      <c r="K313" s="16">
        <v>4</v>
      </c>
      <c r="L313" s="17"/>
      <c r="M313" s="218">
        <f t="shared" si="63"/>
        <v>1</v>
      </c>
      <c r="N313" s="218">
        <f t="shared" si="64"/>
        <v>57</v>
      </c>
      <c r="O313" s="218">
        <f t="shared" si="65"/>
        <v>2</v>
      </c>
      <c r="P313" s="218">
        <f t="shared" si="66"/>
        <v>3</v>
      </c>
      <c r="Q313" s="218">
        <f t="shared" si="67"/>
        <v>0</v>
      </c>
      <c r="R313" s="222">
        <f t="shared" si="60"/>
        <v>0</v>
      </c>
      <c r="S313" s="218">
        <f t="shared" si="68"/>
        <v>2</v>
      </c>
      <c r="T313" s="218">
        <f t="shared" si="69"/>
        <v>2</v>
      </c>
      <c r="U313" s="218">
        <f t="shared" si="70"/>
        <v>1</v>
      </c>
      <c r="V313" s="218">
        <f t="shared" si="71"/>
        <v>2</v>
      </c>
      <c r="W313" s="218">
        <f t="shared" si="72"/>
        <v>2</v>
      </c>
      <c r="X313" s="218">
        <f t="shared" si="73"/>
        <v>1</v>
      </c>
      <c r="Y313" s="218">
        <f t="shared" si="74"/>
        <v>1</v>
      </c>
      <c r="Z313" s="120" t="str">
        <f t="shared" si="61"/>
        <v/>
      </c>
      <c r="AA313" s="185" t="s">
        <v>2939</v>
      </c>
      <c r="AB313" s="17"/>
      <c r="AC313" s="106"/>
    </row>
    <row r="314" spans="1:29" ht="14">
      <c r="A314" s="218">
        <v>3610</v>
      </c>
      <c r="B314" s="16" t="str">
        <f t="shared" si="62"/>
        <v>V.1.57.2.4</v>
      </c>
      <c r="C314" s="94" t="s">
        <v>2955</v>
      </c>
      <c r="D314" s="20" t="s">
        <v>50</v>
      </c>
      <c r="E314" s="31"/>
      <c r="F314" s="197"/>
      <c r="G314" s="197"/>
      <c r="H314" s="17"/>
      <c r="I314" s="152" t="s">
        <v>3</v>
      </c>
      <c r="J314" s="17"/>
      <c r="K314" s="16">
        <v>4</v>
      </c>
      <c r="L314" s="17"/>
      <c r="M314" s="218">
        <f t="shared" si="63"/>
        <v>1</v>
      </c>
      <c r="N314" s="218">
        <f t="shared" si="64"/>
        <v>57</v>
      </c>
      <c r="O314" s="218">
        <f t="shared" si="65"/>
        <v>2</v>
      </c>
      <c r="P314" s="218">
        <f t="shared" si="66"/>
        <v>4</v>
      </c>
      <c r="Q314" s="218">
        <f t="shared" si="67"/>
        <v>0</v>
      </c>
      <c r="R314" s="222">
        <f t="shared" si="60"/>
        <v>0</v>
      </c>
      <c r="S314" s="218">
        <f t="shared" si="68"/>
        <v>2</v>
      </c>
      <c r="T314" s="218">
        <f t="shared" si="69"/>
        <v>2</v>
      </c>
      <c r="U314" s="218">
        <f t="shared" si="70"/>
        <v>1</v>
      </c>
      <c r="V314" s="218">
        <f t="shared" si="71"/>
        <v>2</v>
      </c>
      <c r="W314" s="218">
        <f t="shared" si="72"/>
        <v>2</v>
      </c>
      <c r="X314" s="218">
        <f t="shared" si="73"/>
        <v>1</v>
      </c>
      <c r="Y314" s="218">
        <f t="shared" si="74"/>
        <v>1</v>
      </c>
      <c r="Z314" s="120" t="str">
        <f t="shared" si="61"/>
        <v/>
      </c>
      <c r="AA314" s="185" t="s">
        <v>2939</v>
      </c>
      <c r="AB314" s="17"/>
      <c r="AC314" s="106"/>
    </row>
    <row r="315" spans="1:29" ht="56">
      <c r="A315" s="218">
        <v>3611</v>
      </c>
      <c r="B315" s="16" t="str">
        <f t="shared" si="62"/>
        <v>V.1.58</v>
      </c>
      <c r="C315" s="92" t="s">
        <v>2956</v>
      </c>
      <c r="D315" s="4"/>
      <c r="E315" s="7"/>
      <c r="F315" s="7"/>
      <c r="G315" s="7"/>
      <c r="H315" s="17"/>
      <c r="I315" s="18" t="s">
        <v>422</v>
      </c>
      <c r="J315" s="17" t="s">
        <v>423</v>
      </c>
      <c r="K315" s="16">
        <v>2</v>
      </c>
      <c r="L315" s="17">
        <v>1</v>
      </c>
      <c r="M315" s="218">
        <f t="shared" si="63"/>
        <v>1</v>
      </c>
      <c r="N315" s="218">
        <f t="shared" si="64"/>
        <v>58</v>
      </c>
      <c r="O315" s="218">
        <f t="shared" si="65"/>
        <v>0</v>
      </c>
      <c r="P315" s="218">
        <f t="shared" si="66"/>
        <v>0</v>
      </c>
      <c r="Q315" s="218">
        <f t="shared" si="67"/>
        <v>0</v>
      </c>
      <c r="R315" s="222">
        <f t="shared" si="60"/>
        <v>0</v>
      </c>
      <c r="S315" s="218">
        <f t="shared" si="68"/>
        <v>0</v>
      </c>
      <c r="T315" s="218">
        <f t="shared" si="69"/>
        <v>0</v>
      </c>
      <c r="U315" s="218">
        <f t="shared" si="70"/>
        <v>1</v>
      </c>
      <c r="V315" s="218">
        <f t="shared" si="71"/>
        <v>0</v>
      </c>
      <c r="W315" s="218">
        <f t="shared" si="72"/>
        <v>0</v>
      </c>
      <c r="X315" s="218">
        <f t="shared" si="73"/>
        <v>1</v>
      </c>
      <c r="Y315" s="218">
        <f t="shared" si="74"/>
        <v>1</v>
      </c>
      <c r="Z315" s="120" t="str">
        <f t="shared" si="61"/>
        <v/>
      </c>
      <c r="AA315" s="185" t="s">
        <v>2939</v>
      </c>
      <c r="AB315" s="17"/>
      <c r="AC315" s="106" t="s">
        <v>2957</v>
      </c>
    </row>
    <row r="316" spans="1:29" ht="14">
      <c r="A316" s="218">
        <v>3612</v>
      </c>
      <c r="B316" s="16" t="str">
        <f t="shared" si="62"/>
        <v>V.1.58.1</v>
      </c>
      <c r="C316" s="150" t="s">
        <v>2958</v>
      </c>
      <c r="D316" s="20" t="s">
        <v>50</v>
      </c>
      <c r="E316" s="31"/>
      <c r="F316" s="197"/>
      <c r="G316" s="197"/>
      <c r="H316" s="17"/>
      <c r="I316" s="152" t="s">
        <v>3</v>
      </c>
      <c r="J316" s="17"/>
      <c r="K316" s="16">
        <v>3</v>
      </c>
      <c r="L316" s="17"/>
      <c r="M316" s="218">
        <f t="shared" si="63"/>
        <v>1</v>
      </c>
      <c r="N316" s="218">
        <f t="shared" si="64"/>
        <v>58</v>
      </c>
      <c r="O316" s="218">
        <f t="shared" si="65"/>
        <v>1</v>
      </c>
      <c r="P316" s="218">
        <f t="shared" si="66"/>
        <v>0</v>
      </c>
      <c r="Q316" s="218">
        <f t="shared" si="67"/>
        <v>0</v>
      </c>
      <c r="R316" s="222">
        <f t="shared" si="60"/>
        <v>0</v>
      </c>
      <c r="S316" s="218">
        <f t="shared" si="68"/>
        <v>2</v>
      </c>
      <c r="T316" s="218">
        <f t="shared" si="69"/>
        <v>2</v>
      </c>
      <c r="U316" s="218">
        <f t="shared" si="70"/>
        <v>0</v>
      </c>
      <c r="V316" s="218">
        <f t="shared" si="71"/>
        <v>3</v>
      </c>
      <c r="W316" s="218">
        <f t="shared" si="72"/>
        <v>2</v>
      </c>
      <c r="X316" s="218">
        <f t="shared" si="73"/>
        <v>1</v>
      </c>
      <c r="Y316" s="218">
        <f t="shared" si="74"/>
        <v>0</v>
      </c>
      <c r="Z316" s="120" t="str">
        <f t="shared" si="61"/>
        <v/>
      </c>
      <c r="AA316" s="185" t="s">
        <v>2939</v>
      </c>
      <c r="AB316" s="17"/>
      <c r="AC316" s="106"/>
    </row>
    <row r="317" spans="1:29" ht="14">
      <c r="A317" s="218">
        <v>3613</v>
      </c>
      <c r="B317" s="16" t="str">
        <f t="shared" si="62"/>
        <v>V.1.58.2</v>
      </c>
      <c r="C317" s="93" t="s">
        <v>2959</v>
      </c>
      <c r="D317" s="20" t="s">
        <v>47</v>
      </c>
      <c r="E317" s="31"/>
      <c r="F317" s="197"/>
      <c r="G317" s="197"/>
      <c r="H317" s="17"/>
      <c r="I317" s="152" t="s">
        <v>3</v>
      </c>
      <c r="J317" s="17"/>
      <c r="K317" s="16">
        <v>3</v>
      </c>
      <c r="L317" s="17"/>
      <c r="M317" s="218">
        <f t="shared" si="63"/>
        <v>1</v>
      </c>
      <c r="N317" s="218">
        <f t="shared" si="64"/>
        <v>58</v>
      </c>
      <c r="O317" s="218">
        <f t="shared" si="65"/>
        <v>2</v>
      </c>
      <c r="P317" s="218">
        <f t="shared" si="66"/>
        <v>0</v>
      </c>
      <c r="Q317" s="218">
        <f t="shared" si="67"/>
        <v>0</v>
      </c>
      <c r="R317" s="222">
        <f t="shared" si="60"/>
        <v>0</v>
      </c>
      <c r="S317" s="218">
        <f t="shared" si="68"/>
        <v>1</v>
      </c>
      <c r="T317" s="218">
        <f t="shared" si="69"/>
        <v>1</v>
      </c>
      <c r="U317" s="218">
        <f t="shared" si="70"/>
        <v>0</v>
      </c>
      <c r="V317" s="218">
        <f t="shared" si="71"/>
        <v>0</v>
      </c>
      <c r="W317" s="218">
        <f t="shared" si="72"/>
        <v>1</v>
      </c>
      <c r="X317" s="218">
        <f t="shared" si="73"/>
        <v>1</v>
      </c>
      <c r="Y317" s="218">
        <f t="shared" si="74"/>
        <v>0</v>
      </c>
      <c r="Z317" s="120" t="str">
        <f t="shared" si="61"/>
        <v/>
      </c>
      <c r="AA317" s="185" t="s">
        <v>2939</v>
      </c>
      <c r="AB317" s="17"/>
      <c r="AC317" s="106"/>
    </row>
    <row r="318" spans="1:29" ht="14">
      <c r="A318" s="218">
        <v>3614</v>
      </c>
      <c r="B318" s="16" t="str">
        <f t="shared" si="62"/>
        <v>V.1.58.3</v>
      </c>
      <c r="C318" s="93" t="s">
        <v>2960</v>
      </c>
      <c r="D318" s="20" t="s">
        <v>50</v>
      </c>
      <c r="E318" s="31"/>
      <c r="F318" s="197"/>
      <c r="G318" s="197"/>
      <c r="H318" s="17"/>
      <c r="I318" s="152" t="s">
        <v>3</v>
      </c>
      <c r="J318" s="17"/>
      <c r="K318" s="16">
        <v>3</v>
      </c>
      <c r="L318" s="17"/>
      <c r="M318" s="218">
        <f t="shared" si="63"/>
        <v>1</v>
      </c>
      <c r="N318" s="218">
        <f t="shared" si="64"/>
        <v>58</v>
      </c>
      <c r="O318" s="218">
        <f t="shared" si="65"/>
        <v>3</v>
      </c>
      <c r="P318" s="218">
        <f t="shared" si="66"/>
        <v>0</v>
      </c>
      <c r="Q318" s="218">
        <f t="shared" si="67"/>
        <v>0</v>
      </c>
      <c r="R318" s="222">
        <f t="shared" si="60"/>
        <v>0</v>
      </c>
      <c r="S318" s="218">
        <f t="shared" si="68"/>
        <v>2</v>
      </c>
      <c r="T318" s="218">
        <f t="shared" si="69"/>
        <v>2</v>
      </c>
      <c r="U318" s="218">
        <f t="shared" si="70"/>
        <v>0</v>
      </c>
      <c r="V318" s="218">
        <f t="shared" si="71"/>
        <v>3</v>
      </c>
      <c r="W318" s="218">
        <f t="shared" si="72"/>
        <v>2</v>
      </c>
      <c r="X318" s="218">
        <f t="shared" si="73"/>
        <v>1</v>
      </c>
      <c r="Y318" s="218">
        <f t="shared" si="74"/>
        <v>0</v>
      </c>
      <c r="Z318" s="120" t="str">
        <f t="shared" si="61"/>
        <v/>
      </c>
      <c r="AA318" s="185" t="s">
        <v>2939</v>
      </c>
      <c r="AB318" s="17"/>
      <c r="AC318" s="106"/>
    </row>
    <row r="319" spans="1:29" ht="56">
      <c r="A319" s="218">
        <v>3615</v>
      </c>
      <c r="B319" s="16" t="str">
        <f t="shared" si="62"/>
        <v>V.1.59</v>
      </c>
      <c r="C319" s="92" t="s">
        <v>2961</v>
      </c>
      <c r="D319" s="4"/>
      <c r="E319" s="7"/>
      <c r="F319" s="7"/>
      <c r="G319" s="7"/>
      <c r="H319" s="17"/>
      <c r="I319" s="18" t="s">
        <v>422</v>
      </c>
      <c r="J319" s="17" t="s">
        <v>423</v>
      </c>
      <c r="K319" s="16">
        <v>2</v>
      </c>
      <c r="L319" s="17">
        <v>1</v>
      </c>
      <c r="M319" s="218">
        <f t="shared" si="63"/>
        <v>1</v>
      </c>
      <c r="N319" s="218">
        <f t="shared" si="64"/>
        <v>59</v>
      </c>
      <c r="O319" s="218">
        <f t="shared" si="65"/>
        <v>0</v>
      </c>
      <c r="P319" s="218">
        <f t="shared" si="66"/>
        <v>0</v>
      </c>
      <c r="Q319" s="218">
        <f t="shared" si="67"/>
        <v>0</v>
      </c>
      <c r="R319" s="222">
        <f t="shared" si="60"/>
        <v>0</v>
      </c>
      <c r="S319" s="218">
        <f t="shared" si="68"/>
        <v>0</v>
      </c>
      <c r="T319" s="218">
        <f t="shared" si="69"/>
        <v>0</v>
      </c>
      <c r="U319" s="218">
        <f t="shared" si="70"/>
        <v>1</v>
      </c>
      <c r="V319" s="218">
        <f t="shared" si="71"/>
        <v>0</v>
      </c>
      <c r="W319" s="218">
        <f t="shared" si="72"/>
        <v>0</v>
      </c>
      <c r="X319" s="218">
        <f t="shared" si="73"/>
        <v>1</v>
      </c>
      <c r="Y319" s="218">
        <f t="shared" si="74"/>
        <v>1</v>
      </c>
      <c r="Z319" s="120" t="str">
        <f t="shared" si="61"/>
        <v/>
      </c>
      <c r="AA319" s="185" t="s">
        <v>2939</v>
      </c>
      <c r="AB319" s="17"/>
      <c r="AC319" s="106" t="s">
        <v>2962</v>
      </c>
    </row>
    <row r="320" spans="1:29" ht="14">
      <c r="A320" s="218">
        <v>3616</v>
      </c>
      <c r="B320" s="16" t="str">
        <f t="shared" si="62"/>
        <v>V.1.59.1</v>
      </c>
      <c r="C320" s="150" t="s">
        <v>2958</v>
      </c>
      <c r="D320" s="20" t="s">
        <v>47</v>
      </c>
      <c r="E320" s="31"/>
      <c r="F320" s="197"/>
      <c r="G320" s="197"/>
      <c r="H320" s="17"/>
      <c r="I320" s="152" t="s">
        <v>3</v>
      </c>
      <c r="J320" s="17"/>
      <c r="K320" s="16">
        <v>3</v>
      </c>
      <c r="L320" s="17"/>
      <c r="M320" s="218">
        <f t="shared" si="63"/>
        <v>1</v>
      </c>
      <c r="N320" s="218">
        <f t="shared" si="64"/>
        <v>59</v>
      </c>
      <c r="O320" s="218">
        <f t="shared" si="65"/>
        <v>1</v>
      </c>
      <c r="P320" s="218">
        <f t="shared" si="66"/>
        <v>0</v>
      </c>
      <c r="Q320" s="218">
        <f t="shared" si="67"/>
        <v>0</v>
      </c>
      <c r="R320" s="222">
        <f t="shared" si="60"/>
        <v>0</v>
      </c>
      <c r="S320" s="218">
        <f t="shared" si="68"/>
        <v>1</v>
      </c>
      <c r="T320" s="218">
        <f t="shared" si="69"/>
        <v>1</v>
      </c>
      <c r="U320" s="218">
        <f t="shared" si="70"/>
        <v>0</v>
      </c>
      <c r="V320" s="218">
        <f t="shared" si="71"/>
        <v>0</v>
      </c>
      <c r="W320" s="218">
        <f t="shared" si="72"/>
        <v>1</v>
      </c>
      <c r="X320" s="218">
        <f t="shared" si="73"/>
        <v>1</v>
      </c>
      <c r="Y320" s="218">
        <f t="shared" si="74"/>
        <v>0</v>
      </c>
      <c r="Z320" s="120" t="str">
        <f t="shared" si="61"/>
        <v/>
      </c>
      <c r="AA320" s="185" t="s">
        <v>2939</v>
      </c>
      <c r="AB320" s="17"/>
      <c r="AC320" s="106"/>
    </row>
    <row r="321" spans="1:29" ht="14">
      <c r="A321" s="218">
        <v>3617</v>
      </c>
      <c r="B321" s="16" t="str">
        <f t="shared" si="62"/>
        <v>V.1.59.2</v>
      </c>
      <c r="C321" s="93" t="s">
        <v>2959</v>
      </c>
      <c r="D321" s="20" t="s">
        <v>50</v>
      </c>
      <c r="E321" s="31"/>
      <c r="F321" s="197"/>
      <c r="G321" s="197"/>
      <c r="H321" s="17"/>
      <c r="I321" s="152" t="s">
        <v>3</v>
      </c>
      <c r="J321" s="17"/>
      <c r="K321" s="16">
        <v>3</v>
      </c>
      <c r="L321" s="17"/>
      <c r="M321" s="218">
        <f t="shared" si="63"/>
        <v>1</v>
      </c>
      <c r="N321" s="218">
        <f t="shared" si="64"/>
        <v>59</v>
      </c>
      <c r="O321" s="218">
        <f t="shared" si="65"/>
        <v>2</v>
      </c>
      <c r="P321" s="218">
        <f t="shared" si="66"/>
        <v>0</v>
      </c>
      <c r="Q321" s="218">
        <f t="shared" si="67"/>
        <v>0</v>
      </c>
      <c r="R321" s="222">
        <f t="shared" si="60"/>
        <v>0</v>
      </c>
      <c r="S321" s="218">
        <f t="shared" si="68"/>
        <v>2</v>
      </c>
      <c r="T321" s="218">
        <f t="shared" si="69"/>
        <v>2</v>
      </c>
      <c r="U321" s="218">
        <f t="shared" si="70"/>
        <v>0</v>
      </c>
      <c r="V321" s="218">
        <f t="shared" si="71"/>
        <v>3</v>
      </c>
      <c r="W321" s="218">
        <f t="shared" si="72"/>
        <v>2</v>
      </c>
      <c r="X321" s="218">
        <f t="shared" si="73"/>
        <v>1</v>
      </c>
      <c r="Y321" s="218">
        <f t="shared" si="74"/>
        <v>0</v>
      </c>
      <c r="Z321" s="120" t="str">
        <f t="shared" si="61"/>
        <v/>
      </c>
      <c r="AA321" s="185" t="s">
        <v>2939</v>
      </c>
      <c r="AB321" s="17"/>
      <c r="AC321" s="106"/>
    </row>
    <row r="322" spans="1:29" ht="14">
      <c r="A322" s="218">
        <v>3618</v>
      </c>
      <c r="B322" s="16" t="str">
        <f t="shared" si="62"/>
        <v>V.1.59.3</v>
      </c>
      <c r="C322" s="93" t="s">
        <v>2960</v>
      </c>
      <c r="D322" s="20" t="s">
        <v>50</v>
      </c>
      <c r="E322" s="31"/>
      <c r="F322" s="197"/>
      <c r="G322" s="197"/>
      <c r="H322" s="17"/>
      <c r="I322" s="152" t="s">
        <v>3</v>
      </c>
      <c r="J322" s="17"/>
      <c r="K322" s="16">
        <v>3</v>
      </c>
      <c r="L322" s="17"/>
      <c r="M322" s="218">
        <f t="shared" si="63"/>
        <v>1</v>
      </c>
      <c r="N322" s="218">
        <f t="shared" si="64"/>
        <v>59</v>
      </c>
      <c r="O322" s="218">
        <f t="shared" si="65"/>
        <v>3</v>
      </c>
      <c r="P322" s="218">
        <f t="shared" si="66"/>
        <v>0</v>
      </c>
      <c r="Q322" s="218">
        <f t="shared" si="67"/>
        <v>0</v>
      </c>
      <c r="R322" s="222">
        <f t="shared" si="60"/>
        <v>0</v>
      </c>
      <c r="S322" s="218">
        <f t="shared" si="68"/>
        <v>2</v>
      </c>
      <c r="T322" s="218">
        <f t="shared" si="69"/>
        <v>2</v>
      </c>
      <c r="U322" s="218">
        <f t="shared" si="70"/>
        <v>0</v>
      </c>
      <c r="V322" s="218">
        <f t="shared" si="71"/>
        <v>3</v>
      </c>
      <c r="W322" s="218">
        <f t="shared" si="72"/>
        <v>2</v>
      </c>
      <c r="X322" s="218">
        <f t="shared" si="73"/>
        <v>1</v>
      </c>
      <c r="Y322" s="218">
        <f t="shared" si="74"/>
        <v>0</v>
      </c>
      <c r="Z322" s="120" t="str">
        <f t="shared" si="61"/>
        <v/>
      </c>
      <c r="AA322" s="185" t="s">
        <v>2939</v>
      </c>
      <c r="AB322" s="17"/>
      <c r="AC322" s="106"/>
    </row>
    <row r="323" spans="1:29" ht="70">
      <c r="A323" s="218">
        <v>3619</v>
      </c>
      <c r="B323" s="16" t="str">
        <f t="shared" si="62"/>
        <v>V.1.60</v>
      </c>
      <c r="C323" s="92" t="s">
        <v>2963</v>
      </c>
      <c r="D323" s="4"/>
      <c r="E323" s="7"/>
      <c r="F323" s="7"/>
      <c r="G323" s="7"/>
      <c r="H323" s="17"/>
      <c r="I323" s="18" t="s">
        <v>2964</v>
      </c>
      <c r="J323" s="17" t="s">
        <v>2965</v>
      </c>
      <c r="K323" s="16">
        <v>2</v>
      </c>
      <c r="L323" s="17">
        <v>1</v>
      </c>
      <c r="M323" s="218">
        <f t="shared" si="63"/>
        <v>1</v>
      </c>
      <c r="N323" s="218">
        <f t="shared" si="64"/>
        <v>60</v>
      </c>
      <c r="O323" s="218">
        <f t="shared" si="65"/>
        <v>0</v>
      </c>
      <c r="P323" s="218">
        <f t="shared" si="66"/>
        <v>0</v>
      </c>
      <c r="Q323" s="218">
        <f t="shared" si="67"/>
        <v>0</v>
      </c>
      <c r="R323" s="222">
        <f t="shared" si="60"/>
        <v>0</v>
      </c>
      <c r="S323" s="218">
        <f t="shared" si="68"/>
        <v>0</v>
      </c>
      <c r="T323" s="218">
        <f t="shared" si="69"/>
        <v>0</v>
      </c>
      <c r="U323" s="218">
        <f t="shared" si="70"/>
        <v>1</v>
      </c>
      <c r="V323" s="218">
        <f t="shared" si="71"/>
        <v>0</v>
      </c>
      <c r="W323" s="218">
        <f t="shared" si="72"/>
        <v>0</v>
      </c>
      <c r="X323" s="218">
        <f t="shared" si="73"/>
        <v>1</v>
      </c>
      <c r="Y323" s="218">
        <f t="shared" si="74"/>
        <v>1</v>
      </c>
      <c r="Z323" s="120" t="str">
        <f t="shared" si="61"/>
        <v/>
      </c>
      <c r="AA323" s="185" t="s">
        <v>2946</v>
      </c>
      <c r="AB323" s="17"/>
      <c r="AC323" s="106" t="s">
        <v>2966</v>
      </c>
    </row>
    <row r="324" spans="1:29" ht="14">
      <c r="A324" s="218">
        <v>3620</v>
      </c>
      <c r="B324" s="16" t="str">
        <f t="shared" si="62"/>
        <v>V.1.60.1</v>
      </c>
      <c r="C324" s="93" t="s">
        <v>2967</v>
      </c>
      <c r="D324" s="20" t="s">
        <v>47</v>
      </c>
      <c r="E324" s="31"/>
      <c r="F324" s="197"/>
      <c r="G324" s="197"/>
      <c r="H324" s="17"/>
      <c r="I324" s="152" t="s">
        <v>3</v>
      </c>
      <c r="J324" s="17"/>
      <c r="K324" s="16">
        <v>3</v>
      </c>
      <c r="L324" s="17"/>
      <c r="M324" s="218">
        <f t="shared" si="63"/>
        <v>1</v>
      </c>
      <c r="N324" s="218">
        <f t="shared" si="64"/>
        <v>60</v>
      </c>
      <c r="O324" s="218">
        <f t="shared" si="65"/>
        <v>1</v>
      </c>
      <c r="P324" s="218">
        <f t="shared" si="66"/>
        <v>0</v>
      </c>
      <c r="Q324" s="218">
        <f t="shared" si="67"/>
        <v>0</v>
      </c>
      <c r="R324" s="222">
        <f t="shared" si="60"/>
        <v>0</v>
      </c>
      <c r="S324" s="218">
        <f t="shared" si="68"/>
        <v>1</v>
      </c>
      <c r="T324" s="218">
        <f t="shared" si="69"/>
        <v>1</v>
      </c>
      <c r="U324" s="218">
        <f t="shared" si="70"/>
        <v>0</v>
      </c>
      <c r="V324" s="218">
        <f t="shared" si="71"/>
        <v>0</v>
      </c>
      <c r="W324" s="218">
        <f t="shared" si="72"/>
        <v>1</v>
      </c>
      <c r="X324" s="218">
        <f t="shared" si="73"/>
        <v>1</v>
      </c>
      <c r="Y324" s="218">
        <f t="shared" si="74"/>
        <v>0</v>
      </c>
      <c r="Z324" s="120" t="str">
        <f t="shared" si="61"/>
        <v/>
      </c>
      <c r="AA324" s="185" t="s">
        <v>2946</v>
      </c>
      <c r="AB324" s="17"/>
      <c r="AC324" s="106"/>
    </row>
    <row r="325" spans="1:29" ht="14">
      <c r="A325" s="218">
        <v>3621</v>
      </c>
      <c r="B325" s="16" t="str">
        <f t="shared" si="62"/>
        <v>V.1.60.2</v>
      </c>
      <c r="C325" s="93" t="s">
        <v>2968</v>
      </c>
      <c r="D325" s="20" t="s">
        <v>50</v>
      </c>
      <c r="E325" s="31"/>
      <c r="F325" s="197"/>
      <c r="G325" s="197"/>
      <c r="H325" s="17"/>
      <c r="I325" s="152" t="s">
        <v>3</v>
      </c>
      <c r="J325" s="17"/>
      <c r="K325" s="16">
        <v>3</v>
      </c>
      <c r="L325" s="17"/>
      <c r="M325" s="218">
        <f t="shared" si="63"/>
        <v>1</v>
      </c>
      <c r="N325" s="218">
        <f t="shared" si="64"/>
        <v>60</v>
      </c>
      <c r="O325" s="218">
        <f t="shared" si="65"/>
        <v>2</v>
      </c>
      <c r="P325" s="218">
        <f t="shared" si="66"/>
        <v>0</v>
      </c>
      <c r="Q325" s="218">
        <f t="shared" si="67"/>
        <v>0</v>
      </c>
      <c r="R325" s="222">
        <f t="shared" ref="R325:R387" si="75">IF(OR(Master="Master",K325=0),0,IF(L325=1,0,IF(ISNA(VLOOKUP(A325,L2_Array,21,FALSE)),0,VLOOKUP(A325,L2_Array,21,FALSE))))</f>
        <v>0</v>
      </c>
      <c r="S325" s="218">
        <f t="shared" si="68"/>
        <v>2</v>
      </c>
      <c r="T325" s="218">
        <f t="shared" si="69"/>
        <v>2</v>
      </c>
      <c r="U325" s="218">
        <f t="shared" si="70"/>
        <v>0</v>
      </c>
      <c r="V325" s="218">
        <f t="shared" si="71"/>
        <v>3</v>
      </c>
      <c r="W325" s="218">
        <f t="shared" si="72"/>
        <v>2</v>
      </c>
      <c r="X325" s="218">
        <f t="shared" si="73"/>
        <v>1</v>
      </c>
      <c r="Y325" s="218">
        <f t="shared" si="74"/>
        <v>0</v>
      </c>
      <c r="Z325" s="120" t="str">
        <f t="shared" ref="Z325:Z387" si="76">IF(ISNA(VLOOKUP(A325,L2_Array,1,FALSE)),"",1)</f>
        <v/>
      </c>
      <c r="AA325" s="185" t="s">
        <v>2946</v>
      </c>
      <c r="AB325" s="17"/>
      <c r="AC325" s="106"/>
    </row>
    <row r="326" spans="1:29" ht="14">
      <c r="A326" s="218">
        <v>3622</v>
      </c>
      <c r="B326" s="16" t="str">
        <f t="shared" ref="B326:B387" si="77">IF(K326=0,"",IF(K326=1,R$1&amp;"."&amp;M326,IF(K326=2,R$1&amp;"."&amp;M326&amp;"."&amp;N326,IF(K326=3,R$1&amp;"."&amp;M326&amp;"."&amp;N326&amp;"."&amp;O326,IF(K326=4,R$1&amp;"."&amp;M326&amp;"."&amp;N326&amp;"."&amp;O326&amp;"."&amp;P326,IF(K326=5,R$1&amp;"."&amp;M326&amp;"."&amp;N326&amp;"."&amp;O326&amp;"."&amp;P326&amp;"."&amp;Q326))))))</f>
        <v>V.1.60.3</v>
      </c>
      <c r="C326" s="93" t="s">
        <v>2969</v>
      </c>
      <c r="D326" s="20" t="s">
        <v>50</v>
      </c>
      <c r="E326" s="31"/>
      <c r="F326" s="197"/>
      <c r="G326" s="197"/>
      <c r="H326" s="17"/>
      <c r="I326" s="152" t="s">
        <v>3</v>
      </c>
      <c r="J326" s="17"/>
      <c r="K326" s="16">
        <v>3</v>
      </c>
      <c r="L326" s="17"/>
      <c r="M326" s="218">
        <f t="shared" ref="M326:M387" si="78">IF(M325="",1,IF(K326=1,M325+1,M325))</f>
        <v>1</v>
      </c>
      <c r="N326" s="218">
        <f t="shared" ref="N326:N387" si="79">IF(N325="",0,IF(M325&lt;&gt;M326,0,IF($K326=2,N325+1,N325)))</f>
        <v>60</v>
      </c>
      <c r="O326" s="218">
        <f t="shared" ref="O326:O387" si="80">IF(O325="",0,IF(N325&lt;&gt;N326,0,IF($K326=3,O325+1,O325)))</f>
        <v>3</v>
      </c>
      <c r="P326" s="218">
        <f t="shared" ref="P326:P387" si="81">IF(P325="",0,IF(O325&lt;&gt;O326,0,IF($K326=4,P325+1,P325)))</f>
        <v>0</v>
      </c>
      <c r="Q326" s="218">
        <f t="shared" ref="Q326:Q387" si="82">IF(Q325="",0,IF(P325&lt;&gt;P326,0,IF($K326=5,Q325+1,Q325)))</f>
        <v>0</v>
      </c>
      <c r="R326" s="222">
        <f t="shared" si="75"/>
        <v>0</v>
      </c>
      <c r="S326" s="218">
        <f t="shared" ref="S326:S387" si="83">IF(K326="","",IF(D326="Yes",1,IF(D326="No",2,IF(D326="N/A",3,0))))</f>
        <v>2</v>
      </c>
      <c r="T326" s="218">
        <f t="shared" ref="T326:T387" si="84">IF(K326="","",IF(R326&gt;0,R326,IF(S326&gt;0,S326,0)))</f>
        <v>2</v>
      </c>
      <c r="U326" s="218">
        <f t="shared" ref="U326:U387" si="85">IF(OR(K326="",K326=0),"",IF(OR(K326=1,U325=""),1,IF(OR(AND(L325=1,(K326-K324&lt;&gt;0)),AND(U325=0,K325=K326),AND(L325=1,K326=K324)),0,1)))</f>
        <v>0</v>
      </c>
      <c r="V326" s="218">
        <f t="shared" ref="V326:V387" si="86">IF(K326="",V325,IF(AND(T326&gt;1,OR(V325="",V325=0,V325&gt;=K326)),K326,IF(K326&gt;V325,V325,0)))</f>
        <v>3</v>
      </c>
      <c r="W326" s="218">
        <f t="shared" ref="W326:W387" si="87">IF(Master="Master",S326,IF(W325="",T326,IF(OR(AND(V326&gt;0,T326&lt;W325),AND(V326=1,T326&lt;=W325)),W325,T326)))</f>
        <v>2</v>
      </c>
      <c r="X326" s="218">
        <f t="shared" ref="X326:X387" si="88">IF(K326="","",IF(OR(AND(U325=1,V326=1),T326&gt;0,AND(U327=0,X327=1)),1,0))</f>
        <v>1</v>
      </c>
      <c r="Y326" s="218">
        <f t="shared" ref="Y326:Y387" si="89">IF(K326="","",IF(OR(AND(V326&gt;0,U326=1),AND(U326=1,X326=1)),1,0))</f>
        <v>0</v>
      </c>
      <c r="Z326" s="120" t="str">
        <f t="shared" si="76"/>
        <v/>
      </c>
      <c r="AA326" s="185" t="s">
        <v>2946</v>
      </c>
      <c r="AB326" s="17"/>
      <c r="AC326" s="106"/>
    </row>
    <row r="327" spans="1:29" ht="98">
      <c r="A327" s="218">
        <v>3623</v>
      </c>
      <c r="B327" s="16" t="str">
        <f t="shared" si="77"/>
        <v>V.1.61</v>
      </c>
      <c r="C327" s="92" t="s">
        <v>2970</v>
      </c>
      <c r="D327" s="20" t="s">
        <v>47</v>
      </c>
      <c r="E327" s="31"/>
      <c r="F327" s="197"/>
      <c r="G327" s="197"/>
      <c r="H327" s="17"/>
      <c r="I327" s="18" t="s">
        <v>414</v>
      </c>
      <c r="J327" s="17" t="s">
        <v>415</v>
      </c>
      <c r="K327" s="16">
        <v>2</v>
      </c>
      <c r="L327" s="17"/>
      <c r="M327" s="218">
        <f t="shared" si="78"/>
        <v>1</v>
      </c>
      <c r="N327" s="218">
        <f t="shared" si="79"/>
        <v>61</v>
      </c>
      <c r="O327" s="218">
        <f t="shared" si="80"/>
        <v>0</v>
      </c>
      <c r="P327" s="218">
        <f t="shared" si="81"/>
        <v>0</v>
      </c>
      <c r="Q327" s="218">
        <f t="shared" si="82"/>
        <v>0</v>
      </c>
      <c r="R327" s="222">
        <f t="shared" si="75"/>
        <v>0</v>
      </c>
      <c r="S327" s="218">
        <f t="shared" si="83"/>
        <v>1</v>
      </c>
      <c r="T327" s="218">
        <f t="shared" si="84"/>
        <v>1</v>
      </c>
      <c r="U327" s="218">
        <f t="shared" si="85"/>
        <v>1</v>
      </c>
      <c r="V327" s="218">
        <f t="shared" si="86"/>
        <v>0</v>
      </c>
      <c r="W327" s="218">
        <f t="shared" si="87"/>
        <v>1</v>
      </c>
      <c r="X327" s="218">
        <f t="shared" si="88"/>
        <v>1</v>
      </c>
      <c r="Y327" s="218">
        <f t="shared" si="89"/>
        <v>1</v>
      </c>
      <c r="Z327" s="120">
        <f t="shared" si="76"/>
        <v>1</v>
      </c>
      <c r="AA327" s="185" t="s">
        <v>2971</v>
      </c>
      <c r="AB327" s="17"/>
      <c r="AC327" s="106" t="s">
        <v>2972</v>
      </c>
    </row>
    <row r="328" spans="1:29" ht="98">
      <c r="A328">
        <v>3734</v>
      </c>
      <c r="B328" s="16" t="str">
        <f t="shared" si="77"/>
        <v>V.1.62</v>
      </c>
      <c r="C328" s="92" t="s">
        <v>413</v>
      </c>
      <c r="D328" s="20" t="s">
        <v>50</v>
      </c>
      <c r="E328" s="31"/>
      <c r="F328" s="197"/>
      <c r="G328" s="197"/>
      <c r="H328" s="17"/>
      <c r="I328" s="18" t="s">
        <v>414</v>
      </c>
      <c r="J328" s="17" t="s">
        <v>415</v>
      </c>
      <c r="K328" s="16">
        <v>2</v>
      </c>
      <c r="L328" s="17"/>
      <c r="M328" s="218">
        <f t="shared" si="78"/>
        <v>1</v>
      </c>
      <c r="N328" s="218">
        <f t="shared" si="79"/>
        <v>62</v>
      </c>
      <c r="O328" s="218">
        <f t="shared" si="80"/>
        <v>0</v>
      </c>
      <c r="P328" s="218">
        <f t="shared" si="81"/>
        <v>0</v>
      </c>
      <c r="Q328" s="218">
        <f t="shared" si="82"/>
        <v>0</v>
      </c>
      <c r="R328" s="222">
        <f t="shared" si="75"/>
        <v>0</v>
      </c>
      <c r="S328" s="218">
        <f t="shared" si="83"/>
        <v>2</v>
      </c>
      <c r="T328" s="218">
        <f t="shared" si="84"/>
        <v>2</v>
      </c>
      <c r="U328" s="218">
        <f t="shared" si="85"/>
        <v>1</v>
      </c>
      <c r="V328" s="218">
        <f t="shared" si="86"/>
        <v>2</v>
      </c>
      <c r="W328" s="218">
        <f t="shared" si="87"/>
        <v>2</v>
      </c>
      <c r="X328" s="218">
        <f t="shared" si="88"/>
        <v>1</v>
      </c>
      <c r="Y328" s="218">
        <f t="shared" si="89"/>
        <v>1</v>
      </c>
      <c r="Z328" s="120" t="str">
        <f t="shared" si="76"/>
        <v/>
      </c>
      <c r="AA328" s="185" t="s">
        <v>2971</v>
      </c>
      <c r="AB328" s="17"/>
      <c r="AC328" s="106" t="s">
        <v>2973</v>
      </c>
    </row>
    <row r="329" spans="1:29" ht="98">
      <c r="A329" s="218">
        <v>3624</v>
      </c>
      <c r="B329" s="16" t="str">
        <f t="shared" si="77"/>
        <v>V.1.63</v>
      </c>
      <c r="C329" s="92" t="s">
        <v>416</v>
      </c>
      <c r="D329" s="20" t="s">
        <v>50</v>
      </c>
      <c r="E329" s="31"/>
      <c r="F329" s="197"/>
      <c r="G329" s="197"/>
      <c r="H329" s="17"/>
      <c r="I329" s="18" t="s">
        <v>414</v>
      </c>
      <c r="J329" s="17" t="s">
        <v>415</v>
      </c>
      <c r="K329" s="16">
        <v>2</v>
      </c>
      <c r="L329" s="17"/>
      <c r="M329" s="218">
        <f t="shared" si="78"/>
        <v>1</v>
      </c>
      <c r="N329" s="218">
        <f t="shared" si="79"/>
        <v>63</v>
      </c>
      <c r="O329" s="218">
        <f t="shared" si="80"/>
        <v>0</v>
      </c>
      <c r="P329" s="218">
        <f t="shared" si="81"/>
        <v>0</v>
      </c>
      <c r="Q329" s="218">
        <f t="shared" si="82"/>
        <v>0</v>
      </c>
      <c r="R329" s="222">
        <f t="shared" si="75"/>
        <v>0</v>
      </c>
      <c r="S329" s="218">
        <f t="shared" si="83"/>
        <v>2</v>
      </c>
      <c r="T329" s="218">
        <f t="shared" si="84"/>
        <v>2</v>
      </c>
      <c r="U329" s="218">
        <f t="shared" si="85"/>
        <v>1</v>
      </c>
      <c r="V329" s="218">
        <f t="shared" si="86"/>
        <v>2</v>
      </c>
      <c r="W329" s="218">
        <f t="shared" si="87"/>
        <v>2</v>
      </c>
      <c r="X329" s="218">
        <f t="shared" si="88"/>
        <v>1</v>
      </c>
      <c r="Y329" s="218">
        <f t="shared" si="89"/>
        <v>1</v>
      </c>
      <c r="Z329" s="120">
        <f t="shared" si="76"/>
        <v>1</v>
      </c>
      <c r="AA329" s="185" t="s">
        <v>2971</v>
      </c>
      <c r="AB329" s="17"/>
      <c r="AC329" s="106" t="s">
        <v>2974</v>
      </c>
    </row>
    <row r="330" spans="1:29" ht="42">
      <c r="A330" s="218">
        <v>3625</v>
      </c>
      <c r="B330" s="16" t="str">
        <f t="shared" si="77"/>
        <v>V.1.64</v>
      </c>
      <c r="C330" s="92" t="s">
        <v>2975</v>
      </c>
      <c r="D330" s="20" t="s">
        <v>47</v>
      </c>
      <c r="E330" s="31"/>
      <c r="F330" s="197"/>
      <c r="G330" s="197"/>
      <c r="H330" s="17"/>
      <c r="I330" s="152" t="s">
        <v>296</v>
      </c>
      <c r="J330" s="17" t="s">
        <v>297</v>
      </c>
      <c r="K330" s="16">
        <v>2</v>
      </c>
      <c r="L330" s="17"/>
      <c r="M330" s="218">
        <f t="shared" si="78"/>
        <v>1</v>
      </c>
      <c r="N330" s="218">
        <f t="shared" si="79"/>
        <v>64</v>
      </c>
      <c r="O330" s="218">
        <f t="shared" si="80"/>
        <v>0</v>
      </c>
      <c r="P330" s="218">
        <f t="shared" si="81"/>
        <v>0</v>
      </c>
      <c r="Q330" s="218">
        <f t="shared" si="82"/>
        <v>0</v>
      </c>
      <c r="R330" s="222">
        <f t="shared" si="75"/>
        <v>0</v>
      </c>
      <c r="S330" s="218">
        <f t="shared" si="83"/>
        <v>1</v>
      </c>
      <c r="T330" s="218">
        <f t="shared" si="84"/>
        <v>1</v>
      </c>
      <c r="U330" s="218">
        <f t="shared" si="85"/>
        <v>1</v>
      </c>
      <c r="V330" s="218">
        <f t="shared" si="86"/>
        <v>0</v>
      </c>
      <c r="W330" s="218">
        <f t="shared" si="87"/>
        <v>1</v>
      </c>
      <c r="X330" s="218">
        <f t="shared" si="88"/>
        <v>1</v>
      </c>
      <c r="Y330" s="218">
        <f t="shared" si="89"/>
        <v>1</v>
      </c>
      <c r="Z330" s="120">
        <f t="shared" si="76"/>
        <v>1</v>
      </c>
      <c r="AA330" s="185" t="s">
        <v>2939</v>
      </c>
      <c r="AB330" s="17"/>
      <c r="AC330" s="106" t="s">
        <v>2976</v>
      </c>
    </row>
    <row r="331" spans="1:29" ht="14">
      <c r="A331" s="218">
        <v>3626</v>
      </c>
      <c r="B331" s="16" t="str">
        <f t="shared" si="77"/>
        <v>V.1.64.1</v>
      </c>
      <c r="C331" s="93" t="s">
        <v>2977</v>
      </c>
      <c r="D331" s="20" t="s">
        <v>50</v>
      </c>
      <c r="E331" s="31"/>
      <c r="F331" s="197"/>
      <c r="G331" s="197"/>
      <c r="H331" s="17"/>
      <c r="I331" s="152" t="s">
        <v>3</v>
      </c>
      <c r="J331" s="17"/>
      <c r="K331" s="16">
        <v>3</v>
      </c>
      <c r="L331" s="17"/>
      <c r="M331" s="218">
        <f t="shared" si="78"/>
        <v>1</v>
      </c>
      <c r="N331" s="218">
        <f t="shared" si="79"/>
        <v>64</v>
      </c>
      <c r="O331" s="218">
        <f t="shared" si="80"/>
        <v>1</v>
      </c>
      <c r="P331" s="218">
        <f t="shared" si="81"/>
        <v>0</v>
      </c>
      <c r="Q331" s="218">
        <f t="shared" si="82"/>
        <v>0</v>
      </c>
      <c r="R331" s="222">
        <f t="shared" si="75"/>
        <v>0</v>
      </c>
      <c r="S331" s="218">
        <f t="shared" si="83"/>
        <v>2</v>
      </c>
      <c r="T331" s="218">
        <f t="shared" si="84"/>
        <v>2</v>
      </c>
      <c r="U331" s="218">
        <f t="shared" si="85"/>
        <v>1</v>
      </c>
      <c r="V331" s="218">
        <f t="shared" si="86"/>
        <v>3</v>
      </c>
      <c r="W331" s="218">
        <f t="shared" si="87"/>
        <v>2</v>
      </c>
      <c r="X331" s="218">
        <f t="shared" si="88"/>
        <v>1</v>
      </c>
      <c r="Y331" s="218">
        <f t="shared" si="89"/>
        <v>1</v>
      </c>
      <c r="Z331" s="120" t="str">
        <f t="shared" si="76"/>
        <v/>
      </c>
      <c r="AA331" s="185" t="s">
        <v>2939</v>
      </c>
      <c r="AB331" s="17"/>
      <c r="AC331" s="106"/>
    </row>
    <row r="332" spans="1:29" ht="14">
      <c r="A332" s="218">
        <v>3627</v>
      </c>
      <c r="B332" s="16" t="str">
        <f t="shared" si="77"/>
        <v>V.1.64.2</v>
      </c>
      <c r="C332" s="93" t="s">
        <v>1309</v>
      </c>
      <c r="D332" s="20" t="s">
        <v>50</v>
      </c>
      <c r="E332" s="31"/>
      <c r="F332" s="197"/>
      <c r="G332" s="197"/>
      <c r="H332" s="17"/>
      <c r="I332" s="152" t="s">
        <v>3</v>
      </c>
      <c r="J332" s="17"/>
      <c r="K332" s="16">
        <v>3</v>
      </c>
      <c r="L332" s="17"/>
      <c r="M332" s="218">
        <f t="shared" si="78"/>
        <v>1</v>
      </c>
      <c r="N332" s="218">
        <f t="shared" si="79"/>
        <v>64</v>
      </c>
      <c r="O332" s="218">
        <f t="shared" si="80"/>
        <v>2</v>
      </c>
      <c r="P332" s="218">
        <f t="shared" si="81"/>
        <v>0</v>
      </c>
      <c r="Q332" s="218">
        <f t="shared" si="82"/>
        <v>0</v>
      </c>
      <c r="R332" s="222">
        <f t="shared" si="75"/>
        <v>0</v>
      </c>
      <c r="S332" s="218">
        <f t="shared" si="83"/>
        <v>2</v>
      </c>
      <c r="T332" s="218">
        <f t="shared" si="84"/>
        <v>2</v>
      </c>
      <c r="U332" s="218">
        <f t="shared" si="85"/>
        <v>1</v>
      </c>
      <c r="V332" s="218">
        <f t="shared" si="86"/>
        <v>3</v>
      </c>
      <c r="W332" s="218">
        <f t="shared" si="87"/>
        <v>2</v>
      </c>
      <c r="X332" s="218">
        <f t="shared" si="88"/>
        <v>1</v>
      </c>
      <c r="Y332" s="218">
        <f t="shared" si="89"/>
        <v>1</v>
      </c>
      <c r="Z332" s="120" t="str">
        <f t="shared" si="76"/>
        <v/>
      </c>
      <c r="AA332" s="185" t="s">
        <v>2939</v>
      </c>
      <c r="AB332" s="17"/>
      <c r="AC332" s="106"/>
    </row>
    <row r="333" spans="1:29" ht="14">
      <c r="A333" s="218">
        <v>3628</v>
      </c>
      <c r="B333" s="16" t="str">
        <f t="shared" si="77"/>
        <v>V.1.64.3</v>
      </c>
      <c r="C333" s="93" t="s">
        <v>1310</v>
      </c>
      <c r="D333" s="20" t="s">
        <v>50</v>
      </c>
      <c r="E333" s="31"/>
      <c r="F333" s="197"/>
      <c r="G333" s="197"/>
      <c r="H333" s="17"/>
      <c r="I333" s="152" t="s">
        <v>3</v>
      </c>
      <c r="J333" s="17"/>
      <c r="K333" s="16">
        <v>3</v>
      </c>
      <c r="L333" s="17"/>
      <c r="M333" s="218">
        <f t="shared" si="78"/>
        <v>1</v>
      </c>
      <c r="N333" s="218">
        <f t="shared" si="79"/>
        <v>64</v>
      </c>
      <c r="O333" s="218">
        <f t="shared" si="80"/>
        <v>3</v>
      </c>
      <c r="P333" s="218">
        <f t="shared" si="81"/>
        <v>0</v>
      </c>
      <c r="Q333" s="218">
        <f t="shared" si="82"/>
        <v>0</v>
      </c>
      <c r="R333" s="222">
        <f t="shared" si="75"/>
        <v>0</v>
      </c>
      <c r="S333" s="218">
        <f t="shared" si="83"/>
        <v>2</v>
      </c>
      <c r="T333" s="218">
        <f t="shared" si="84"/>
        <v>2</v>
      </c>
      <c r="U333" s="218">
        <f t="shared" si="85"/>
        <v>1</v>
      </c>
      <c r="V333" s="218">
        <f t="shared" si="86"/>
        <v>3</v>
      </c>
      <c r="W333" s="218">
        <f t="shared" si="87"/>
        <v>2</v>
      </c>
      <c r="X333" s="218">
        <f t="shared" si="88"/>
        <v>1</v>
      </c>
      <c r="Y333" s="218">
        <f t="shared" si="89"/>
        <v>1</v>
      </c>
      <c r="Z333" s="120" t="str">
        <f t="shared" si="76"/>
        <v/>
      </c>
      <c r="AA333" s="185" t="s">
        <v>2939</v>
      </c>
      <c r="AB333" s="17"/>
      <c r="AC333" s="106"/>
    </row>
    <row r="334" spans="1:29" ht="14">
      <c r="A334" s="218">
        <v>3629</v>
      </c>
      <c r="B334" s="16" t="str">
        <f t="shared" si="77"/>
        <v>V.1.64.4</v>
      </c>
      <c r="C334" s="93" t="s">
        <v>2839</v>
      </c>
      <c r="D334" s="20" t="s">
        <v>50</v>
      </c>
      <c r="E334" s="31"/>
      <c r="F334" s="197"/>
      <c r="G334" s="197"/>
      <c r="H334" s="17"/>
      <c r="I334" s="152" t="s">
        <v>3</v>
      </c>
      <c r="J334" s="17"/>
      <c r="K334" s="16">
        <v>3</v>
      </c>
      <c r="L334" s="17"/>
      <c r="M334" s="218">
        <f t="shared" si="78"/>
        <v>1</v>
      </c>
      <c r="N334" s="218">
        <f t="shared" si="79"/>
        <v>64</v>
      </c>
      <c r="O334" s="218">
        <f t="shared" si="80"/>
        <v>4</v>
      </c>
      <c r="P334" s="218">
        <f t="shared" si="81"/>
        <v>0</v>
      </c>
      <c r="Q334" s="218">
        <f t="shared" si="82"/>
        <v>0</v>
      </c>
      <c r="R334" s="222">
        <f t="shared" si="75"/>
        <v>0</v>
      </c>
      <c r="S334" s="218">
        <f t="shared" si="83"/>
        <v>2</v>
      </c>
      <c r="T334" s="218">
        <f t="shared" si="84"/>
        <v>2</v>
      </c>
      <c r="U334" s="218">
        <f t="shared" si="85"/>
        <v>1</v>
      </c>
      <c r="V334" s="218">
        <f t="shared" si="86"/>
        <v>3</v>
      </c>
      <c r="W334" s="218">
        <f t="shared" si="87"/>
        <v>2</v>
      </c>
      <c r="X334" s="218">
        <f t="shared" si="88"/>
        <v>1</v>
      </c>
      <c r="Y334" s="218">
        <f t="shared" si="89"/>
        <v>1</v>
      </c>
      <c r="Z334" s="120" t="str">
        <f t="shared" si="76"/>
        <v/>
      </c>
      <c r="AA334" s="185" t="s">
        <v>2939</v>
      </c>
      <c r="AB334" s="17"/>
      <c r="AC334" s="106"/>
    </row>
    <row r="335" spans="1:29" ht="14">
      <c r="A335" s="218">
        <v>3630</v>
      </c>
      <c r="B335" s="16" t="str">
        <f t="shared" si="77"/>
        <v>V.1.64.5</v>
      </c>
      <c r="C335" s="93" t="s">
        <v>2978</v>
      </c>
      <c r="D335" s="20" t="s">
        <v>47</v>
      </c>
      <c r="E335" s="31"/>
      <c r="F335" s="197"/>
      <c r="G335" s="197"/>
      <c r="H335" s="17"/>
      <c r="I335" s="152" t="s">
        <v>3</v>
      </c>
      <c r="J335" s="17"/>
      <c r="K335" s="16">
        <v>3</v>
      </c>
      <c r="L335" s="17"/>
      <c r="M335" s="218">
        <f t="shared" si="78"/>
        <v>1</v>
      </c>
      <c r="N335" s="218">
        <f t="shared" si="79"/>
        <v>64</v>
      </c>
      <c r="O335" s="218">
        <f t="shared" si="80"/>
        <v>5</v>
      </c>
      <c r="P335" s="218">
        <f t="shared" si="81"/>
        <v>0</v>
      </c>
      <c r="Q335" s="218">
        <f t="shared" si="82"/>
        <v>0</v>
      </c>
      <c r="R335" s="222">
        <f t="shared" si="75"/>
        <v>0</v>
      </c>
      <c r="S335" s="218">
        <f t="shared" si="83"/>
        <v>1</v>
      </c>
      <c r="T335" s="218">
        <f t="shared" si="84"/>
        <v>1</v>
      </c>
      <c r="U335" s="218">
        <f t="shared" si="85"/>
        <v>1</v>
      </c>
      <c r="V335" s="218">
        <f t="shared" si="86"/>
        <v>0</v>
      </c>
      <c r="W335" s="218">
        <f t="shared" si="87"/>
        <v>1</v>
      </c>
      <c r="X335" s="218">
        <f t="shared" si="88"/>
        <v>1</v>
      </c>
      <c r="Y335" s="218">
        <f t="shared" si="89"/>
        <v>1</v>
      </c>
      <c r="Z335" s="120" t="str">
        <f t="shared" si="76"/>
        <v/>
      </c>
      <c r="AA335" s="185" t="s">
        <v>2939</v>
      </c>
      <c r="AB335" s="17"/>
      <c r="AC335" s="106"/>
    </row>
    <row r="336" spans="1:29" ht="14">
      <c r="A336" s="218">
        <v>3631</v>
      </c>
      <c r="B336" s="16" t="str">
        <f t="shared" si="77"/>
        <v>V.1.64.6</v>
      </c>
      <c r="C336" s="93" t="s">
        <v>2979</v>
      </c>
      <c r="D336" s="20" t="s">
        <v>50</v>
      </c>
      <c r="E336" s="31"/>
      <c r="F336" s="197"/>
      <c r="G336" s="197"/>
      <c r="H336" s="17"/>
      <c r="I336" s="152" t="s">
        <v>3</v>
      </c>
      <c r="J336" s="17"/>
      <c r="K336" s="16">
        <v>3</v>
      </c>
      <c r="L336" s="17"/>
      <c r="M336" s="218">
        <f t="shared" si="78"/>
        <v>1</v>
      </c>
      <c r="N336" s="218">
        <f t="shared" si="79"/>
        <v>64</v>
      </c>
      <c r="O336" s="218">
        <f t="shared" si="80"/>
        <v>6</v>
      </c>
      <c r="P336" s="218">
        <f t="shared" si="81"/>
        <v>0</v>
      </c>
      <c r="Q336" s="218">
        <f t="shared" si="82"/>
        <v>0</v>
      </c>
      <c r="R336" s="222">
        <f t="shared" si="75"/>
        <v>0</v>
      </c>
      <c r="S336" s="218">
        <f t="shared" si="83"/>
        <v>2</v>
      </c>
      <c r="T336" s="218">
        <f t="shared" si="84"/>
        <v>2</v>
      </c>
      <c r="U336" s="218">
        <f t="shared" si="85"/>
        <v>1</v>
      </c>
      <c r="V336" s="218">
        <f t="shared" si="86"/>
        <v>3</v>
      </c>
      <c r="W336" s="218">
        <f t="shared" si="87"/>
        <v>2</v>
      </c>
      <c r="X336" s="218">
        <f t="shared" si="88"/>
        <v>1</v>
      </c>
      <c r="Y336" s="218">
        <f t="shared" si="89"/>
        <v>1</v>
      </c>
      <c r="Z336" s="120" t="str">
        <f t="shared" si="76"/>
        <v/>
      </c>
      <c r="AA336" s="185" t="s">
        <v>2939</v>
      </c>
      <c r="AB336" s="17"/>
      <c r="AC336" s="106"/>
    </row>
    <row r="337" spans="1:29" ht="140">
      <c r="A337" s="218">
        <v>3632</v>
      </c>
      <c r="B337" s="16" t="str">
        <f t="shared" si="77"/>
        <v>V.1.65</v>
      </c>
      <c r="C337" s="92" t="s">
        <v>418</v>
      </c>
      <c r="D337" s="20" t="s">
        <v>47</v>
      </c>
      <c r="E337" s="31"/>
      <c r="F337" s="197"/>
      <c r="G337" s="197"/>
      <c r="H337" s="17"/>
      <c r="I337" s="18" t="s">
        <v>419</v>
      </c>
      <c r="J337" s="17" t="s">
        <v>420</v>
      </c>
      <c r="K337" s="16">
        <v>2</v>
      </c>
      <c r="L337" s="17"/>
      <c r="M337" s="218">
        <f t="shared" si="78"/>
        <v>1</v>
      </c>
      <c r="N337" s="218">
        <f t="shared" si="79"/>
        <v>65</v>
      </c>
      <c r="O337" s="218">
        <f t="shared" si="80"/>
        <v>0</v>
      </c>
      <c r="P337" s="218">
        <f t="shared" si="81"/>
        <v>0</v>
      </c>
      <c r="Q337" s="218">
        <f t="shared" si="82"/>
        <v>0</v>
      </c>
      <c r="R337" s="222">
        <f t="shared" si="75"/>
        <v>0</v>
      </c>
      <c r="S337" s="218">
        <f t="shared" si="83"/>
        <v>1</v>
      </c>
      <c r="T337" s="218">
        <f t="shared" si="84"/>
        <v>1</v>
      </c>
      <c r="U337" s="218">
        <f t="shared" si="85"/>
        <v>1</v>
      </c>
      <c r="V337" s="218">
        <f t="shared" si="86"/>
        <v>0</v>
      </c>
      <c r="W337" s="218">
        <f t="shared" si="87"/>
        <v>1</v>
      </c>
      <c r="X337" s="218">
        <f t="shared" si="88"/>
        <v>1</v>
      </c>
      <c r="Y337" s="218">
        <f t="shared" si="89"/>
        <v>1</v>
      </c>
      <c r="Z337" s="120">
        <f t="shared" si="76"/>
        <v>1</v>
      </c>
      <c r="AA337" s="185" t="s">
        <v>2939</v>
      </c>
      <c r="AB337" s="17"/>
      <c r="AC337" s="106" t="s">
        <v>2980</v>
      </c>
    </row>
    <row r="338" spans="1:29" ht="140">
      <c r="A338" s="218">
        <v>3633</v>
      </c>
      <c r="B338" s="16" t="str">
        <f t="shared" si="77"/>
        <v>V.1.66</v>
      </c>
      <c r="C338" s="92" t="s">
        <v>2981</v>
      </c>
      <c r="D338" s="20" t="s">
        <v>50</v>
      </c>
      <c r="E338" s="31"/>
      <c r="F338" s="197"/>
      <c r="G338" s="197"/>
      <c r="H338" s="17"/>
      <c r="I338" s="18" t="s">
        <v>419</v>
      </c>
      <c r="J338" s="17" t="s">
        <v>420</v>
      </c>
      <c r="K338" s="16">
        <v>2</v>
      </c>
      <c r="L338" s="17"/>
      <c r="M338" s="218">
        <f t="shared" si="78"/>
        <v>1</v>
      </c>
      <c r="N338" s="218">
        <f t="shared" si="79"/>
        <v>66</v>
      </c>
      <c r="O338" s="218">
        <f t="shared" si="80"/>
        <v>0</v>
      </c>
      <c r="P338" s="218">
        <f t="shared" si="81"/>
        <v>0</v>
      </c>
      <c r="Q338" s="218">
        <f t="shared" si="82"/>
        <v>0</v>
      </c>
      <c r="R338" s="222">
        <f t="shared" si="75"/>
        <v>0</v>
      </c>
      <c r="S338" s="218">
        <f t="shared" si="83"/>
        <v>2</v>
      </c>
      <c r="T338" s="218">
        <f t="shared" si="84"/>
        <v>2</v>
      </c>
      <c r="U338" s="218">
        <f t="shared" si="85"/>
        <v>1</v>
      </c>
      <c r="V338" s="218">
        <f t="shared" si="86"/>
        <v>2</v>
      </c>
      <c r="W338" s="218">
        <f t="shared" si="87"/>
        <v>2</v>
      </c>
      <c r="X338" s="218">
        <f t="shared" si="88"/>
        <v>1</v>
      </c>
      <c r="Y338" s="218">
        <f t="shared" si="89"/>
        <v>1</v>
      </c>
      <c r="Z338" s="120" t="str">
        <f t="shared" si="76"/>
        <v/>
      </c>
      <c r="AA338" s="185" t="s">
        <v>3</v>
      </c>
      <c r="AB338" s="17"/>
      <c r="AC338" s="106" t="s">
        <v>2982</v>
      </c>
    </row>
    <row r="339" spans="1:29" ht="56">
      <c r="A339" s="218">
        <v>3634</v>
      </c>
      <c r="B339" s="16" t="str">
        <f t="shared" si="77"/>
        <v>V.1.67</v>
      </c>
      <c r="C339" s="92" t="s">
        <v>421</v>
      </c>
      <c r="D339" s="20" t="s">
        <v>47</v>
      </c>
      <c r="E339" s="31"/>
      <c r="F339" s="197"/>
      <c r="G339" s="197"/>
      <c r="H339" s="17"/>
      <c r="I339" s="18" t="s">
        <v>422</v>
      </c>
      <c r="J339" s="17" t="s">
        <v>423</v>
      </c>
      <c r="K339" s="16">
        <v>2</v>
      </c>
      <c r="L339" s="17"/>
      <c r="M339" s="218">
        <f t="shared" si="78"/>
        <v>1</v>
      </c>
      <c r="N339" s="218">
        <f t="shared" si="79"/>
        <v>67</v>
      </c>
      <c r="O339" s="218">
        <f t="shared" si="80"/>
        <v>0</v>
      </c>
      <c r="P339" s="218">
        <f t="shared" si="81"/>
        <v>0</v>
      </c>
      <c r="Q339" s="218">
        <f t="shared" si="82"/>
        <v>0</v>
      </c>
      <c r="R339" s="222">
        <f t="shared" si="75"/>
        <v>0</v>
      </c>
      <c r="S339" s="218">
        <f t="shared" si="83"/>
        <v>1</v>
      </c>
      <c r="T339" s="218">
        <f t="shared" si="84"/>
        <v>1</v>
      </c>
      <c r="U339" s="218">
        <f t="shared" si="85"/>
        <v>1</v>
      </c>
      <c r="V339" s="218">
        <f t="shared" si="86"/>
        <v>0</v>
      </c>
      <c r="W339" s="218">
        <f t="shared" si="87"/>
        <v>1</v>
      </c>
      <c r="X339" s="218">
        <f t="shared" si="88"/>
        <v>1</v>
      </c>
      <c r="Y339" s="218">
        <f t="shared" si="89"/>
        <v>1</v>
      </c>
      <c r="Z339" s="120">
        <f t="shared" si="76"/>
        <v>1</v>
      </c>
      <c r="AA339" s="185" t="s">
        <v>2513</v>
      </c>
      <c r="AB339" s="17"/>
      <c r="AC339" s="106" t="s">
        <v>2983</v>
      </c>
    </row>
    <row r="340" spans="1:29" ht="42">
      <c r="A340" s="218">
        <v>3635</v>
      </c>
      <c r="B340" s="16" t="str">
        <f t="shared" si="77"/>
        <v>V.1.67.1</v>
      </c>
      <c r="C340" s="93" t="s">
        <v>2984</v>
      </c>
      <c r="D340" s="20" t="s">
        <v>47</v>
      </c>
      <c r="E340" s="31"/>
      <c r="F340" s="197"/>
      <c r="G340" s="197"/>
      <c r="H340" s="17"/>
      <c r="I340" s="152" t="s">
        <v>296</v>
      </c>
      <c r="J340" s="17" t="s">
        <v>297</v>
      </c>
      <c r="K340" s="16">
        <v>3</v>
      </c>
      <c r="L340" s="17"/>
      <c r="M340" s="218">
        <f t="shared" si="78"/>
        <v>1</v>
      </c>
      <c r="N340" s="218">
        <f t="shared" si="79"/>
        <v>67</v>
      </c>
      <c r="O340" s="218">
        <f t="shared" si="80"/>
        <v>1</v>
      </c>
      <c r="P340" s="218">
        <f t="shared" si="81"/>
        <v>0</v>
      </c>
      <c r="Q340" s="218">
        <f t="shared" si="82"/>
        <v>0</v>
      </c>
      <c r="R340" s="222">
        <f t="shared" si="75"/>
        <v>0</v>
      </c>
      <c r="S340" s="218">
        <f t="shared" si="83"/>
        <v>1</v>
      </c>
      <c r="T340" s="218">
        <f t="shared" si="84"/>
        <v>1</v>
      </c>
      <c r="U340" s="218">
        <f t="shared" si="85"/>
        <v>1</v>
      </c>
      <c r="V340" s="218">
        <f t="shared" si="86"/>
        <v>0</v>
      </c>
      <c r="W340" s="218">
        <f t="shared" si="87"/>
        <v>1</v>
      </c>
      <c r="X340" s="218">
        <f t="shared" si="88"/>
        <v>1</v>
      </c>
      <c r="Y340" s="218">
        <f t="shared" si="89"/>
        <v>1</v>
      </c>
      <c r="Z340" s="120" t="str">
        <f t="shared" si="76"/>
        <v/>
      </c>
      <c r="AA340" s="185" t="s">
        <v>2985</v>
      </c>
      <c r="AB340" s="17"/>
      <c r="AC340" s="106" t="s">
        <v>2986</v>
      </c>
    </row>
    <row r="341" spans="1:29" ht="182">
      <c r="A341" s="218">
        <v>3636</v>
      </c>
      <c r="B341" s="16" t="str">
        <f t="shared" si="77"/>
        <v>V.1.67.2</v>
      </c>
      <c r="C341" s="93" t="s">
        <v>2987</v>
      </c>
      <c r="D341" s="20" t="s">
        <v>50</v>
      </c>
      <c r="E341" s="31"/>
      <c r="F341" s="197"/>
      <c r="G341" s="197"/>
      <c r="H341" s="17"/>
      <c r="I341" s="18" t="s">
        <v>2988</v>
      </c>
      <c r="J341" s="17" t="s">
        <v>2989</v>
      </c>
      <c r="K341" s="16">
        <v>3</v>
      </c>
      <c r="L341" s="17"/>
      <c r="M341" s="218">
        <f t="shared" si="78"/>
        <v>1</v>
      </c>
      <c r="N341" s="218">
        <f t="shared" si="79"/>
        <v>67</v>
      </c>
      <c r="O341" s="218">
        <f t="shared" si="80"/>
        <v>2</v>
      </c>
      <c r="P341" s="218">
        <f t="shared" si="81"/>
        <v>0</v>
      </c>
      <c r="Q341" s="218">
        <f t="shared" si="82"/>
        <v>0</v>
      </c>
      <c r="R341" s="222">
        <f t="shared" si="75"/>
        <v>0</v>
      </c>
      <c r="S341" s="218">
        <f t="shared" si="83"/>
        <v>2</v>
      </c>
      <c r="T341" s="218">
        <f t="shared" si="84"/>
        <v>2</v>
      </c>
      <c r="U341" s="218">
        <f t="shared" si="85"/>
        <v>1</v>
      </c>
      <c r="V341" s="218">
        <f t="shared" si="86"/>
        <v>3</v>
      </c>
      <c r="W341" s="218">
        <f t="shared" si="87"/>
        <v>2</v>
      </c>
      <c r="X341" s="218">
        <f t="shared" si="88"/>
        <v>1</v>
      </c>
      <c r="Y341" s="218">
        <f t="shared" si="89"/>
        <v>1</v>
      </c>
      <c r="Z341" s="120" t="str">
        <f t="shared" si="76"/>
        <v/>
      </c>
      <c r="AA341" s="185" t="s">
        <v>2971</v>
      </c>
      <c r="AB341" s="17"/>
      <c r="AC341" s="106" t="s">
        <v>2990</v>
      </c>
    </row>
    <row r="342" spans="1:29" ht="182">
      <c r="A342" s="218">
        <v>3637</v>
      </c>
      <c r="B342" s="16" t="str">
        <f t="shared" si="77"/>
        <v>V.1.68</v>
      </c>
      <c r="C342" s="92" t="s">
        <v>2991</v>
      </c>
      <c r="D342" s="20" t="s">
        <v>47</v>
      </c>
      <c r="E342" s="31"/>
      <c r="F342" s="197"/>
      <c r="G342" s="197"/>
      <c r="H342" s="17"/>
      <c r="I342" s="18" t="s">
        <v>2988</v>
      </c>
      <c r="J342" s="17" t="s">
        <v>2989</v>
      </c>
      <c r="K342" s="16">
        <v>2</v>
      </c>
      <c r="L342" s="17"/>
      <c r="M342" s="218">
        <f t="shared" si="78"/>
        <v>1</v>
      </c>
      <c r="N342" s="218">
        <f t="shared" si="79"/>
        <v>68</v>
      </c>
      <c r="O342" s="218">
        <f t="shared" si="80"/>
        <v>0</v>
      </c>
      <c r="P342" s="218">
        <f t="shared" si="81"/>
        <v>0</v>
      </c>
      <c r="Q342" s="218">
        <f t="shared" si="82"/>
        <v>0</v>
      </c>
      <c r="R342" s="222">
        <f t="shared" si="75"/>
        <v>0</v>
      </c>
      <c r="S342" s="218">
        <f t="shared" si="83"/>
        <v>1</v>
      </c>
      <c r="T342" s="218">
        <f t="shared" si="84"/>
        <v>1</v>
      </c>
      <c r="U342" s="218">
        <f t="shared" si="85"/>
        <v>1</v>
      </c>
      <c r="V342" s="218">
        <f t="shared" si="86"/>
        <v>0</v>
      </c>
      <c r="W342" s="218">
        <f t="shared" si="87"/>
        <v>1</v>
      </c>
      <c r="X342" s="218">
        <f t="shared" si="88"/>
        <v>1</v>
      </c>
      <c r="Y342" s="218">
        <f t="shared" si="89"/>
        <v>1</v>
      </c>
      <c r="Z342" s="120" t="str">
        <f t="shared" si="76"/>
        <v/>
      </c>
      <c r="AA342" s="185" t="s">
        <v>3</v>
      </c>
      <c r="AB342" s="17"/>
      <c r="AC342" s="106" t="s">
        <v>2992</v>
      </c>
    </row>
    <row r="343" spans="1:29" ht="56">
      <c r="A343" s="218">
        <v>3638</v>
      </c>
      <c r="B343" s="16" t="str">
        <f t="shared" si="77"/>
        <v>V.1.69</v>
      </c>
      <c r="C343" s="92" t="s">
        <v>424</v>
      </c>
      <c r="D343" s="20" t="s">
        <v>47</v>
      </c>
      <c r="E343" s="31"/>
      <c r="F343" s="197"/>
      <c r="G343" s="197"/>
      <c r="H343" s="17"/>
      <c r="I343" s="18" t="s">
        <v>422</v>
      </c>
      <c r="J343" s="17" t="s">
        <v>423</v>
      </c>
      <c r="K343" s="16">
        <v>2</v>
      </c>
      <c r="L343" s="17"/>
      <c r="M343" s="218">
        <f t="shared" si="78"/>
        <v>1</v>
      </c>
      <c r="N343" s="218">
        <f t="shared" si="79"/>
        <v>69</v>
      </c>
      <c r="O343" s="218">
        <f t="shared" si="80"/>
        <v>0</v>
      </c>
      <c r="P343" s="218">
        <f t="shared" si="81"/>
        <v>0</v>
      </c>
      <c r="Q343" s="218">
        <f t="shared" si="82"/>
        <v>0</v>
      </c>
      <c r="R343" s="222">
        <f t="shared" si="75"/>
        <v>0</v>
      </c>
      <c r="S343" s="218">
        <f t="shared" si="83"/>
        <v>1</v>
      </c>
      <c r="T343" s="218">
        <f t="shared" si="84"/>
        <v>1</v>
      </c>
      <c r="U343" s="218">
        <f t="shared" si="85"/>
        <v>1</v>
      </c>
      <c r="V343" s="218">
        <f t="shared" si="86"/>
        <v>0</v>
      </c>
      <c r="W343" s="218">
        <f t="shared" si="87"/>
        <v>1</v>
      </c>
      <c r="X343" s="218">
        <f t="shared" si="88"/>
        <v>1</v>
      </c>
      <c r="Y343" s="218">
        <f t="shared" si="89"/>
        <v>1</v>
      </c>
      <c r="Z343" s="120">
        <f t="shared" si="76"/>
        <v>1</v>
      </c>
      <c r="AA343" s="185" t="s">
        <v>3</v>
      </c>
      <c r="AB343" s="17"/>
      <c r="AC343" s="106" t="s">
        <v>2993</v>
      </c>
    </row>
    <row r="344" spans="1:29" ht="56">
      <c r="A344" s="218">
        <v>3639</v>
      </c>
      <c r="B344" s="16" t="str">
        <f t="shared" si="77"/>
        <v>V.1.70</v>
      </c>
      <c r="C344" s="92" t="s">
        <v>2994</v>
      </c>
      <c r="D344" s="20" t="s">
        <v>50</v>
      </c>
      <c r="E344" s="31"/>
      <c r="F344" s="197"/>
      <c r="G344" s="197"/>
      <c r="H344" s="17"/>
      <c r="I344" s="18" t="s">
        <v>426</v>
      </c>
      <c r="J344" s="17" t="s">
        <v>427</v>
      </c>
      <c r="K344" s="16">
        <v>2</v>
      </c>
      <c r="L344" s="17"/>
      <c r="M344" s="218">
        <f t="shared" si="78"/>
        <v>1</v>
      </c>
      <c r="N344" s="218">
        <f t="shared" si="79"/>
        <v>70</v>
      </c>
      <c r="O344" s="218">
        <f t="shared" si="80"/>
        <v>0</v>
      </c>
      <c r="P344" s="218">
        <f t="shared" si="81"/>
        <v>0</v>
      </c>
      <c r="Q344" s="218">
        <f t="shared" si="82"/>
        <v>0</v>
      </c>
      <c r="R344" s="222">
        <f t="shared" si="75"/>
        <v>0</v>
      </c>
      <c r="S344" s="218">
        <f t="shared" si="83"/>
        <v>2</v>
      </c>
      <c r="T344" s="218">
        <f t="shared" si="84"/>
        <v>2</v>
      </c>
      <c r="U344" s="218">
        <f t="shared" si="85"/>
        <v>1</v>
      </c>
      <c r="V344" s="218">
        <f t="shared" si="86"/>
        <v>2</v>
      </c>
      <c r="W344" s="218">
        <f t="shared" si="87"/>
        <v>2</v>
      </c>
      <c r="X344" s="218">
        <f t="shared" si="88"/>
        <v>1</v>
      </c>
      <c r="Y344" s="218">
        <f t="shared" si="89"/>
        <v>1</v>
      </c>
      <c r="Z344" s="120">
        <f t="shared" si="76"/>
        <v>1</v>
      </c>
      <c r="AA344" s="185" t="s">
        <v>3</v>
      </c>
      <c r="AB344" s="17"/>
      <c r="AC344" s="106" t="s">
        <v>2995</v>
      </c>
    </row>
    <row r="345" spans="1:29" ht="14">
      <c r="A345" s="218">
        <v>3640</v>
      </c>
      <c r="B345" s="16" t="str">
        <f t="shared" si="77"/>
        <v>V.1.70.1</v>
      </c>
      <c r="C345" s="93" t="s">
        <v>2996</v>
      </c>
      <c r="D345" s="20" t="s">
        <v>50</v>
      </c>
      <c r="E345" s="31"/>
      <c r="F345" s="197"/>
      <c r="G345" s="197"/>
      <c r="H345" s="17"/>
      <c r="I345" s="18" t="s">
        <v>3</v>
      </c>
      <c r="J345" s="17"/>
      <c r="K345" s="16">
        <v>3</v>
      </c>
      <c r="L345" s="17"/>
      <c r="M345" s="218">
        <f t="shared" si="78"/>
        <v>1</v>
      </c>
      <c r="N345" s="218">
        <f t="shared" si="79"/>
        <v>70</v>
      </c>
      <c r="O345" s="218">
        <f t="shared" si="80"/>
        <v>1</v>
      </c>
      <c r="P345" s="218">
        <f t="shared" si="81"/>
        <v>0</v>
      </c>
      <c r="Q345" s="218">
        <f t="shared" si="82"/>
        <v>0</v>
      </c>
      <c r="R345" s="222">
        <f t="shared" si="75"/>
        <v>0</v>
      </c>
      <c r="S345" s="218">
        <f t="shared" si="83"/>
        <v>2</v>
      </c>
      <c r="T345" s="218">
        <f t="shared" si="84"/>
        <v>2</v>
      </c>
      <c r="U345" s="218">
        <f t="shared" si="85"/>
        <v>1</v>
      </c>
      <c r="V345" s="218">
        <f t="shared" si="86"/>
        <v>2</v>
      </c>
      <c r="W345" s="218">
        <f t="shared" si="87"/>
        <v>2</v>
      </c>
      <c r="X345" s="218">
        <f t="shared" si="88"/>
        <v>1</v>
      </c>
      <c r="Y345" s="218">
        <f t="shared" si="89"/>
        <v>1</v>
      </c>
      <c r="Z345" s="120" t="str">
        <f t="shared" si="76"/>
        <v/>
      </c>
      <c r="AA345" s="185" t="s">
        <v>3</v>
      </c>
      <c r="AB345" s="17"/>
      <c r="AC345" s="106"/>
    </row>
    <row r="346" spans="1:29" ht="14">
      <c r="A346" s="218">
        <v>3641</v>
      </c>
      <c r="B346" s="16" t="str">
        <f t="shared" si="77"/>
        <v>V.1.70.2</v>
      </c>
      <c r="C346" s="93" t="s">
        <v>2997</v>
      </c>
      <c r="D346" s="20" t="s">
        <v>50</v>
      </c>
      <c r="E346" s="31"/>
      <c r="F346" s="197"/>
      <c r="G346" s="197"/>
      <c r="H346" s="17"/>
      <c r="I346" s="18" t="s">
        <v>3</v>
      </c>
      <c r="J346" s="17"/>
      <c r="K346" s="16">
        <v>3</v>
      </c>
      <c r="L346" s="17"/>
      <c r="M346" s="218">
        <f t="shared" si="78"/>
        <v>1</v>
      </c>
      <c r="N346" s="218">
        <f t="shared" si="79"/>
        <v>70</v>
      </c>
      <c r="O346" s="218">
        <f t="shared" si="80"/>
        <v>2</v>
      </c>
      <c r="P346" s="218">
        <f t="shared" si="81"/>
        <v>0</v>
      </c>
      <c r="Q346" s="218">
        <f t="shared" si="82"/>
        <v>0</v>
      </c>
      <c r="R346" s="222">
        <f t="shared" si="75"/>
        <v>0</v>
      </c>
      <c r="S346" s="218">
        <f t="shared" si="83"/>
        <v>2</v>
      </c>
      <c r="T346" s="218">
        <f t="shared" si="84"/>
        <v>2</v>
      </c>
      <c r="U346" s="218">
        <f t="shared" si="85"/>
        <v>1</v>
      </c>
      <c r="V346" s="218">
        <f t="shared" si="86"/>
        <v>2</v>
      </c>
      <c r="W346" s="218">
        <f t="shared" si="87"/>
        <v>2</v>
      </c>
      <c r="X346" s="218">
        <f t="shared" si="88"/>
        <v>1</v>
      </c>
      <c r="Y346" s="218">
        <f t="shared" si="89"/>
        <v>1</v>
      </c>
      <c r="Z346" s="120" t="str">
        <f t="shared" si="76"/>
        <v/>
      </c>
      <c r="AA346" s="185" t="s">
        <v>3</v>
      </c>
      <c r="AB346" s="17"/>
      <c r="AC346" s="106"/>
    </row>
    <row r="347" spans="1:29" ht="28">
      <c r="A347" s="218">
        <v>3642</v>
      </c>
      <c r="B347" s="16" t="str">
        <f t="shared" si="77"/>
        <v>V.1.70.3</v>
      </c>
      <c r="C347" s="93" t="s">
        <v>2998</v>
      </c>
      <c r="D347" s="20" t="s">
        <v>50</v>
      </c>
      <c r="E347" s="31"/>
      <c r="F347" s="197"/>
      <c r="G347" s="197"/>
      <c r="H347" s="17"/>
      <c r="I347" s="18" t="s">
        <v>3</v>
      </c>
      <c r="J347" s="17"/>
      <c r="K347" s="16">
        <v>3</v>
      </c>
      <c r="L347" s="17"/>
      <c r="M347" s="218">
        <f t="shared" si="78"/>
        <v>1</v>
      </c>
      <c r="N347" s="218">
        <f t="shared" si="79"/>
        <v>70</v>
      </c>
      <c r="O347" s="218">
        <f t="shared" si="80"/>
        <v>3</v>
      </c>
      <c r="P347" s="218">
        <f t="shared" si="81"/>
        <v>0</v>
      </c>
      <c r="Q347" s="218">
        <f t="shared" si="82"/>
        <v>0</v>
      </c>
      <c r="R347" s="222">
        <f t="shared" si="75"/>
        <v>0</v>
      </c>
      <c r="S347" s="218">
        <f t="shared" si="83"/>
        <v>2</v>
      </c>
      <c r="T347" s="218">
        <f t="shared" si="84"/>
        <v>2</v>
      </c>
      <c r="U347" s="218">
        <f t="shared" si="85"/>
        <v>1</v>
      </c>
      <c r="V347" s="218">
        <f t="shared" si="86"/>
        <v>2</v>
      </c>
      <c r="W347" s="218">
        <f t="shared" si="87"/>
        <v>2</v>
      </c>
      <c r="X347" s="218">
        <f t="shared" si="88"/>
        <v>1</v>
      </c>
      <c r="Y347" s="218">
        <f t="shared" si="89"/>
        <v>1</v>
      </c>
      <c r="Z347" s="120" t="str">
        <f t="shared" si="76"/>
        <v/>
      </c>
      <c r="AA347" s="185" t="s">
        <v>3</v>
      </c>
      <c r="AB347" s="17"/>
      <c r="AC347" s="106"/>
    </row>
    <row r="348" spans="1:29" ht="14">
      <c r="A348" s="218">
        <v>3643</v>
      </c>
      <c r="B348" s="16" t="str">
        <f t="shared" si="77"/>
        <v>V.1.70.4</v>
      </c>
      <c r="C348" s="93" t="s">
        <v>2999</v>
      </c>
      <c r="D348" s="20" t="s">
        <v>50</v>
      </c>
      <c r="E348" s="31"/>
      <c r="F348" s="197"/>
      <c r="G348" s="197"/>
      <c r="H348" s="17"/>
      <c r="I348" s="18" t="s">
        <v>3</v>
      </c>
      <c r="J348" s="17"/>
      <c r="K348" s="16">
        <v>3</v>
      </c>
      <c r="L348" s="17"/>
      <c r="M348" s="218">
        <f t="shared" si="78"/>
        <v>1</v>
      </c>
      <c r="N348" s="218">
        <f t="shared" si="79"/>
        <v>70</v>
      </c>
      <c r="O348" s="218">
        <f t="shared" si="80"/>
        <v>4</v>
      </c>
      <c r="P348" s="218">
        <f t="shared" si="81"/>
        <v>0</v>
      </c>
      <c r="Q348" s="218">
        <f t="shared" si="82"/>
        <v>0</v>
      </c>
      <c r="R348" s="222">
        <f t="shared" si="75"/>
        <v>0</v>
      </c>
      <c r="S348" s="218">
        <f t="shared" si="83"/>
        <v>2</v>
      </c>
      <c r="T348" s="218">
        <f t="shared" si="84"/>
        <v>2</v>
      </c>
      <c r="U348" s="218">
        <f t="shared" si="85"/>
        <v>1</v>
      </c>
      <c r="V348" s="218">
        <f t="shared" si="86"/>
        <v>2</v>
      </c>
      <c r="W348" s="218">
        <f t="shared" si="87"/>
        <v>2</v>
      </c>
      <c r="X348" s="218">
        <f t="shared" si="88"/>
        <v>1</v>
      </c>
      <c r="Y348" s="218">
        <f t="shared" si="89"/>
        <v>1</v>
      </c>
      <c r="Z348" s="120" t="str">
        <f t="shared" si="76"/>
        <v/>
      </c>
      <c r="AA348" s="185" t="s">
        <v>3</v>
      </c>
      <c r="AB348" s="17"/>
      <c r="AC348" s="106"/>
    </row>
    <row r="349" spans="1:29" ht="14">
      <c r="A349" s="218">
        <v>3644</v>
      </c>
      <c r="B349" s="16" t="str">
        <f t="shared" si="77"/>
        <v>V.1.70.5</v>
      </c>
      <c r="C349" s="93" t="s">
        <v>3000</v>
      </c>
      <c r="D349" s="20" t="s">
        <v>50</v>
      </c>
      <c r="E349" s="31"/>
      <c r="F349" s="197"/>
      <c r="G349" s="197"/>
      <c r="H349" s="17"/>
      <c r="I349" s="18" t="s">
        <v>3</v>
      </c>
      <c r="J349" s="17"/>
      <c r="K349" s="16">
        <v>3</v>
      </c>
      <c r="L349" s="17"/>
      <c r="M349" s="218">
        <f t="shared" si="78"/>
        <v>1</v>
      </c>
      <c r="N349" s="218">
        <f t="shared" si="79"/>
        <v>70</v>
      </c>
      <c r="O349" s="218">
        <f t="shared" si="80"/>
        <v>5</v>
      </c>
      <c r="P349" s="218">
        <f t="shared" si="81"/>
        <v>0</v>
      </c>
      <c r="Q349" s="218">
        <f t="shared" si="82"/>
        <v>0</v>
      </c>
      <c r="R349" s="222">
        <f t="shared" si="75"/>
        <v>0</v>
      </c>
      <c r="S349" s="218">
        <f t="shared" si="83"/>
        <v>2</v>
      </c>
      <c r="T349" s="218">
        <f t="shared" si="84"/>
        <v>2</v>
      </c>
      <c r="U349" s="218">
        <f t="shared" si="85"/>
        <v>1</v>
      </c>
      <c r="V349" s="218">
        <f t="shared" si="86"/>
        <v>2</v>
      </c>
      <c r="W349" s="218">
        <f t="shared" si="87"/>
        <v>2</v>
      </c>
      <c r="X349" s="218">
        <f t="shared" si="88"/>
        <v>1</v>
      </c>
      <c r="Y349" s="218">
        <f t="shared" si="89"/>
        <v>1</v>
      </c>
      <c r="Z349" s="120" t="str">
        <f t="shared" si="76"/>
        <v/>
      </c>
      <c r="AA349" s="185" t="s">
        <v>3</v>
      </c>
      <c r="AB349" s="17"/>
      <c r="AC349" s="106"/>
    </row>
    <row r="350" spans="1:29" ht="14">
      <c r="A350" s="218">
        <v>3645</v>
      </c>
      <c r="B350" s="16" t="str">
        <f t="shared" si="77"/>
        <v>V.1.70.6</v>
      </c>
      <c r="C350" s="93" t="s">
        <v>3001</v>
      </c>
      <c r="D350" s="20" t="s">
        <v>50</v>
      </c>
      <c r="E350" s="31"/>
      <c r="F350" s="197"/>
      <c r="G350" s="197"/>
      <c r="H350" s="17"/>
      <c r="I350" s="18" t="s">
        <v>3</v>
      </c>
      <c r="J350" s="17"/>
      <c r="K350" s="16">
        <v>3</v>
      </c>
      <c r="L350" s="17"/>
      <c r="M350" s="218">
        <f t="shared" si="78"/>
        <v>1</v>
      </c>
      <c r="N350" s="218">
        <f t="shared" si="79"/>
        <v>70</v>
      </c>
      <c r="O350" s="218">
        <f t="shared" si="80"/>
        <v>6</v>
      </c>
      <c r="P350" s="218">
        <f t="shared" si="81"/>
        <v>0</v>
      </c>
      <c r="Q350" s="218">
        <f t="shared" si="82"/>
        <v>0</v>
      </c>
      <c r="R350" s="222">
        <f t="shared" si="75"/>
        <v>0</v>
      </c>
      <c r="S350" s="218">
        <f t="shared" si="83"/>
        <v>2</v>
      </c>
      <c r="T350" s="218">
        <f t="shared" si="84"/>
        <v>2</v>
      </c>
      <c r="U350" s="218">
        <f t="shared" si="85"/>
        <v>1</v>
      </c>
      <c r="V350" s="218">
        <f t="shared" si="86"/>
        <v>2</v>
      </c>
      <c r="W350" s="218">
        <f t="shared" si="87"/>
        <v>2</v>
      </c>
      <c r="X350" s="218">
        <f t="shared" si="88"/>
        <v>1</v>
      </c>
      <c r="Y350" s="218">
        <f t="shared" si="89"/>
        <v>1</v>
      </c>
      <c r="Z350" s="120" t="str">
        <f t="shared" si="76"/>
        <v/>
      </c>
      <c r="AA350" s="185" t="s">
        <v>3</v>
      </c>
      <c r="AB350" s="17"/>
      <c r="AC350" s="106"/>
    </row>
    <row r="351" spans="1:29" ht="14">
      <c r="A351" s="218">
        <v>3646</v>
      </c>
      <c r="B351" s="16" t="str">
        <f t="shared" si="77"/>
        <v>V.1.70.7</v>
      </c>
      <c r="C351" s="93" t="s">
        <v>3002</v>
      </c>
      <c r="D351" s="20" t="s">
        <v>50</v>
      </c>
      <c r="E351" s="31"/>
      <c r="F351" s="197"/>
      <c r="G351" s="197"/>
      <c r="H351" s="17"/>
      <c r="I351" s="18" t="s">
        <v>3</v>
      </c>
      <c r="J351" s="17"/>
      <c r="K351" s="16">
        <v>3</v>
      </c>
      <c r="L351" s="17"/>
      <c r="M351" s="218">
        <f t="shared" si="78"/>
        <v>1</v>
      </c>
      <c r="N351" s="218">
        <f t="shared" si="79"/>
        <v>70</v>
      </c>
      <c r="O351" s="218">
        <f t="shared" si="80"/>
        <v>7</v>
      </c>
      <c r="P351" s="218">
        <f t="shared" si="81"/>
        <v>0</v>
      </c>
      <c r="Q351" s="218">
        <f t="shared" si="82"/>
        <v>0</v>
      </c>
      <c r="R351" s="222">
        <f t="shared" si="75"/>
        <v>0</v>
      </c>
      <c r="S351" s="218">
        <f t="shared" si="83"/>
        <v>2</v>
      </c>
      <c r="T351" s="218">
        <f t="shared" si="84"/>
        <v>2</v>
      </c>
      <c r="U351" s="218">
        <f t="shared" si="85"/>
        <v>1</v>
      </c>
      <c r="V351" s="218">
        <f t="shared" si="86"/>
        <v>2</v>
      </c>
      <c r="W351" s="218">
        <f t="shared" si="87"/>
        <v>2</v>
      </c>
      <c r="X351" s="218">
        <f t="shared" si="88"/>
        <v>1</v>
      </c>
      <c r="Y351" s="218">
        <f t="shared" si="89"/>
        <v>1</v>
      </c>
      <c r="Z351" s="120" t="str">
        <f t="shared" si="76"/>
        <v/>
      </c>
      <c r="AA351" s="185" t="s">
        <v>3</v>
      </c>
      <c r="AB351" s="17"/>
      <c r="AC351" s="106"/>
    </row>
    <row r="352" spans="1:29" ht="70">
      <c r="A352" s="218">
        <v>3647</v>
      </c>
      <c r="B352" s="16" t="str">
        <f t="shared" si="77"/>
        <v>V.1.71</v>
      </c>
      <c r="C352" s="92" t="s">
        <v>3003</v>
      </c>
      <c r="D352" s="20" t="s">
        <v>50</v>
      </c>
      <c r="E352" s="31"/>
      <c r="F352" s="197"/>
      <c r="G352" s="197"/>
      <c r="H352" s="17"/>
      <c r="I352" s="18" t="s">
        <v>3004</v>
      </c>
      <c r="J352" s="17" t="s">
        <v>3005</v>
      </c>
      <c r="K352" s="16">
        <v>2</v>
      </c>
      <c r="L352" s="17"/>
      <c r="M352" s="218">
        <f t="shared" si="78"/>
        <v>1</v>
      </c>
      <c r="N352" s="218">
        <f t="shared" si="79"/>
        <v>71</v>
      </c>
      <c r="O352" s="218">
        <f t="shared" si="80"/>
        <v>0</v>
      </c>
      <c r="P352" s="218">
        <f t="shared" si="81"/>
        <v>0</v>
      </c>
      <c r="Q352" s="218">
        <f t="shared" si="82"/>
        <v>0</v>
      </c>
      <c r="R352" s="222">
        <f t="shared" si="75"/>
        <v>0</v>
      </c>
      <c r="S352" s="218">
        <f t="shared" si="83"/>
        <v>2</v>
      </c>
      <c r="T352" s="218">
        <f t="shared" si="84"/>
        <v>2</v>
      </c>
      <c r="U352" s="218">
        <f t="shared" si="85"/>
        <v>1</v>
      </c>
      <c r="V352" s="218">
        <f t="shared" si="86"/>
        <v>2</v>
      </c>
      <c r="W352" s="218">
        <f t="shared" si="87"/>
        <v>2</v>
      </c>
      <c r="X352" s="218">
        <f t="shared" si="88"/>
        <v>1</v>
      </c>
      <c r="Y352" s="218">
        <f t="shared" si="89"/>
        <v>1</v>
      </c>
      <c r="Z352" s="120" t="str">
        <f t="shared" si="76"/>
        <v/>
      </c>
      <c r="AA352" s="185" t="s">
        <v>3</v>
      </c>
      <c r="AB352" s="17"/>
      <c r="AC352" s="106" t="s">
        <v>3006</v>
      </c>
    </row>
    <row r="353" spans="1:29" ht="112">
      <c r="A353" s="218">
        <v>3649</v>
      </c>
      <c r="B353" s="16" t="str">
        <f t="shared" si="77"/>
        <v>V.1.72</v>
      </c>
      <c r="C353" s="92" t="s">
        <v>3007</v>
      </c>
      <c r="D353" s="20" t="s">
        <v>47</v>
      </c>
      <c r="E353" s="214" t="s">
        <v>3008</v>
      </c>
      <c r="F353" s="197"/>
      <c r="G353" s="197"/>
      <c r="H353" s="17"/>
      <c r="I353" s="18" t="s">
        <v>429</v>
      </c>
      <c r="J353" s="17" t="s">
        <v>430</v>
      </c>
      <c r="K353" s="16">
        <v>2</v>
      </c>
      <c r="L353" s="17"/>
      <c r="M353" s="218">
        <f t="shared" si="78"/>
        <v>1</v>
      </c>
      <c r="N353" s="218">
        <f t="shared" si="79"/>
        <v>72</v>
      </c>
      <c r="O353" s="218">
        <f t="shared" si="80"/>
        <v>0</v>
      </c>
      <c r="P353" s="218">
        <f t="shared" si="81"/>
        <v>0</v>
      </c>
      <c r="Q353" s="218">
        <f t="shared" si="82"/>
        <v>0</v>
      </c>
      <c r="R353" s="222">
        <f t="shared" si="75"/>
        <v>0</v>
      </c>
      <c r="S353" s="218">
        <f t="shared" si="83"/>
        <v>1</v>
      </c>
      <c r="T353" s="218">
        <f t="shared" si="84"/>
        <v>1</v>
      </c>
      <c r="U353" s="218">
        <f t="shared" si="85"/>
        <v>1</v>
      </c>
      <c r="V353" s="218">
        <f t="shared" si="86"/>
        <v>0</v>
      </c>
      <c r="W353" s="218">
        <f t="shared" si="87"/>
        <v>1</v>
      </c>
      <c r="X353" s="218">
        <f t="shared" si="88"/>
        <v>1</v>
      </c>
      <c r="Y353" s="218">
        <f t="shared" si="89"/>
        <v>1</v>
      </c>
      <c r="Z353" s="120">
        <f t="shared" si="76"/>
        <v>1</v>
      </c>
      <c r="AA353" s="185" t="s">
        <v>3009</v>
      </c>
      <c r="AB353" s="17"/>
      <c r="AC353" s="106" t="s">
        <v>3010</v>
      </c>
    </row>
    <row r="354" spans="1:29" ht="140">
      <c r="A354" s="218">
        <v>3650</v>
      </c>
      <c r="B354" s="16" t="str">
        <f t="shared" si="77"/>
        <v>V.1.72.1</v>
      </c>
      <c r="C354" s="93" t="s">
        <v>3011</v>
      </c>
      <c r="D354" s="20" t="s">
        <v>3</v>
      </c>
      <c r="E354" s="214" t="s">
        <v>3008</v>
      </c>
      <c r="F354" s="197"/>
      <c r="G354" s="197"/>
      <c r="H354" s="17"/>
      <c r="I354" s="18" t="s">
        <v>3012</v>
      </c>
      <c r="J354" s="17" t="s">
        <v>3013</v>
      </c>
      <c r="K354" s="16">
        <v>3</v>
      </c>
      <c r="L354" s="17"/>
      <c r="M354" s="218">
        <f t="shared" si="78"/>
        <v>1</v>
      </c>
      <c r="N354" s="218">
        <f t="shared" si="79"/>
        <v>72</v>
      </c>
      <c r="O354" s="218">
        <f t="shared" si="80"/>
        <v>1</v>
      </c>
      <c r="P354" s="218">
        <f t="shared" si="81"/>
        <v>0</v>
      </c>
      <c r="Q354" s="218">
        <f t="shared" si="82"/>
        <v>0</v>
      </c>
      <c r="R354" s="222">
        <f t="shared" si="75"/>
        <v>0</v>
      </c>
      <c r="S354" s="218">
        <f t="shared" si="83"/>
        <v>3</v>
      </c>
      <c r="T354" s="218">
        <f t="shared" si="84"/>
        <v>3</v>
      </c>
      <c r="U354" s="218">
        <f t="shared" si="85"/>
        <v>1</v>
      </c>
      <c r="V354" s="218">
        <f t="shared" si="86"/>
        <v>3</v>
      </c>
      <c r="W354" s="218">
        <f t="shared" si="87"/>
        <v>3</v>
      </c>
      <c r="X354" s="218">
        <f t="shared" si="88"/>
        <v>1</v>
      </c>
      <c r="Y354" s="218">
        <f t="shared" si="89"/>
        <v>1</v>
      </c>
      <c r="Z354" s="120" t="str">
        <f t="shared" si="76"/>
        <v/>
      </c>
      <c r="AA354" s="185" t="s">
        <v>3014</v>
      </c>
      <c r="AB354" s="17"/>
      <c r="AC354" s="106"/>
    </row>
    <row r="355" spans="1:29" ht="140">
      <c r="A355" s="218">
        <v>3651</v>
      </c>
      <c r="B355" s="16" t="str">
        <f t="shared" si="77"/>
        <v>V.1.72.2</v>
      </c>
      <c r="C355" s="93" t="s">
        <v>1613</v>
      </c>
      <c r="D355" s="20" t="s">
        <v>3</v>
      </c>
      <c r="E355" s="31" t="s">
        <v>3008</v>
      </c>
      <c r="F355" s="197"/>
      <c r="G355" s="197"/>
      <c r="H355" s="17"/>
      <c r="I355" s="18" t="s">
        <v>3012</v>
      </c>
      <c r="J355" s="17" t="s">
        <v>3013</v>
      </c>
      <c r="K355" s="16">
        <v>3</v>
      </c>
      <c r="L355" s="17"/>
      <c r="M355" s="218">
        <f t="shared" si="78"/>
        <v>1</v>
      </c>
      <c r="N355" s="218">
        <f t="shared" si="79"/>
        <v>72</v>
      </c>
      <c r="O355" s="218">
        <f t="shared" si="80"/>
        <v>2</v>
      </c>
      <c r="P355" s="218">
        <f t="shared" si="81"/>
        <v>0</v>
      </c>
      <c r="Q355" s="218">
        <f t="shared" si="82"/>
        <v>0</v>
      </c>
      <c r="R355" s="222">
        <f t="shared" si="75"/>
        <v>0</v>
      </c>
      <c r="S355" s="218">
        <f t="shared" si="83"/>
        <v>3</v>
      </c>
      <c r="T355" s="218">
        <f t="shared" si="84"/>
        <v>3</v>
      </c>
      <c r="U355" s="218">
        <f t="shared" si="85"/>
        <v>1</v>
      </c>
      <c r="V355" s="218">
        <f t="shared" si="86"/>
        <v>3</v>
      </c>
      <c r="W355" s="218">
        <f t="shared" si="87"/>
        <v>3</v>
      </c>
      <c r="X355" s="218">
        <f t="shared" si="88"/>
        <v>1</v>
      </c>
      <c r="Y355" s="218">
        <f t="shared" si="89"/>
        <v>1</v>
      </c>
      <c r="Z355" s="120" t="str">
        <f t="shared" si="76"/>
        <v/>
      </c>
      <c r="AA355" s="185" t="s">
        <v>3009</v>
      </c>
      <c r="AB355" s="17"/>
      <c r="AC355" s="106"/>
    </row>
    <row r="356" spans="1:29" ht="112">
      <c r="A356" s="218">
        <v>3652</v>
      </c>
      <c r="B356" s="16" t="str">
        <f t="shared" si="77"/>
        <v>V.1.72.3</v>
      </c>
      <c r="C356" s="93" t="s">
        <v>1615</v>
      </c>
      <c r="D356" s="20" t="s">
        <v>3</v>
      </c>
      <c r="E356" s="31" t="s">
        <v>3008</v>
      </c>
      <c r="F356" s="197"/>
      <c r="G356" s="197"/>
      <c r="H356" s="17"/>
      <c r="I356" s="18" t="s">
        <v>429</v>
      </c>
      <c r="J356" s="17" t="s">
        <v>430</v>
      </c>
      <c r="K356" s="16">
        <v>3</v>
      </c>
      <c r="L356" s="17"/>
      <c r="M356" s="218">
        <f t="shared" si="78"/>
        <v>1</v>
      </c>
      <c r="N356" s="218">
        <f t="shared" si="79"/>
        <v>72</v>
      </c>
      <c r="O356" s="218">
        <f t="shared" si="80"/>
        <v>3</v>
      </c>
      <c r="P356" s="218">
        <f t="shared" si="81"/>
        <v>0</v>
      </c>
      <c r="Q356" s="218">
        <f t="shared" si="82"/>
        <v>0</v>
      </c>
      <c r="R356" s="222">
        <f t="shared" si="75"/>
        <v>0</v>
      </c>
      <c r="S356" s="218">
        <f t="shared" si="83"/>
        <v>3</v>
      </c>
      <c r="T356" s="218">
        <f t="shared" si="84"/>
        <v>3</v>
      </c>
      <c r="U356" s="218">
        <f t="shared" si="85"/>
        <v>1</v>
      </c>
      <c r="V356" s="218">
        <f t="shared" si="86"/>
        <v>3</v>
      </c>
      <c r="W356" s="218">
        <f t="shared" si="87"/>
        <v>3</v>
      </c>
      <c r="X356" s="218">
        <f t="shared" si="88"/>
        <v>1</v>
      </c>
      <c r="Y356" s="218">
        <f t="shared" si="89"/>
        <v>1</v>
      </c>
      <c r="Z356" s="120" t="str">
        <f t="shared" si="76"/>
        <v/>
      </c>
      <c r="AA356" s="185" t="s">
        <v>2985</v>
      </c>
      <c r="AB356" s="17"/>
      <c r="AC356" s="106"/>
    </row>
    <row r="357" spans="1:29" ht="140">
      <c r="A357" s="218">
        <v>3653</v>
      </c>
      <c r="B357" s="16" t="str">
        <f t="shared" si="77"/>
        <v>V.1.72.4</v>
      </c>
      <c r="C357" s="93" t="s">
        <v>1617</v>
      </c>
      <c r="D357" s="20" t="s">
        <v>3</v>
      </c>
      <c r="E357" s="31" t="s">
        <v>3008</v>
      </c>
      <c r="F357" s="197"/>
      <c r="G357" s="197"/>
      <c r="H357" s="17"/>
      <c r="I357" s="18" t="s">
        <v>3012</v>
      </c>
      <c r="J357" s="17" t="s">
        <v>3013</v>
      </c>
      <c r="K357" s="16">
        <v>3</v>
      </c>
      <c r="L357" s="17"/>
      <c r="M357" s="218">
        <f t="shared" si="78"/>
        <v>1</v>
      </c>
      <c r="N357" s="218">
        <f t="shared" si="79"/>
        <v>72</v>
      </c>
      <c r="O357" s="218">
        <f t="shared" si="80"/>
        <v>4</v>
      </c>
      <c r="P357" s="218">
        <f t="shared" si="81"/>
        <v>0</v>
      </c>
      <c r="Q357" s="218">
        <f t="shared" si="82"/>
        <v>0</v>
      </c>
      <c r="R357" s="222">
        <f t="shared" si="75"/>
        <v>0</v>
      </c>
      <c r="S357" s="218">
        <f t="shared" si="83"/>
        <v>3</v>
      </c>
      <c r="T357" s="218">
        <f t="shared" si="84"/>
        <v>3</v>
      </c>
      <c r="U357" s="218">
        <f t="shared" si="85"/>
        <v>1</v>
      </c>
      <c r="V357" s="218">
        <f t="shared" si="86"/>
        <v>3</v>
      </c>
      <c r="W357" s="218">
        <f t="shared" si="87"/>
        <v>3</v>
      </c>
      <c r="X357" s="218">
        <f t="shared" si="88"/>
        <v>1</v>
      </c>
      <c r="Y357" s="218">
        <f t="shared" si="89"/>
        <v>1</v>
      </c>
      <c r="Z357" s="120" t="str">
        <f t="shared" si="76"/>
        <v/>
      </c>
      <c r="AA357" s="185" t="s">
        <v>2676</v>
      </c>
      <c r="AB357" s="17"/>
      <c r="AC357" s="106"/>
    </row>
    <row r="358" spans="1:29" ht="56">
      <c r="A358" s="218">
        <v>3654</v>
      </c>
      <c r="B358" s="16" t="str">
        <f t="shared" si="77"/>
        <v>V.1.72.5</v>
      </c>
      <c r="C358" s="93" t="s">
        <v>1618</v>
      </c>
      <c r="D358" s="20" t="s">
        <v>3</v>
      </c>
      <c r="E358" s="31" t="s">
        <v>3008</v>
      </c>
      <c r="F358" s="197"/>
      <c r="G358" s="197"/>
      <c r="H358" s="17"/>
      <c r="I358" s="18" t="s">
        <v>3015</v>
      </c>
      <c r="J358" s="17" t="s">
        <v>3016</v>
      </c>
      <c r="K358" s="16">
        <v>3</v>
      </c>
      <c r="L358" s="17"/>
      <c r="M358" s="218">
        <f t="shared" si="78"/>
        <v>1</v>
      </c>
      <c r="N358" s="218">
        <f t="shared" si="79"/>
        <v>72</v>
      </c>
      <c r="O358" s="218">
        <f t="shared" si="80"/>
        <v>5</v>
      </c>
      <c r="P358" s="218">
        <f t="shared" si="81"/>
        <v>0</v>
      </c>
      <c r="Q358" s="218">
        <f t="shared" si="82"/>
        <v>0</v>
      </c>
      <c r="R358" s="222">
        <f t="shared" si="75"/>
        <v>0</v>
      </c>
      <c r="S358" s="218">
        <f t="shared" si="83"/>
        <v>3</v>
      </c>
      <c r="T358" s="218">
        <f t="shared" si="84"/>
        <v>3</v>
      </c>
      <c r="U358" s="218">
        <f t="shared" si="85"/>
        <v>1</v>
      </c>
      <c r="V358" s="218">
        <f t="shared" si="86"/>
        <v>3</v>
      </c>
      <c r="W358" s="218">
        <f t="shared" si="87"/>
        <v>3</v>
      </c>
      <c r="X358" s="218">
        <f t="shared" si="88"/>
        <v>1</v>
      </c>
      <c r="Y358" s="218">
        <f t="shared" si="89"/>
        <v>1</v>
      </c>
      <c r="Z358" s="120" t="str">
        <f t="shared" si="76"/>
        <v/>
      </c>
      <c r="AA358" s="185" t="s">
        <v>2591</v>
      </c>
      <c r="AB358" s="17"/>
      <c r="AC358" s="106"/>
    </row>
    <row r="359" spans="1:29" ht="56">
      <c r="A359" s="218">
        <v>3655</v>
      </c>
      <c r="B359" s="16" t="str">
        <f t="shared" si="77"/>
        <v>V.1.72.6</v>
      </c>
      <c r="C359" s="93" t="s">
        <v>1620</v>
      </c>
      <c r="D359" s="20" t="s">
        <v>3</v>
      </c>
      <c r="E359" s="31" t="s">
        <v>3008</v>
      </c>
      <c r="F359" s="197"/>
      <c r="G359" s="197"/>
      <c r="H359" s="17"/>
      <c r="I359" s="18" t="s">
        <v>3015</v>
      </c>
      <c r="J359" s="17" t="s">
        <v>3016</v>
      </c>
      <c r="K359" s="16">
        <v>3</v>
      </c>
      <c r="L359" s="17"/>
      <c r="M359" s="218">
        <f t="shared" si="78"/>
        <v>1</v>
      </c>
      <c r="N359" s="218">
        <f t="shared" si="79"/>
        <v>72</v>
      </c>
      <c r="O359" s="218">
        <f t="shared" si="80"/>
        <v>6</v>
      </c>
      <c r="P359" s="218">
        <f t="shared" si="81"/>
        <v>0</v>
      </c>
      <c r="Q359" s="218">
        <f t="shared" si="82"/>
        <v>0</v>
      </c>
      <c r="R359" s="222">
        <f t="shared" si="75"/>
        <v>0</v>
      </c>
      <c r="S359" s="218">
        <f t="shared" si="83"/>
        <v>3</v>
      </c>
      <c r="T359" s="218">
        <f t="shared" si="84"/>
        <v>3</v>
      </c>
      <c r="U359" s="218">
        <f t="shared" si="85"/>
        <v>1</v>
      </c>
      <c r="V359" s="218">
        <f t="shared" si="86"/>
        <v>3</v>
      </c>
      <c r="W359" s="218">
        <f t="shared" si="87"/>
        <v>3</v>
      </c>
      <c r="X359" s="218">
        <f t="shared" si="88"/>
        <v>1</v>
      </c>
      <c r="Y359" s="218">
        <f t="shared" si="89"/>
        <v>1</v>
      </c>
      <c r="Z359" s="120" t="str">
        <f t="shared" si="76"/>
        <v/>
      </c>
      <c r="AA359" s="185" t="s">
        <v>2591</v>
      </c>
      <c r="AB359" s="17"/>
      <c r="AC359" s="106"/>
    </row>
    <row r="360" spans="1:29" ht="42">
      <c r="A360" s="218">
        <v>3656</v>
      </c>
      <c r="B360" s="16" t="str">
        <f t="shared" si="77"/>
        <v>V.1.72.7</v>
      </c>
      <c r="C360" s="93" t="s">
        <v>1622</v>
      </c>
      <c r="D360" s="20" t="s">
        <v>3</v>
      </c>
      <c r="E360" s="31" t="s">
        <v>3008</v>
      </c>
      <c r="F360" s="197"/>
      <c r="G360" s="197"/>
      <c r="H360" s="17"/>
      <c r="I360" s="18" t="s">
        <v>3017</v>
      </c>
      <c r="J360" s="17" t="s">
        <v>3018</v>
      </c>
      <c r="K360" s="16">
        <v>3</v>
      </c>
      <c r="L360" s="17"/>
      <c r="M360" s="218">
        <f t="shared" si="78"/>
        <v>1</v>
      </c>
      <c r="N360" s="218">
        <f t="shared" si="79"/>
        <v>72</v>
      </c>
      <c r="O360" s="218">
        <f t="shared" si="80"/>
        <v>7</v>
      </c>
      <c r="P360" s="218">
        <f t="shared" si="81"/>
        <v>0</v>
      </c>
      <c r="Q360" s="218">
        <f t="shared" si="82"/>
        <v>0</v>
      </c>
      <c r="R360" s="222">
        <f t="shared" si="75"/>
        <v>0</v>
      </c>
      <c r="S360" s="218">
        <f t="shared" si="83"/>
        <v>3</v>
      </c>
      <c r="T360" s="218">
        <f t="shared" si="84"/>
        <v>3</v>
      </c>
      <c r="U360" s="218">
        <f t="shared" si="85"/>
        <v>1</v>
      </c>
      <c r="V360" s="218">
        <f t="shared" si="86"/>
        <v>3</v>
      </c>
      <c r="W360" s="218">
        <f t="shared" si="87"/>
        <v>3</v>
      </c>
      <c r="X360" s="218">
        <f t="shared" si="88"/>
        <v>1</v>
      </c>
      <c r="Y360" s="218">
        <f t="shared" si="89"/>
        <v>1</v>
      </c>
      <c r="Z360" s="120" t="str">
        <f t="shared" si="76"/>
        <v/>
      </c>
      <c r="AA360" s="185" t="s">
        <v>2591</v>
      </c>
      <c r="AB360" s="17"/>
      <c r="AC360" s="106"/>
    </row>
    <row r="361" spans="1:29" ht="42">
      <c r="A361" s="218">
        <v>3657</v>
      </c>
      <c r="B361" s="16" t="str">
        <f t="shared" si="77"/>
        <v>V.1.72.8</v>
      </c>
      <c r="C361" s="93" t="s">
        <v>1624</v>
      </c>
      <c r="D361" s="20" t="s">
        <v>3</v>
      </c>
      <c r="E361" s="31" t="s">
        <v>3008</v>
      </c>
      <c r="F361" s="197"/>
      <c r="G361" s="197"/>
      <c r="H361" s="17"/>
      <c r="I361" s="18" t="s">
        <v>3017</v>
      </c>
      <c r="J361" s="17" t="s">
        <v>3018</v>
      </c>
      <c r="K361" s="16">
        <v>3</v>
      </c>
      <c r="L361" s="17"/>
      <c r="M361" s="218">
        <f t="shared" si="78"/>
        <v>1</v>
      </c>
      <c r="N361" s="218">
        <f t="shared" si="79"/>
        <v>72</v>
      </c>
      <c r="O361" s="218">
        <f t="shared" si="80"/>
        <v>8</v>
      </c>
      <c r="P361" s="218">
        <f t="shared" si="81"/>
        <v>0</v>
      </c>
      <c r="Q361" s="218">
        <f t="shared" si="82"/>
        <v>0</v>
      </c>
      <c r="R361" s="222">
        <f t="shared" si="75"/>
        <v>0</v>
      </c>
      <c r="S361" s="218">
        <f t="shared" si="83"/>
        <v>3</v>
      </c>
      <c r="T361" s="218">
        <f t="shared" si="84"/>
        <v>3</v>
      </c>
      <c r="U361" s="218">
        <f t="shared" si="85"/>
        <v>1</v>
      </c>
      <c r="V361" s="218">
        <f t="shared" si="86"/>
        <v>3</v>
      </c>
      <c r="W361" s="218">
        <f t="shared" si="87"/>
        <v>3</v>
      </c>
      <c r="X361" s="218">
        <f t="shared" si="88"/>
        <v>1</v>
      </c>
      <c r="Y361" s="218">
        <f t="shared" si="89"/>
        <v>1</v>
      </c>
      <c r="Z361" s="120" t="str">
        <f t="shared" si="76"/>
        <v/>
      </c>
      <c r="AA361" s="185" t="s">
        <v>2597</v>
      </c>
      <c r="AB361" s="17"/>
      <c r="AC361" s="106"/>
    </row>
    <row r="362" spans="1:29" ht="28">
      <c r="A362" s="218">
        <v>3658</v>
      </c>
      <c r="B362" s="16" t="str">
        <f t="shared" si="77"/>
        <v>V.1.72.9</v>
      </c>
      <c r="C362" s="93" t="s">
        <v>1626</v>
      </c>
      <c r="D362" s="20" t="s">
        <v>3</v>
      </c>
      <c r="E362" s="31" t="s">
        <v>3008</v>
      </c>
      <c r="F362" s="197"/>
      <c r="G362" s="197"/>
      <c r="H362" s="17"/>
      <c r="I362" s="18" t="s">
        <v>3019</v>
      </c>
      <c r="J362" s="17" t="s">
        <v>3020</v>
      </c>
      <c r="K362" s="16">
        <v>3</v>
      </c>
      <c r="L362" s="17"/>
      <c r="M362" s="218">
        <f t="shared" si="78"/>
        <v>1</v>
      </c>
      <c r="N362" s="218">
        <f t="shared" si="79"/>
        <v>72</v>
      </c>
      <c r="O362" s="218">
        <f t="shared" si="80"/>
        <v>9</v>
      </c>
      <c r="P362" s="218">
        <f t="shared" si="81"/>
        <v>0</v>
      </c>
      <c r="Q362" s="218">
        <f t="shared" si="82"/>
        <v>0</v>
      </c>
      <c r="R362" s="222">
        <f t="shared" si="75"/>
        <v>0</v>
      </c>
      <c r="S362" s="218">
        <f t="shared" si="83"/>
        <v>3</v>
      </c>
      <c r="T362" s="218">
        <f t="shared" si="84"/>
        <v>3</v>
      </c>
      <c r="U362" s="218">
        <f t="shared" si="85"/>
        <v>1</v>
      </c>
      <c r="V362" s="218">
        <f t="shared" si="86"/>
        <v>3</v>
      </c>
      <c r="W362" s="218">
        <f t="shared" si="87"/>
        <v>3</v>
      </c>
      <c r="X362" s="218">
        <f t="shared" si="88"/>
        <v>1</v>
      </c>
      <c r="Y362" s="218">
        <f t="shared" si="89"/>
        <v>1</v>
      </c>
      <c r="Z362" s="120" t="str">
        <f t="shared" si="76"/>
        <v/>
      </c>
      <c r="AA362" s="185" t="s">
        <v>2591</v>
      </c>
      <c r="AB362" s="17"/>
      <c r="AC362" s="106"/>
    </row>
    <row r="363" spans="1:29" ht="42">
      <c r="A363" s="218">
        <v>3659</v>
      </c>
      <c r="B363" s="16" t="str">
        <f t="shared" si="77"/>
        <v>V.1.72.10</v>
      </c>
      <c r="C363" s="93" t="s">
        <v>1628</v>
      </c>
      <c r="D363" s="20" t="s">
        <v>3</v>
      </c>
      <c r="E363" s="31" t="s">
        <v>3008</v>
      </c>
      <c r="F363" s="197"/>
      <c r="G363" s="197"/>
      <c r="H363" s="17"/>
      <c r="I363" s="18" t="s">
        <v>3017</v>
      </c>
      <c r="J363" s="17" t="s">
        <v>3018</v>
      </c>
      <c r="K363" s="16">
        <v>3</v>
      </c>
      <c r="L363" s="17"/>
      <c r="M363" s="218">
        <f t="shared" si="78"/>
        <v>1</v>
      </c>
      <c r="N363" s="218">
        <f t="shared" si="79"/>
        <v>72</v>
      </c>
      <c r="O363" s="218">
        <f t="shared" si="80"/>
        <v>10</v>
      </c>
      <c r="P363" s="218">
        <f t="shared" si="81"/>
        <v>0</v>
      </c>
      <c r="Q363" s="218">
        <f t="shared" si="82"/>
        <v>0</v>
      </c>
      <c r="R363" s="222">
        <f t="shared" si="75"/>
        <v>0</v>
      </c>
      <c r="S363" s="218">
        <f t="shared" si="83"/>
        <v>3</v>
      </c>
      <c r="T363" s="218">
        <f t="shared" si="84"/>
        <v>3</v>
      </c>
      <c r="U363" s="218">
        <f t="shared" si="85"/>
        <v>1</v>
      </c>
      <c r="V363" s="218">
        <f t="shared" si="86"/>
        <v>3</v>
      </c>
      <c r="W363" s="218">
        <f t="shared" si="87"/>
        <v>3</v>
      </c>
      <c r="X363" s="218">
        <f t="shared" si="88"/>
        <v>1</v>
      </c>
      <c r="Y363" s="218">
        <f t="shared" si="89"/>
        <v>1</v>
      </c>
      <c r="Z363" s="120" t="str">
        <f t="shared" si="76"/>
        <v/>
      </c>
      <c r="AA363" s="185" t="s">
        <v>2591</v>
      </c>
      <c r="AB363" s="17"/>
      <c r="AC363" s="106" t="s">
        <v>3021</v>
      </c>
    </row>
    <row r="364" spans="1:29" ht="14">
      <c r="A364" s="218">
        <v>3660</v>
      </c>
      <c r="B364" s="16" t="str">
        <f t="shared" si="77"/>
        <v>V.1.72.11</v>
      </c>
      <c r="C364" s="93" t="s">
        <v>1575</v>
      </c>
      <c r="D364" s="20" t="s">
        <v>3</v>
      </c>
      <c r="E364" s="31" t="s">
        <v>3008</v>
      </c>
      <c r="F364" s="197"/>
      <c r="G364" s="197"/>
      <c r="H364" s="17"/>
      <c r="I364" s="152" t="s">
        <v>3022</v>
      </c>
      <c r="J364" s="17" t="s">
        <v>1579</v>
      </c>
      <c r="K364" s="16">
        <v>3</v>
      </c>
      <c r="L364" s="17"/>
      <c r="M364" s="218">
        <f t="shared" si="78"/>
        <v>1</v>
      </c>
      <c r="N364" s="218">
        <f t="shared" si="79"/>
        <v>72</v>
      </c>
      <c r="O364" s="218">
        <f t="shared" si="80"/>
        <v>11</v>
      </c>
      <c r="P364" s="218">
        <f t="shared" si="81"/>
        <v>0</v>
      </c>
      <c r="Q364" s="218">
        <f t="shared" si="82"/>
        <v>0</v>
      </c>
      <c r="R364" s="222">
        <f t="shared" si="75"/>
        <v>0</v>
      </c>
      <c r="S364" s="218">
        <f t="shared" si="83"/>
        <v>3</v>
      </c>
      <c r="T364" s="218">
        <f t="shared" si="84"/>
        <v>3</v>
      </c>
      <c r="U364" s="218">
        <f t="shared" si="85"/>
        <v>1</v>
      </c>
      <c r="V364" s="218">
        <f t="shared" si="86"/>
        <v>3</v>
      </c>
      <c r="W364" s="218">
        <f t="shared" si="87"/>
        <v>3</v>
      </c>
      <c r="X364" s="218">
        <f t="shared" si="88"/>
        <v>1</v>
      </c>
      <c r="Y364" s="218">
        <f t="shared" si="89"/>
        <v>1</v>
      </c>
      <c r="Z364" s="120" t="str">
        <f t="shared" si="76"/>
        <v/>
      </c>
      <c r="AA364" s="185" t="s">
        <v>2676</v>
      </c>
      <c r="AB364" s="17"/>
      <c r="AC364" s="106" t="s">
        <v>3023</v>
      </c>
    </row>
    <row r="365" spans="1:29" ht="14">
      <c r="A365" s="218">
        <v>3661</v>
      </c>
      <c r="B365" s="16" t="str">
        <f t="shared" si="77"/>
        <v>V.1.72.12</v>
      </c>
      <c r="C365" s="93" t="s">
        <v>1581</v>
      </c>
      <c r="D365" s="20" t="s">
        <v>3</v>
      </c>
      <c r="E365" s="31" t="s">
        <v>3008</v>
      </c>
      <c r="F365" s="197"/>
      <c r="G365" s="197"/>
      <c r="H365" s="17"/>
      <c r="I365" s="152" t="s">
        <v>3022</v>
      </c>
      <c r="J365" s="17" t="s">
        <v>1579</v>
      </c>
      <c r="K365" s="16">
        <v>3</v>
      </c>
      <c r="L365" s="17"/>
      <c r="M365" s="218">
        <f t="shared" si="78"/>
        <v>1</v>
      </c>
      <c r="N365" s="218">
        <f t="shared" si="79"/>
        <v>72</v>
      </c>
      <c r="O365" s="218">
        <f t="shared" si="80"/>
        <v>12</v>
      </c>
      <c r="P365" s="218">
        <f t="shared" si="81"/>
        <v>0</v>
      </c>
      <c r="Q365" s="218">
        <f t="shared" si="82"/>
        <v>0</v>
      </c>
      <c r="R365" s="222">
        <f t="shared" si="75"/>
        <v>0</v>
      </c>
      <c r="S365" s="218">
        <f t="shared" si="83"/>
        <v>3</v>
      </c>
      <c r="T365" s="218">
        <f t="shared" si="84"/>
        <v>3</v>
      </c>
      <c r="U365" s="218">
        <f t="shared" si="85"/>
        <v>1</v>
      </c>
      <c r="V365" s="218">
        <f t="shared" si="86"/>
        <v>3</v>
      </c>
      <c r="W365" s="218">
        <f t="shared" si="87"/>
        <v>3</v>
      </c>
      <c r="X365" s="218">
        <f t="shared" si="88"/>
        <v>1</v>
      </c>
      <c r="Y365" s="218">
        <f t="shared" si="89"/>
        <v>1</v>
      </c>
      <c r="Z365" s="120" t="str">
        <f t="shared" si="76"/>
        <v/>
      </c>
      <c r="AA365" s="185" t="s">
        <v>2676</v>
      </c>
      <c r="AB365" s="17"/>
      <c r="AC365" s="106" t="s">
        <v>3024</v>
      </c>
    </row>
    <row r="366" spans="1:29" ht="14">
      <c r="A366" s="218">
        <v>3662</v>
      </c>
      <c r="B366" s="16" t="str">
        <f t="shared" si="77"/>
        <v>V.1.72.13</v>
      </c>
      <c r="C366" s="93" t="s">
        <v>1632</v>
      </c>
      <c r="D366" s="20" t="s">
        <v>3</v>
      </c>
      <c r="E366" s="31" t="s">
        <v>3008</v>
      </c>
      <c r="F366" s="197"/>
      <c r="G366" s="197"/>
      <c r="H366" s="17"/>
      <c r="I366" s="152" t="s">
        <v>3022</v>
      </c>
      <c r="J366" s="17" t="s">
        <v>1579</v>
      </c>
      <c r="K366" s="16">
        <v>3</v>
      </c>
      <c r="L366" s="17"/>
      <c r="M366" s="218">
        <f t="shared" si="78"/>
        <v>1</v>
      </c>
      <c r="N366" s="218">
        <f t="shared" si="79"/>
        <v>72</v>
      </c>
      <c r="O366" s="218">
        <f t="shared" si="80"/>
        <v>13</v>
      </c>
      <c r="P366" s="218">
        <f t="shared" si="81"/>
        <v>0</v>
      </c>
      <c r="Q366" s="218">
        <f t="shared" si="82"/>
        <v>0</v>
      </c>
      <c r="R366" s="222">
        <f t="shared" si="75"/>
        <v>0</v>
      </c>
      <c r="S366" s="218">
        <f t="shared" si="83"/>
        <v>3</v>
      </c>
      <c r="T366" s="218">
        <f t="shared" si="84"/>
        <v>3</v>
      </c>
      <c r="U366" s="218">
        <f t="shared" si="85"/>
        <v>1</v>
      </c>
      <c r="V366" s="218">
        <f t="shared" si="86"/>
        <v>3</v>
      </c>
      <c r="W366" s="218">
        <f t="shared" si="87"/>
        <v>3</v>
      </c>
      <c r="X366" s="218">
        <f t="shared" si="88"/>
        <v>1</v>
      </c>
      <c r="Y366" s="218">
        <f t="shared" si="89"/>
        <v>1</v>
      </c>
      <c r="Z366" s="120" t="str">
        <f t="shared" si="76"/>
        <v/>
      </c>
      <c r="AA366" s="185" t="s">
        <v>2676</v>
      </c>
      <c r="AB366" s="17"/>
      <c r="AC366" s="106" t="s">
        <v>3025</v>
      </c>
    </row>
    <row r="367" spans="1:29" ht="14">
      <c r="A367" s="218">
        <v>3663</v>
      </c>
      <c r="B367" s="16" t="str">
        <f t="shared" si="77"/>
        <v>V.1.72.14</v>
      </c>
      <c r="C367" s="93" t="s">
        <v>1634</v>
      </c>
      <c r="D367" s="20" t="s">
        <v>3</v>
      </c>
      <c r="E367" s="31" t="s">
        <v>3008</v>
      </c>
      <c r="F367" s="197"/>
      <c r="G367" s="197"/>
      <c r="H367" s="17"/>
      <c r="I367" s="152" t="s">
        <v>3022</v>
      </c>
      <c r="J367" s="17" t="s">
        <v>1579</v>
      </c>
      <c r="K367" s="16">
        <v>3</v>
      </c>
      <c r="L367" s="17"/>
      <c r="M367" s="218">
        <f t="shared" si="78"/>
        <v>1</v>
      </c>
      <c r="N367" s="218">
        <f t="shared" si="79"/>
        <v>72</v>
      </c>
      <c r="O367" s="218">
        <f t="shared" si="80"/>
        <v>14</v>
      </c>
      <c r="P367" s="218">
        <f t="shared" si="81"/>
        <v>0</v>
      </c>
      <c r="Q367" s="218">
        <f t="shared" si="82"/>
        <v>0</v>
      </c>
      <c r="R367" s="222">
        <f t="shared" si="75"/>
        <v>0</v>
      </c>
      <c r="S367" s="218">
        <f t="shared" si="83"/>
        <v>3</v>
      </c>
      <c r="T367" s="218">
        <f t="shared" si="84"/>
        <v>3</v>
      </c>
      <c r="U367" s="218">
        <f t="shared" si="85"/>
        <v>1</v>
      </c>
      <c r="V367" s="218">
        <f t="shared" si="86"/>
        <v>3</v>
      </c>
      <c r="W367" s="218">
        <f t="shared" si="87"/>
        <v>3</v>
      </c>
      <c r="X367" s="218">
        <f t="shared" si="88"/>
        <v>1</v>
      </c>
      <c r="Y367" s="218">
        <f t="shared" si="89"/>
        <v>1</v>
      </c>
      <c r="Z367" s="120" t="str">
        <f t="shared" si="76"/>
        <v/>
      </c>
      <c r="AA367" s="185" t="s">
        <v>2676</v>
      </c>
      <c r="AB367" s="17"/>
      <c r="AC367" s="106" t="s">
        <v>3026</v>
      </c>
    </row>
    <row r="368" spans="1:29" ht="14">
      <c r="A368" s="218">
        <v>3664</v>
      </c>
      <c r="B368" s="16" t="str">
        <f t="shared" si="77"/>
        <v>V.1.72.15</v>
      </c>
      <c r="C368" s="93" t="s">
        <v>1590</v>
      </c>
      <c r="D368" s="20" t="s">
        <v>3</v>
      </c>
      <c r="E368" s="31" t="s">
        <v>3008</v>
      </c>
      <c r="F368" s="197"/>
      <c r="G368" s="197"/>
      <c r="H368" s="17"/>
      <c r="I368" s="152" t="s">
        <v>3022</v>
      </c>
      <c r="J368" s="17" t="s">
        <v>1579</v>
      </c>
      <c r="K368" s="16">
        <v>3</v>
      </c>
      <c r="L368" s="17"/>
      <c r="M368" s="218">
        <f t="shared" si="78"/>
        <v>1</v>
      </c>
      <c r="N368" s="218">
        <f t="shared" si="79"/>
        <v>72</v>
      </c>
      <c r="O368" s="218">
        <f t="shared" si="80"/>
        <v>15</v>
      </c>
      <c r="P368" s="218">
        <f t="shared" si="81"/>
        <v>0</v>
      </c>
      <c r="Q368" s="218">
        <f t="shared" si="82"/>
        <v>0</v>
      </c>
      <c r="R368" s="222">
        <f t="shared" si="75"/>
        <v>0</v>
      </c>
      <c r="S368" s="218">
        <f t="shared" si="83"/>
        <v>3</v>
      </c>
      <c r="T368" s="218">
        <f t="shared" si="84"/>
        <v>3</v>
      </c>
      <c r="U368" s="218">
        <f t="shared" si="85"/>
        <v>1</v>
      </c>
      <c r="V368" s="218">
        <f t="shared" si="86"/>
        <v>3</v>
      </c>
      <c r="W368" s="218">
        <f t="shared" si="87"/>
        <v>3</v>
      </c>
      <c r="X368" s="218">
        <f t="shared" si="88"/>
        <v>1</v>
      </c>
      <c r="Y368" s="218">
        <f t="shared" si="89"/>
        <v>1</v>
      </c>
      <c r="Z368" s="120" t="str">
        <f t="shared" si="76"/>
        <v/>
      </c>
      <c r="AA368" s="185" t="s">
        <v>2676</v>
      </c>
      <c r="AB368" s="17"/>
      <c r="AC368" s="106" t="s">
        <v>3027</v>
      </c>
    </row>
    <row r="369" spans="1:29" ht="28">
      <c r="A369" s="218">
        <v>3665</v>
      </c>
      <c r="B369" s="16" t="str">
        <f t="shared" si="77"/>
        <v>V.1.72.16</v>
      </c>
      <c r="C369" s="93" t="s">
        <v>1636</v>
      </c>
      <c r="D369" s="20" t="s">
        <v>3</v>
      </c>
      <c r="E369" s="31" t="s">
        <v>3008</v>
      </c>
      <c r="F369" s="197"/>
      <c r="G369" s="197"/>
      <c r="H369" s="17"/>
      <c r="I369" s="152" t="s">
        <v>3022</v>
      </c>
      <c r="J369" s="17" t="s">
        <v>1579</v>
      </c>
      <c r="K369" s="16">
        <v>3</v>
      </c>
      <c r="L369" s="17"/>
      <c r="M369" s="218">
        <f t="shared" si="78"/>
        <v>1</v>
      </c>
      <c r="N369" s="218">
        <f t="shared" si="79"/>
        <v>72</v>
      </c>
      <c r="O369" s="218">
        <f t="shared" si="80"/>
        <v>16</v>
      </c>
      <c r="P369" s="218">
        <f t="shared" si="81"/>
        <v>0</v>
      </c>
      <c r="Q369" s="218">
        <f t="shared" si="82"/>
        <v>0</v>
      </c>
      <c r="R369" s="222">
        <f t="shared" si="75"/>
        <v>0</v>
      </c>
      <c r="S369" s="218">
        <f t="shared" si="83"/>
        <v>3</v>
      </c>
      <c r="T369" s="218">
        <f t="shared" si="84"/>
        <v>3</v>
      </c>
      <c r="U369" s="218">
        <f t="shared" si="85"/>
        <v>1</v>
      </c>
      <c r="V369" s="218">
        <f t="shared" si="86"/>
        <v>3</v>
      </c>
      <c r="W369" s="218">
        <f t="shared" si="87"/>
        <v>3</v>
      </c>
      <c r="X369" s="218">
        <f t="shared" si="88"/>
        <v>1</v>
      </c>
      <c r="Y369" s="218">
        <f t="shared" si="89"/>
        <v>1</v>
      </c>
      <c r="Z369" s="120" t="str">
        <f t="shared" si="76"/>
        <v/>
      </c>
      <c r="AA369" s="185" t="s">
        <v>2676</v>
      </c>
      <c r="AB369" s="17"/>
      <c r="AC369" s="106" t="s">
        <v>3028</v>
      </c>
    </row>
    <row r="370" spans="1:29" ht="42">
      <c r="A370" s="218">
        <v>3666</v>
      </c>
      <c r="B370" s="16" t="str">
        <f t="shared" si="77"/>
        <v>V.1.72.17</v>
      </c>
      <c r="C370" s="93" t="s">
        <v>1594</v>
      </c>
      <c r="D370" s="20" t="s">
        <v>3</v>
      </c>
      <c r="E370" s="31" t="s">
        <v>3008</v>
      </c>
      <c r="F370" s="197"/>
      <c r="G370" s="197"/>
      <c r="H370" s="17"/>
      <c r="I370" s="18" t="s">
        <v>3029</v>
      </c>
      <c r="J370" s="17" t="s">
        <v>3030</v>
      </c>
      <c r="K370" s="16">
        <v>3</v>
      </c>
      <c r="L370" s="17"/>
      <c r="M370" s="218">
        <f t="shared" si="78"/>
        <v>1</v>
      </c>
      <c r="N370" s="218">
        <f t="shared" si="79"/>
        <v>72</v>
      </c>
      <c r="O370" s="218">
        <f t="shared" si="80"/>
        <v>17</v>
      </c>
      <c r="P370" s="218">
        <f t="shared" si="81"/>
        <v>0</v>
      </c>
      <c r="Q370" s="218">
        <f t="shared" si="82"/>
        <v>0</v>
      </c>
      <c r="R370" s="222">
        <f t="shared" si="75"/>
        <v>0</v>
      </c>
      <c r="S370" s="218">
        <f t="shared" si="83"/>
        <v>3</v>
      </c>
      <c r="T370" s="218">
        <f t="shared" si="84"/>
        <v>3</v>
      </c>
      <c r="U370" s="218">
        <f t="shared" si="85"/>
        <v>1</v>
      </c>
      <c r="V370" s="218">
        <f t="shared" si="86"/>
        <v>3</v>
      </c>
      <c r="W370" s="218">
        <f t="shared" si="87"/>
        <v>3</v>
      </c>
      <c r="X370" s="218">
        <f t="shared" si="88"/>
        <v>1</v>
      </c>
      <c r="Y370" s="218">
        <f t="shared" si="89"/>
        <v>1</v>
      </c>
      <c r="Z370" s="120" t="str">
        <f t="shared" si="76"/>
        <v/>
      </c>
      <c r="AA370" s="185" t="s">
        <v>3</v>
      </c>
      <c r="AB370" s="17"/>
      <c r="AC370" s="106" t="s">
        <v>3031</v>
      </c>
    </row>
    <row r="371" spans="1:29" ht="28">
      <c r="A371" s="218">
        <v>3667</v>
      </c>
      <c r="B371" s="16" t="str">
        <f t="shared" si="77"/>
        <v>V.1.72.18</v>
      </c>
      <c r="C371" s="93" t="s">
        <v>1598</v>
      </c>
      <c r="D371" s="20" t="s">
        <v>3</v>
      </c>
      <c r="E371" s="31" t="s">
        <v>3008</v>
      </c>
      <c r="F371" s="197"/>
      <c r="G371" s="197"/>
      <c r="H371" s="17"/>
      <c r="I371" s="18" t="s">
        <v>3029</v>
      </c>
      <c r="J371" s="17" t="s">
        <v>1579</v>
      </c>
      <c r="K371" s="16">
        <v>3</v>
      </c>
      <c r="L371" s="17"/>
      <c r="M371" s="218">
        <f t="shared" si="78"/>
        <v>1</v>
      </c>
      <c r="N371" s="218">
        <f t="shared" si="79"/>
        <v>72</v>
      </c>
      <c r="O371" s="218">
        <f t="shared" si="80"/>
        <v>18</v>
      </c>
      <c r="P371" s="218">
        <f t="shared" si="81"/>
        <v>0</v>
      </c>
      <c r="Q371" s="218">
        <f t="shared" si="82"/>
        <v>0</v>
      </c>
      <c r="R371" s="222">
        <f t="shared" si="75"/>
        <v>0</v>
      </c>
      <c r="S371" s="218">
        <f t="shared" si="83"/>
        <v>3</v>
      </c>
      <c r="T371" s="218">
        <f t="shared" si="84"/>
        <v>3</v>
      </c>
      <c r="U371" s="218">
        <f t="shared" si="85"/>
        <v>1</v>
      </c>
      <c r="V371" s="218">
        <f t="shared" si="86"/>
        <v>3</v>
      </c>
      <c r="W371" s="218">
        <f t="shared" si="87"/>
        <v>3</v>
      </c>
      <c r="X371" s="218">
        <f t="shared" si="88"/>
        <v>1</v>
      </c>
      <c r="Y371" s="218">
        <f t="shared" si="89"/>
        <v>1</v>
      </c>
      <c r="Z371" s="120" t="str">
        <f t="shared" si="76"/>
        <v/>
      </c>
      <c r="AA371" s="185" t="s">
        <v>3</v>
      </c>
      <c r="AB371" s="17"/>
      <c r="AC371" s="106" t="s">
        <v>3032</v>
      </c>
    </row>
    <row r="372" spans="1:29" ht="14">
      <c r="A372" s="218">
        <v>3668</v>
      </c>
      <c r="B372" s="16" t="str">
        <f t="shared" si="77"/>
        <v>V.1.72.19</v>
      </c>
      <c r="C372" s="93" t="s">
        <v>1601</v>
      </c>
      <c r="D372" s="20" t="s">
        <v>3</v>
      </c>
      <c r="E372" s="31" t="s">
        <v>3008</v>
      </c>
      <c r="F372" s="197"/>
      <c r="G372" s="197"/>
      <c r="H372" s="17"/>
      <c r="I372" s="152" t="s">
        <v>3022</v>
      </c>
      <c r="J372" s="17" t="s">
        <v>1579</v>
      </c>
      <c r="K372" s="16">
        <v>3</v>
      </c>
      <c r="L372" s="17"/>
      <c r="M372" s="218">
        <f t="shared" si="78"/>
        <v>1</v>
      </c>
      <c r="N372" s="218">
        <f t="shared" si="79"/>
        <v>72</v>
      </c>
      <c r="O372" s="218">
        <f t="shared" si="80"/>
        <v>19</v>
      </c>
      <c r="P372" s="218">
        <f t="shared" si="81"/>
        <v>0</v>
      </c>
      <c r="Q372" s="218">
        <f t="shared" si="82"/>
        <v>0</v>
      </c>
      <c r="R372" s="222">
        <f t="shared" si="75"/>
        <v>0</v>
      </c>
      <c r="S372" s="218">
        <f t="shared" si="83"/>
        <v>3</v>
      </c>
      <c r="T372" s="218">
        <f t="shared" si="84"/>
        <v>3</v>
      </c>
      <c r="U372" s="218">
        <f t="shared" si="85"/>
        <v>1</v>
      </c>
      <c r="V372" s="218">
        <f t="shared" si="86"/>
        <v>3</v>
      </c>
      <c r="W372" s="218">
        <f t="shared" si="87"/>
        <v>3</v>
      </c>
      <c r="X372" s="218">
        <f t="shared" si="88"/>
        <v>1</v>
      </c>
      <c r="Y372" s="218">
        <f t="shared" si="89"/>
        <v>1</v>
      </c>
      <c r="Z372" s="120" t="str">
        <f t="shared" si="76"/>
        <v/>
      </c>
      <c r="AA372" s="185" t="s">
        <v>3033</v>
      </c>
      <c r="AB372" s="17"/>
      <c r="AC372" s="106" t="s">
        <v>3034</v>
      </c>
    </row>
    <row r="373" spans="1:29" ht="28">
      <c r="A373" s="218">
        <v>3669</v>
      </c>
      <c r="B373" s="16" t="str">
        <f t="shared" si="77"/>
        <v>V.1.72.20</v>
      </c>
      <c r="C373" s="93" t="s">
        <v>1604</v>
      </c>
      <c r="D373" s="20" t="s">
        <v>3</v>
      </c>
      <c r="E373" s="31" t="s">
        <v>3008</v>
      </c>
      <c r="F373" s="197"/>
      <c r="G373" s="197"/>
      <c r="H373" s="17"/>
      <c r="I373" s="152" t="s">
        <v>352</v>
      </c>
      <c r="J373" s="17" t="s">
        <v>353</v>
      </c>
      <c r="K373" s="16">
        <v>3</v>
      </c>
      <c r="L373" s="17"/>
      <c r="M373" s="218">
        <f t="shared" si="78"/>
        <v>1</v>
      </c>
      <c r="N373" s="218">
        <f t="shared" si="79"/>
        <v>72</v>
      </c>
      <c r="O373" s="218">
        <f t="shared" si="80"/>
        <v>20</v>
      </c>
      <c r="P373" s="218">
        <f t="shared" si="81"/>
        <v>0</v>
      </c>
      <c r="Q373" s="218">
        <f t="shared" si="82"/>
        <v>0</v>
      </c>
      <c r="R373" s="222">
        <f t="shared" si="75"/>
        <v>0</v>
      </c>
      <c r="S373" s="218">
        <f t="shared" si="83"/>
        <v>3</v>
      </c>
      <c r="T373" s="218">
        <f t="shared" si="84"/>
        <v>3</v>
      </c>
      <c r="U373" s="218">
        <f t="shared" si="85"/>
        <v>1</v>
      </c>
      <c r="V373" s="218">
        <f t="shared" si="86"/>
        <v>3</v>
      </c>
      <c r="W373" s="218">
        <f t="shared" si="87"/>
        <v>3</v>
      </c>
      <c r="X373" s="218">
        <f t="shared" si="88"/>
        <v>1</v>
      </c>
      <c r="Y373" s="218">
        <f t="shared" si="89"/>
        <v>1</v>
      </c>
      <c r="Z373" s="120" t="str">
        <f t="shared" si="76"/>
        <v/>
      </c>
      <c r="AA373" s="185" t="s">
        <v>2579</v>
      </c>
      <c r="AB373" s="17"/>
      <c r="AC373" s="106" t="s">
        <v>3035</v>
      </c>
    </row>
    <row r="374" spans="1:29" ht="56">
      <c r="A374" s="218">
        <v>3670</v>
      </c>
      <c r="B374" s="16" t="str">
        <f t="shared" si="77"/>
        <v>V.1.72.21</v>
      </c>
      <c r="C374" s="93" t="s">
        <v>1606</v>
      </c>
      <c r="D374" s="20" t="s">
        <v>3</v>
      </c>
      <c r="E374" s="31" t="s">
        <v>3008</v>
      </c>
      <c r="F374" s="197"/>
      <c r="G374" s="197"/>
      <c r="H374" s="17"/>
      <c r="I374" s="18" t="s">
        <v>3036</v>
      </c>
      <c r="J374" s="17" t="s">
        <v>3037</v>
      </c>
      <c r="K374" s="16">
        <v>3</v>
      </c>
      <c r="L374" s="17"/>
      <c r="M374" s="218">
        <f t="shared" si="78"/>
        <v>1</v>
      </c>
      <c r="N374" s="218">
        <f t="shared" si="79"/>
        <v>72</v>
      </c>
      <c r="O374" s="218">
        <f t="shared" si="80"/>
        <v>21</v>
      </c>
      <c r="P374" s="218">
        <f t="shared" si="81"/>
        <v>0</v>
      </c>
      <c r="Q374" s="218">
        <f t="shared" si="82"/>
        <v>0</v>
      </c>
      <c r="R374" s="222">
        <f t="shared" si="75"/>
        <v>0</v>
      </c>
      <c r="S374" s="218">
        <f t="shared" si="83"/>
        <v>3</v>
      </c>
      <c r="T374" s="218">
        <f t="shared" si="84"/>
        <v>3</v>
      </c>
      <c r="U374" s="218">
        <f t="shared" si="85"/>
        <v>1</v>
      </c>
      <c r="V374" s="218">
        <f t="shared" si="86"/>
        <v>3</v>
      </c>
      <c r="W374" s="218">
        <f t="shared" si="87"/>
        <v>3</v>
      </c>
      <c r="X374" s="218">
        <f t="shared" si="88"/>
        <v>1</v>
      </c>
      <c r="Y374" s="218">
        <f t="shared" si="89"/>
        <v>1</v>
      </c>
      <c r="Z374" s="120" t="str">
        <f t="shared" si="76"/>
        <v/>
      </c>
      <c r="AA374" s="185" t="s">
        <v>3033</v>
      </c>
      <c r="AB374" s="17"/>
      <c r="AC374" s="106" t="s">
        <v>3038</v>
      </c>
    </row>
    <row r="375" spans="1:29" ht="56">
      <c r="A375" s="218">
        <v>3671</v>
      </c>
      <c r="B375" s="16" t="str">
        <f t="shared" si="77"/>
        <v>V.1.72.22</v>
      </c>
      <c r="C375" s="93" t="s">
        <v>3039</v>
      </c>
      <c r="D375" s="20" t="s">
        <v>3</v>
      </c>
      <c r="E375" s="31" t="s">
        <v>3008</v>
      </c>
      <c r="F375" s="197"/>
      <c r="G375" s="197"/>
      <c r="H375" s="17"/>
      <c r="I375" s="18" t="s">
        <v>3040</v>
      </c>
      <c r="J375" s="17" t="s">
        <v>3041</v>
      </c>
      <c r="K375" s="16">
        <v>3</v>
      </c>
      <c r="L375" s="17"/>
      <c r="M375" s="218">
        <f t="shared" si="78"/>
        <v>1</v>
      </c>
      <c r="N375" s="218">
        <f t="shared" si="79"/>
        <v>72</v>
      </c>
      <c r="O375" s="218">
        <f t="shared" si="80"/>
        <v>22</v>
      </c>
      <c r="P375" s="218">
        <f t="shared" si="81"/>
        <v>0</v>
      </c>
      <c r="Q375" s="218">
        <f t="shared" si="82"/>
        <v>0</v>
      </c>
      <c r="R375" s="222">
        <f t="shared" si="75"/>
        <v>0</v>
      </c>
      <c r="S375" s="218">
        <f t="shared" si="83"/>
        <v>3</v>
      </c>
      <c r="T375" s="218">
        <f t="shared" si="84"/>
        <v>3</v>
      </c>
      <c r="U375" s="218">
        <f t="shared" si="85"/>
        <v>1</v>
      </c>
      <c r="V375" s="218">
        <f t="shared" si="86"/>
        <v>3</v>
      </c>
      <c r="W375" s="218">
        <f t="shared" si="87"/>
        <v>3</v>
      </c>
      <c r="X375" s="218">
        <f t="shared" si="88"/>
        <v>1</v>
      </c>
      <c r="Y375" s="218">
        <f t="shared" si="89"/>
        <v>1</v>
      </c>
      <c r="Z375" s="120" t="str">
        <f t="shared" si="76"/>
        <v/>
      </c>
      <c r="AA375" s="185" t="s">
        <v>3033</v>
      </c>
      <c r="AB375" s="17"/>
      <c r="AC375" s="106" t="s">
        <v>3042</v>
      </c>
    </row>
    <row r="376" spans="1:29" ht="28">
      <c r="A376" s="218">
        <v>3672</v>
      </c>
      <c r="B376" s="16" t="str">
        <f t="shared" si="77"/>
        <v>V.1.72.23</v>
      </c>
      <c r="C376" s="93" t="s">
        <v>3043</v>
      </c>
      <c r="D376" s="20" t="s">
        <v>3</v>
      </c>
      <c r="E376" s="31" t="s">
        <v>3008</v>
      </c>
      <c r="F376" s="197"/>
      <c r="G376" s="197"/>
      <c r="H376" s="17"/>
      <c r="I376" s="152" t="s">
        <v>281</v>
      </c>
      <c r="J376" s="17" t="s">
        <v>282</v>
      </c>
      <c r="K376" s="16">
        <v>3</v>
      </c>
      <c r="L376" s="17"/>
      <c r="M376" s="218">
        <f t="shared" si="78"/>
        <v>1</v>
      </c>
      <c r="N376" s="218">
        <f t="shared" si="79"/>
        <v>72</v>
      </c>
      <c r="O376" s="218">
        <f t="shared" si="80"/>
        <v>23</v>
      </c>
      <c r="P376" s="218">
        <f t="shared" si="81"/>
        <v>0</v>
      </c>
      <c r="Q376" s="218">
        <f t="shared" si="82"/>
        <v>0</v>
      </c>
      <c r="R376" s="222">
        <f t="shared" si="75"/>
        <v>0</v>
      </c>
      <c r="S376" s="218">
        <f t="shared" si="83"/>
        <v>3</v>
      </c>
      <c r="T376" s="218">
        <f t="shared" si="84"/>
        <v>3</v>
      </c>
      <c r="U376" s="218">
        <f t="shared" si="85"/>
        <v>1</v>
      </c>
      <c r="V376" s="218">
        <f t="shared" si="86"/>
        <v>3</v>
      </c>
      <c r="W376" s="218">
        <f t="shared" si="87"/>
        <v>3</v>
      </c>
      <c r="X376" s="218">
        <f t="shared" si="88"/>
        <v>1</v>
      </c>
      <c r="Y376" s="218">
        <f t="shared" si="89"/>
        <v>1</v>
      </c>
      <c r="Z376" s="120" t="str">
        <f t="shared" si="76"/>
        <v/>
      </c>
      <c r="AA376" s="185" t="s">
        <v>3033</v>
      </c>
      <c r="AB376" s="17"/>
      <c r="AC376" s="106" t="s">
        <v>3044</v>
      </c>
    </row>
    <row r="377" spans="1:29" ht="56">
      <c r="A377" s="218">
        <v>3673</v>
      </c>
      <c r="B377" s="16" t="str">
        <f t="shared" si="77"/>
        <v>V.1.72.24</v>
      </c>
      <c r="C377" s="93" t="s">
        <v>3045</v>
      </c>
      <c r="D377" s="20" t="s">
        <v>3</v>
      </c>
      <c r="E377" s="31" t="s">
        <v>3008</v>
      </c>
      <c r="F377" s="197"/>
      <c r="G377" s="197"/>
      <c r="H377" s="17"/>
      <c r="I377" s="18" t="s">
        <v>3015</v>
      </c>
      <c r="J377" s="17" t="s">
        <v>3016</v>
      </c>
      <c r="K377" s="16">
        <v>3</v>
      </c>
      <c r="L377" s="17"/>
      <c r="M377" s="218">
        <f t="shared" si="78"/>
        <v>1</v>
      </c>
      <c r="N377" s="218">
        <f t="shared" si="79"/>
        <v>72</v>
      </c>
      <c r="O377" s="218">
        <f t="shared" si="80"/>
        <v>24</v>
      </c>
      <c r="P377" s="218">
        <f t="shared" si="81"/>
        <v>0</v>
      </c>
      <c r="Q377" s="218">
        <f t="shared" si="82"/>
        <v>0</v>
      </c>
      <c r="R377" s="222">
        <f t="shared" si="75"/>
        <v>0</v>
      </c>
      <c r="S377" s="218">
        <f t="shared" si="83"/>
        <v>3</v>
      </c>
      <c r="T377" s="218">
        <f t="shared" si="84"/>
        <v>3</v>
      </c>
      <c r="U377" s="218">
        <f t="shared" si="85"/>
        <v>1</v>
      </c>
      <c r="V377" s="218">
        <f t="shared" si="86"/>
        <v>3</v>
      </c>
      <c r="W377" s="218">
        <f t="shared" si="87"/>
        <v>3</v>
      </c>
      <c r="X377" s="218">
        <f t="shared" si="88"/>
        <v>1</v>
      </c>
      <c r="Y377" s="218">
        <f t="shared" si="89"/>
        <v>1</v>
      </c>
      <c r="Z377" s="120" t="str">
        <f t="shared" si="76"/>
        <v/>
      </c>
      <c r="AA377" s="185" t="s">
        <v>3033</v>
      </c>
      <c r="AB377" s="17"/>
      <c r="AC377" s="106" t="s">
        <v>3046</v>
      </c>
    </row>
    <row r="378" spans="1:29" ht="56">
      <c r="A378" s="218">
        <v>3674</v>
      </c>
      <c r="B378" s="16" t="str">
        <f t="shared" si="77"/>
        <v>V.1.72.25</v>
      </c>
      <c r="C378" s="93" t="s">
        <v>3047</v>
      </c>
      <c r="D378" s="20" t="s">
        <v>3</v>
      </c>
      <c r="E378" s="31" t="s">
        <v>3008</v>
      </c>
      <c r="F378" s="197"/>
      <c r="G378" s="197"/>
      <c r="H378" s="17"/>
      <c r="I378" s="18" t="s">
        <v>2881</v>
      </c>
      <c r="J378" s="17" t="s">
        <v>2882</v>
      </c>
      <c r="K378" s="16">
        <v>3</v>
      </c>
      <c r="L378" s="17"/>
      <c r="M378" s="218">
        <f t="shared" si="78"/>
        <v>1</v>
      </c>
      <c r="N378" s="218">
        <f t="shared" si="79"/>
        <v>72</v>
      </c>
      <c r="O378" s="218">
        <f t="shared" si="80"/>
        <v>25</v>
      </c>
      <c r="P378" s="218">
        <f t="shared" si="81"/>
        <v>0</v>
      </c>
      <c r="Q378" s="218">
        <f t="shared" si="82"/>
        <v>0</v>
      </c>
      <c r="R378" s="222">
        <f t="shared" si="75"/>
        <v>0</v>
      </c>
      <c r="S378" s="218">
        <f t="shared" si="83"/>
        <v>3</v>
      </c>
      <c r="T378" s="218">
        <f t="shared" si="84"/>
        <v>3</v>
      </c>
      <c r="U378" s="218">
        <f t="shared" si="85"/>
        <v>1</v>
      </c>
      <c r="V378" s="218">
        <f t="shared" si="86"/>
        <v>3</v>
      </c>
      <c r="W378" s="218">
        <f t="shared" si="87"/>
        <v>3</v>
      </c>
      <c r="X378" s="218">
        <f t="shared" si="88"/>
        <v>1</v>
      </c>
      <c r="Y378" s="218">
        <f t="shared" si="89"/>
        <v>1</v>
      </c>
      <c r="Z378" s="120" t="str">
        <f t="shared" si="76"/>
        <v/>
      </c>
      <c r="AA378" s="185" t="s">
        <v>3033</v>
      </c>
      <c r="AB378" s="17"/>
      <c r="AC378" s="106" t="s">
        <v>3048</v>
      </c>
    </row>
    <row r="379" spans="1:29" ht="70">
      <c r="A379" s="218">
        <v>3675</v>
      </c>
      <c r="B379" s="16" t="str">
        <f t="shared" si="77"/>
        <v>V.1.72.26</v>
      </c>
      <c r="C379" s="93" t="s">
        <v>3049</v>
      </c>
      <c r="D379" s="20" t="s">
        <v>3</v>
      </c>
      <c r="E379" s="31" t="s">
        <v>3008</v>
      </c>
      <c r="F379" s="197"/>
      <c r="G379" s="197"/>
      <c r="H379" s="17"/>
      <c r="I379" s="18" t="s">
        <v>3050</v>
      </c>
      <c r="J379" s="17" t="s">
        <v>3051</v>
      </c>
      <c r="K379" s="16">
        <v>3</v>
      </c>
      <c r="L379" s="17"/>
      <c r="M379" s="218">
        <f t="shared" si="78"/>
        <v>1</v>
      </c>
      <c r="N379" s="218">
        <f t="shared" si="79"/>
        <v>72</v>
      </c>
      <c r="O379" s="218">
        <f t="shared" si="80"/>
        <v>26</v>
      </c>
      <c r="P379" s="218">
        <f t="shared" si="81"/>
        <v>0</v>
      </c>
      <c r="Q379" s="218">
        <f t="shared" si="82"/>
        <v>0</v>
      </c>
      <c r="R379" s="222">
        <f t="shared" si="75"/>
        <v>0</v>
      </c>
      <c r="S379" s="218">
        <f t="shared" si="83"/>
        <v>3</v>
      </c>
      <c r="T379" s="218">
        <f t="shared" si="84"/>
        <v>3</v>
      </c>
      <c r="U379" s="218">
        <f t="shared" si="85"/>
        <v>1</v>
      </c>
      <c r="V379" s="218">
        <f t="shared" si="86"/>
        <v>3</v>
      </c>
      <c r="W379" s="218">
        <f t="shared" si="87"/>
        <v>3</v>
      </c>
      <c r="X379" s="218">
        <f t="shared" si="88"/>
        <v>1</v>
      </c>
      <c r="Y379" s="218">
        <f t="shared" si="89"/>
        <v>1</v>
      </c>
      <c r="Z379" s="120" t="str">
        <f t="shared" si="76"/>
        <v/>
      </c>
      <c r="AA379" s="185" t="s">
        <v>3052</v>
      </c>
      <c r="AB379" s="17"/>
      <c r="AC379" s="106" t="s">
        <v>3053</v>
      </c>
    </row>
    <row r="380" spans="1:29" ht="70">
      <c r="A380" s="218">
        <v>3676</v>
      </c>
      <c r="B380" s="16" t="str">
        <f t="shared" si="77"/>
        <v>V.1.72.27</v>
      </c>
      <c r="C380" s="93" t="s">
        <v>3054</v>
      </c>
      <c r="D380" s="20" t="s">
        <v>3</v>
      </c>
      <c r="E380" s="31" t="s">
        <v>3008</v>
      </c>
      <c r="F380" s="197"/>
      <c r="G380" s="197"/>
      <c r="H380" s="17"/>
      <c r="I380" s="18" t="s">
        <v>3050</v>
      </c>
      <c r="J380" s="17" t="s">
        <v>3051</v>
      </c>
      <c r="K380" s="16">
        <v>3</v>
      </c>
      <c r="L380" s="17"/>
      <c r="M380" s="218">
        <f t="shared" si="78"/>
        <v>1</v>
      </c>
      <c r="N380" s="218">
        <f t="shared" si="79"/>
        <v>72</v>
      </c>
      <c r="O380" s="218">
        <f t="shared" si="80"/>
        <v>27</v>
      </c>
      <c r="P380" s="218">
        <f t="shared" si="81"/>
        <v>0</v>
      </c>
      <c r="Q380" s="218">
        <f t="shared" si="82"/>
        <v>0</v>
      </c>
      <c r="R380" s="222">
        <f t="shared" si="75"/>
        <v>0</v>
      </c>
      <c r="S380" s="218">
        <f t="shared" si="83"/>
        <v>3</v>
      </c>
      <c r="T380" s="218">
        <f t="shared" si="84"/>
        <v>3</v>
      </c>
      <c r="U380" s="218">
        <f t="shared" si="85"/>
        <v>1</v>
      </c>
      <c r="V380" s="218">
        <f t="shared" si="86"/>
        <v>3</v>
      </c>
      <c r="W380" s="218">
        <f t="shared" si="87"/>
        <v>3</v>
      </c>
      <c r="X380" s="218">
        <f t="shared" si="88"/>
        <v>1</v>
      </c>
      <c r="Y380" s="218">
        <f t="shared" si="89"/>
        <v>1</v>
      </c>
      <c r="Z380" s="120" t="str">
        <f t="shared" si="76"/>
        <v/>
      </c>
      <c r="AA380" s="185" t="s">
        <v>3052</v>
      </c>
      <c r="AB380" s="17"/>
      <c r="AC380" s="106" t="s">
        <v>3055</v>
      </c>
    </row>
    <row r="381" spans="1:29" ht="98">
      <c r="A381" s="218">
        <v>3677</v>
      </c>
      <c r="B381" s="16" t="str">
        <f t="shared" si="77"/>
        <v>V.1.72.28</v>
      </c>
      <c r="C381" s="93" t="s">
        <v>3056</v>
      </c>
      <c r="D381" s="20" t="s">
        <v>3</v>
      </c>
      <c r="E381" s="31" t="s">
        <v>3008</v>
      </c>
      <c r="F381" s="197"/>
      <c r="G381" s="197"/>
      <c r="H381" s="17"/>
      <c r="I381" s="18" t="s">
        <v>3057</v>
      </c>
      <c r="J381" s="17" t="s">
        <v>3058</v>
      </c>
      <c r="K381" s="16">
        <v>3</v>
      </c>
      <c r="L381" s="17"/>
      <c r="M381" s="218">
        <f t="shared" si="78"/>
        <v>1</v>
      </c>
      <c r="N381" s="218">
        <f t="shared" si="79"/>
        <v>72</v>
      </c>
      <c r="O381" s="218">
        <f t="shared" si="80"/>
        <v>28</v>
      </c>
      <c r="P381" s="218">
        <f t="shared" si="81"/>
        <v>0</v>
      </c>
      <c r="Q381" s="218">
        <f t="shared" si="82"/>
        <v>0</v>
      </c>
      <c r="R381" s="222">
        <f t="shared" si="75"/>
        <v>0</v>
      </c>
      <c r="S381" s="218">
        <f t="shared" si="83"/>
        <v>3</v>
      </c>
      <c r="T381" s="218">
        <f t="shared" si="84"/>
        <v>3</v>
      </c>
      <c r="U381" s="218">
        <f t="shared" si="85"/>
        <v>1</v>
      </c>
      <c r="V381" s="218">
        <f t="shared" si="86"/>
        <v>3</v>
      </c>
      <c r="W381" s="218">
        <f t="shared" si="87"/>
        <v>3</v>
      </c>
      <c r="X381" s="218">
        <f t="shared" si="88"/>
        <v>1</v>
      </c>
      <c r="Y381" s="218">
        <f t="shared" si="89"/>
        <v>1</v>
      </c>
      <c r="Z381" s="120" t="str">
        <f t="shared" si="76"/>
        <v/>
      </c>
      <c r="AA381" s="185" t="s">
        <v>3052</v>
      </c>
      <c r="AB381" s="17"/>
      <c r="AC381" s="106" t="s">
        <v>3059</v>
      </c>
    </row>
    <row r="382" spans="1:29" ht="42">
      <c r="A382" s="218">
        <v>3678</v>
      </c>
      <c r="B382" s="16" t="str">
        <f t="shared" si="77"/>
        <v>V.1.72.29</v>
      </c>
      <c r="C382" s="93" t="s">
        <v>3060</v>
      </c>
      <c r="D382" s="20" t="s">
        <v>3</v>
      </c>
      <c r="E382" s="31" t="s">
        <v>3008</v>
      </c>
      <c r="F382" s="197"/>
      <c r="G382" s="197"/>
      <c r="H382" s="17"/>
      <c r="I382" s="18" t="s">
        <v>3061</v>
      </c>
      <c r="J382" s="17" t="s">
        <v>3062</v>
      </c>
      <c r="K382" s="16">
        <v>3</v>
      </c>
      <c r="L382" s="17"/>
      <c r="M382" s="218">
        <f t="shared" si="78"/>
        <v>1</v>
      </c>
      <c r="N382" s="218">
        <f t="shared" si="79"/>
        <v>72</v>
      </c>
      <c r="O382" s="218">
        <f t="shared" si="80"/>
        <v>29</v>
      </c>
      <c r="P382" s="218">
        <f t="shared" si="81"/>
        <v>0</v>
      </c>
      <c r="Q382" s="218">
        <f t="shared" si="82"/>
        <v>0</v>
      </c>
      <c r="R382" s="222">
        <f t="shared" si="75"/>
        <v>0</v>
      </c>
      <c r="S382" s="218">
        <f t="shared" si="83"/>
        <v>3</v>
      </c>
      <c r="T382" s="218">
        <f t="shared" si="84"/>
        <v>3</v>
      </c>
      <c r="U382" s="218">
        <f t="shared" si="85"/>
        <v>1</v>
      </c>
      <c r="V382" s="218">
        <f t="shared" si="86"/>
        <v>3</v>
      </c>
      <c r="W382" s="218">
        <f t="shared" si="87"/>
        <v>3</v>
      </c>
      <c r="X382" s="218">
        <f t="shared" si="88"/>
        <v>1</v>
      </c>
      <c r="Y382" s="218">
        <f t="shared" si="89"/>
        <v>1</v>
      </c>
      <c r="Z382" s="120" t="str">
        <f t="shared" si="76"/>
        <v/>
      </c>
      <c r="AA382" s="185" t="s">
        <v>3</v>
      </c>
      <c r="AB382" s="17"/>
      <c r="AC382" s="106" t="s">
        <v>3063</v>
      </c>
    </row>
    <row r="383" spans="1:29" ht="28">
      <c r="A383" s="218">
        <v>3679</v>
      </c>
      <c r="B383" s="16" t="str">
        <f t="shared" si="77"/>
        <v>V.1.72.30</v>
      </c>
      <c r="C383" s="93" t="s">
        <v>3064</v>
      </c>
      <c r="D383" s="20" t="s">
        <v>3</v>
      </c>
      <c r="E383" s="31" t="s">
        <v>3008</v>
      </c>
      <c r="F383" s="197"/>
      <c r="G383" s="197"/>
      <c r="H383" s="17"/>
      <c r="I383" s="152" t="s">
        <v>342</v>
      </c>
      <c r="J383" s="17" t="s">
        <v>343</v>
      </c>
      <c r="K383" s="16">
        <v>3</v>
      </c>
      <c r="L383" s="17"/>
      <c r="M383" s="218">
        <f t="shared" si="78"/>
        <v>1</v>
      </c>
      <c r="N383" s="218">
        <f t="shared" si="79"/>
        <v>72</v>
      </c>
      <c r="O383" s="218">
        <f t="shared" si="80"/>
        <v>30</v>
      </c>
      <c r="P383" s="218">
        <f t="shared" si="81"/>
        <v>0</v>
      </c>
      <c r="Q383" s="218">
        <f t="shared" si="82"/>
        <v>0</v>
      </c>
      <c r="R383" s="222">
        <f t="shared" si="75"/>
        <v>0</v>
      </c>
      <c r="S383" s="218">
        <f t="shared" si="83"/>
        <v>3</v>
      </c>
      <c r="T383" s="218">
        <f t="shared" si="84"/>
        <v>3</v>
      </c>
      <c r="U383" s="218">
        <f t="shared" si="85"/>
        <v>1</v>
      </c>
      <c r="V383" s="218">
        <f t="shared" si="86"/>
        <v>3</v>
      </c>
      <c r="W383" s="218">
        <f t="shared" si="87"/>
        <v>3</v>
      </c>
      <c r="X383" s="218">
        <f t="shared" si="88"/>
        <v>1</v>
      </c>
      <c r="Y383" s="218">
        <f t="shared" si="89"/>
        <v>1</v>
      </c>
      <c r="Z383" s="120" t="str">
        <f t="shared" si="76"/>
        <v/>
      </c>
      <c r="AA383" s="185" t="s">
        <v>3052</v>
      </c>
      <c r="AB383" s="17"/>
      <c r="AC383" s="106" t="s">
        <v>3065</v>
      </c>
    </row>
    <row r="384" spans="1:29" ht="42">
      <c r="A384" s="218">
        <v>3680</v>
      </c>
      <c r="B384" s="16" t="str">
        <f t="shared" si="77"/>
        <v>V.1.72.31</v>
      </c>
      <c r="C384" s="93" t="s">
        <v>3066</v>
      </c>
      <c r="D384" s="20" t="s">
        <v>3</v>
      </c>
      <c r="E384" s="31" t="s">
        <v>3008</v>
      </c>
      <c r="F384" s="197"/>
      <c r="G384" s="197"/>
      <c r="H384" s="17"/>
      <c r="I384" s="18" t="s">
        <v>3067</v>
      </c>
      <c r="J384" s="17" t="s">
        <v>3068</v>
      </c>
      <c r="K384" s="16">
        <v>3</v>
      </c>
      <c r="L384" s="17"/>
      <c r="M384" s="218">
        <f t="shared" si="78"/>
        <v>1</v>
      </c>
      <c r="N384" s="218">
        <f t="shared" si="79"/>
        <v>72</v>
      </c>
      <c r="O384" s="218">
        <f t="shared" si="80"/>
        <v>31</v>
      </c>
      <c r="P384" s="218">
        <f t="shared" si="81"/>
        <v>0</v>
      </c>
      <c r="Q384" s="218">
        <f t="shared" si="82"/>
        <v>0</v>
      </c>
      <c r="R384" s="222">
        <f t="shared" si="75"/>
        <v>0</v>
      </c>
      <c r="S384" s="218">
        <f t="shared" si="83"/>
        <v>3</v>
      </c>
      <c r="T384" s="218">
        <f t="shared" si="84"/>
        <v>3</v>
      </c>
      <c r="U384" s="218">
        <f t="shared" si="85"/>
        <v>1</v>
      </c>
      <c r="V384" s="218">
        <f t="shared" si="86"/>
        <v>3</v>
      </c>
      <c r="W384" s="218">
        <f t="shared" si="87"/>
        <v>3</v>
      </c>
      <c r="X384" s="218">
        <f t="shared" si="88"/>
        <v>1</v>
      </c>
      <c r="Y384" s="218">
        <f t="shared" si="89"/>
        <v>1</v>
      </c>
      <c r="Z384" s="120" t="str">
        <f t="shared" si="76"/>
        <v/>
      </c>
      <c r="AA384" s="185" t="s">
        <v>3</v>
      </c>
      <c r="AB384" s="17"/>
      <c r="AC384" s="106" t="s">
        <v>3069</v>
      </c>
    </row>
    <row r="385" spans="1:29" ht="42">
      <c r="A385" s="218">
        <v>3681</v>
      </c>
      <c r="B385" s="16" t="str">
        <f t="shared" si="77"/>
        <v>V.1.72.32</v>
      </c>
      <c r="C385" s="93" t="s">
        <v>3070</v>
      </c>
      <c r="D385" s="20" t="s">
        <v>3</v>
      </c>
      <c r="E385" s="31" t="s">
        <v>3008</v>
      </c>
      <c r="F385" s="197"/>
      <c r="G385" s="197"/>
      <c r="H385" s="17"/>
      <c r="I385" s="18" t="s">
        <v>3071</v>
      </c>
      <c r="J385" s="17" t="s">
        <v>3072</v>
      </c>
      <c r="K385" s="16">
        <v>3</v>
      </c>
      <c r="L385" s="17"/>
      <c r="M385" s="218">
        <f t="shared" si="78"/>
        <v>1</v>
      </c>
      <c r="N385" s="218">
        <f t="shared" si="79"/>
        <v>72</v>
      </c>
      <c r="O385" s="218">
        <f t="shared" si="80"/>
        <v>32</v>
      </c>
      <c r="P385" s="218">
        <f t="shared" si="81"/>
        <v>0</v>
      </c>
      <c r="Q385" s="218">
        <f t="shared" si="82"/>
        <v>0</v>
      </c>
      <c r="R385" s="222">
        <f t="shared" si="75"/>
        <v>0</v>
      </c>
      <c r="S385" s="218">
        <f t="shared" si="83"/>
        <v>3</v>
      </c>
      <c r="T385" s="218">
        <f t="shared" si="84"/>
        <v>3</v>
      </c>
      <c r="U385" s="218">
        <f t="shared" si="85"/>
        <v>1</v>
      </c>
      <c r="V385" s="218">
        <f t="shared" si="86"/>
        <v>3</v>
      </c>
      <c r="W385" s="218">
        <f t="shared" si="87"/>
        <v>3</v>
      </c>
      <c r="X385" s="218">
        <f t="shared" si="88"/>
        <v>1</v>
      </c>
      <c r="Y385" s="218">
        <f t="shared" si="89"/>
        <v>1</v>
      </c>
      <c r="Z385" s="120" t="str">
        <f t="shared" si="76"/>
        <v/>
      </c>
      <c r="AA385" s="185" t="s">
        <v>3</v>
      </c>
      <c r="AB385" s="17"/>
      <c r="AC385" s="106" t="s">
        <v>3073</v>
      </c>
    </row>
    <row r="386" spans="1:29" ht="42">
      <c r="A386" s="218">
        <v>3682</v>
      </c>
      <c r="B386" s="16" t="str">
        <f t="shared" si="77"/>
        <v>V.1.72.33</v>
      </c>
      <c r="C386" s="93" t="s">
        <v>3074</v>
      </c>
      <c r="D386" s="20" t="s">
        <v>3</v>
      </c>
      <c r="E386" s="31" t="s">
        <v>3008</v>
      </c>
      <c r="F386" s="197"/>
      <c r="G386" s="197"/>
      <c r="H386" s="17"/>
      <c r="I386" s="152" t="s">
        <v>3075</v>
      </c>
      <c r="J386" s="17" t="s">
        <v>2060</v>
      </c>
      <c r="K386" s="16">
        <v>3</v>
      </c>
      <c r="L386" s="17"/>
      <c r="M386" s="218">
        <f t="shared" si="78"/>
        <v>1</v>
      </c>
      <c r="N386" s="218">
        <f t="shared" si="79"/>
        <v>72</v>
      </c>
      <c r="O386" s="218">
        <f t="shared" si="80"/>
        <v>33</v>
      </c>
      <c r="P386" s="218">
        <f t="shared" si="81"/>
        <v>0</v>
      </c>
      <c r="Q386" s="218">
        <f t="shared" si="82"/>
        <v>0</v>
      </c>
      <c r="R386" s="222">
        <f t="shared" si="75"/>
        <v>0</v>
      </c>
      <c r="S386" s="218">
        <f t="shared" si="83"/>
        <v>3</v>
      </c>
      <c r="T386" s="218">
        <f t="shared" si="84"/>
        <v>3</v>
      </c>
      <c r="U386" s="218">
        <f t="shared" si="85"/>
        <v>1</v>
      </c>
      <c r="V386" s="218">
        <f t="shared" si="86"/>
        <v>3</v>
      </c>
      <c r="W386" s="218">
        <f t="shared" si="87"/>
        <v>3</v>
      </c>
      <c r="X386" s="218">
        <f t="shared" si="88"/>
        <v>1</v>
      </c>
      <c r="Y386" s="218">
        <f t="shared" si="89"/>
        <v>1</v>
      </c>
      <c r="Z386" s="120" t="str">
        <f t="shared" si="76"/>
        <v/>
      </c>
      <c r="AA386" s="185" t="s">
        <v>3076</v>
      </c>
      <c r="AB386" s="17"/>
      <c r="AC386" s="106" t="s">
        <v>3077</v>
      </c>
    </row>
    <row r="387" spans="1:29" ht="42">
      <c r="A387" s="218">
        <v>3683</v>
      </c>
      <c r="B387" s="16" t="str">
        <f t="shared" si="77"/>
        <v>V.1.72.34</v>
      </c>
      <c r="C387" s="93" t="s">
        <v>3078</v>
      </c>
      <c r="D387" s="20" t="s">
        <v>3</v>
      </c>
      <c r="E387" s="31" t="s">
        <v>3008</v>
      </c>
      <c r="F387" s="197"/>
      <c r="G387" s="197"/>
      <c r="H387" s="17"/>
      <c r="I387" s="152" t="s">
        <v>3075</v>
      </c>
      <c r="J387" s="17" t="s">
        <v>2060</v>
      </c>
      <c r="K387" s="16">
        <v>3</v>
      </c>
      <c r="L387" s="17"/>
      <c r="M387" s="218">
        <f t="shared" si="78"/>
        <v>1</v>
      </c>
      <c r="N387" s="218">
        <f t="shared" si="79"/>
        <v>72</v>
      </c>
      <c r="O387" s="218">
        <f t="shared" si="80"/>
        <v>34</v>
      </c>
      <c r="P387" s="218">
        <f t="shared" si="81"/>
        <v>0</v>
      </c>
      <c r="Q387" s="218">
        <f t="shared" si="82"/>
        <v>0</v>
      </c>
      <c r="R387" s="222">
        <f t="shared" si="75"/>
        <v>0</v>
      </c>
      <c r="S387" s="218">
        <f t="shared" si="83"/>
        <v>3</v>
      </c>
      <c r="T387" s="218">
        <f t="shared" si="84"/>
        <v>3</v>
      </c>
      <c r="U387" s="218">
        <f t="shared" si="85"/>
        <v>1</v>
      </c>
      <c r="V387" s="218">
        <f t="shared" si="86"/>
        <v>3</v>
      </c>
      <c r="W387" s="218">
        <f t="shared" si="87"/>
        <v>3</v>
      </c>
      <c r="X387" s="218">
        <f t="shared" si="88"/>
        <v>1</v>
      </c>
      <c r="Y387" s="218">
        <f t="shared" si="89"/>
        <v>1</v>
      </c>
      <c r="Z387" s="120" t="str">
        <f t="shared" si="76"/>
        <v/>
      </c>
      <c r="AA387" s="185" t="s">
        <v>3</v>
      </c>
      <c r="AB387" s="17"/>
      <c r="AC387" s="106" t="s">
        <v>3079</v>
      </c>
    </row>
  </sheetData>
  <sheetProtection password="B009" sheet="1" objects="1" scenarios="1"/>
  <mergeCells count="1">
    <mergeCell ref="B3:H3"/>
  </mergeCells>
  <phoneticPr fontId="31"/>
  <conditionalFormatting sqref="A5:A387 M5:Z387">
    <cfRule type="expression" dxfId="18" priority="12" stopIfTrue="1">
      <formula>A5=""</formula>
    </cfRule>
  </conditionalFormatting>
  <conditionalFormatting sqref="B5:C387">
    <cfRule type="expression" dxfId="17" priority="13" stopIfTrue="1">
      <formula>$Z5=1</formula>
    </cfRule>
  </conditionalFormatting>
  <conditionalFormatting sqref="B1:J2">
    <cfRule type="expression" dxfId="16" priority="15" stopIfTrue="1">
      <formula>OR($D$2&lt;1,$D$2="0%")</formula>
    </cfRule>
    <cfRule type="expression" dxfId="15" priority="16" stopIfTrue="1">
      <formula>$D$2=1</formula>
    </cfRule>
  </conditionalFormatting>
  <conditionalFormatting sqref="D5:D387">
    <cfRule type="expression" dxfId="14" priority="5" stopIfTrue="1">
      <formula>L5&gt;0</formula>
    </cfRule>
    <cfRule type="expression" dxfId="13" priority="6" stopIfTrue="1">
      <formula>W5=1</formula>
    </cfRule>
    <cfRule type="expression" dxfId="12" priority="7" stopIfTrue="1">
      <formula>W5&gt;1</formula>
    </cfRule>
  </conditionalFormatting>
  <conditionalFormatting sqref="E5:F387">
    <cfRule type="expression" dxfId="11" priority="4" stopIfTrue="1">
      <formula>$L5=1</formula>
    </cfRule>
  </conditionalFormatting>
  <conditionalFormatting sqref="F5:G387">
    <cfRule type="expression" dxfId="10" priority="1" stopIfTrue="1">
      <formula>F5&lt;&gt;""</formula>
    </cfRule>
  </conditionalFormatting>
  <conditionalFormatting sqref="G5:G387">
    <cfRule type="expression" dxfId="9" priority="2" stopIfTrue="1">
      <formula>$L5=1</formula>
    </cfRule>
  </conditionalFormatting>
  <conditionalFormatting sqref="J1">
    <cfRule type="expression" dxfId="8" priority="14" stopIfTrue="1">
      <formula>Master="Master"</formula>
    </cfRule>
  </conditionalFormatting>
  <conditionalFormatting sqref="K5:K387">
    <cfRule type="expression" dxfId="7" priority="3" stopIfTrue="1">
      <formula>K5*K6/K5-K5&gt;1</formula>
    </cfRule>
  </conditionalFormatting>
  <conditionalFormatting sqref="AA1:AB2">
    <cfRule type="expression" dxfId="6" priority="17" stopIfTrue="1">
      <formula>OR($D$2&lt;1,$D$2="0%")</formula>
    </cfRule>
    <cfRule type="expression" dxfId="5" priority="18" stopIfTrue="1">
      <formula>$D$2=1</formula>
    </cfRule>
  </conditionalFormatting>
  <conditionalFormatting sqref="AC1">
    <cfRule type="expression" dxfId="4" priority="10" stopIfTrue="1">
      <formula>Master="Master"</formula>
    </cfRule>
  </conditionalFormatting>
  <conditionalFormatting sqref="AC2:AC3">
    <cfRule type="expression" dxfId="3" priority="9" stopIfTrue="1">
      <formula>Master="Master"</formula>
    </cfRule>
  </conditionalFormatting>
  <conditionalFormatting sqref="AC4">
    <cfRule type="expression" dxfId="2" priority="8" stopIfTrue="1">
      <formula>Master="Master"</formula>
    </cfRule>
  </conditionalFormatting>
  <conditionalFormatting sqref="AC5:AC387">
    <cfRule type="expression" dxfId="1" priority="11" stopIfTrue="1">
      <formula>Master="Master"</formula>
    </cfRule>
  </conditionalFormatting>
  <dataValidations count="4">
    <dataValidation type="list" allowBlank="1" showInputMessage="1" showErrorMessage="1" errorTitle="INVALID ANSWER!!" error="Please answer only Yes, No or N/A in this field.  Any additional information should be provided in the &quot;SP-Additional Information&quot; cell to the right." promptTitle="Deployment Model" prompt="Please select the deployment model from the following list" sqref="G5:G387" xr:uid="{00000000-0002-0000-1100-000000000000}">
      <formula1>"Public,Private,Community,Hybrid"</formula1>
    </dataValidation>
    <dataValidation type="list" allowBlank="1" showInputMessage="1" showErrorMessage="1" errorTitle="INVALID ANSWER!!" error="Please answer only Yes, No or N/A in this field.  Any additional information should be provided in the &quot;SP-Additional Information&quot; cell to the right." promptTitle="Service Model" prompt="Please select the Service Model from this list" sqref="F5:F387" xr:uid="{00000000-0002-0000-1100-000001000000}">
      <formula1>"IaaS,PaaS,SaaS"</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387" xr:uid="{00000000-0002-0000-1100-000002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387" xr:uid="{00000000-0002-0000-1100-000003000000}">
      <formula1>"Yes,No,N/A"</formula1>
    </dataValidation>
  </dataValidations>
  <hyperlinks>
    <hyperlink ref="AA3" r:id="rId1" xr:uid="{00000000-0004-0000-1100-000000000000}"/>
  </hyperlinks>
  <pageMargins left="0.75" right="0.75" top="1" bottom="1" header="0.5" footer="0.5"/>
  <pageSetup scale="41" fitToHeight="0" orientation="landscape" r:id="rId2"/>
  <headerFooter alignWithMargins="0">
    <oddHeader>&amp;LShared Assessments Program&amp;CStandardized Information Gathering (SIG) Questionnaire&amp;RVersion 7.0, October, 2011</oddHeader>
    <oddFooter>&amp;L&amp;A&amp;CPage &amp;P of &amp;N Page(s)</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G5"/>
  <sheetViews>
    <sheetView showGridLines="0" showZeros="0" zoomScale="85" workbookViewId="0">
      <pane ySplit="5" topLeftCell="A6" activePane="bottomLeft" state="frozen"/>
      <selection activeCell="A5" sqref="A5"/>
      <selection pane="bottomLeft"/>
    </sheetView>
  </sheetViews>
  <sheetFormatPr defaultColWidth="11.453125" defaultRowHeight="12.5"/>
  <cols>
    <col min="1" max="1" width="13.453125" style="106" customWidth="1"/>
    <col min="2" max="2" width="67" style="106" customWidth="1"/>
    <col min="3" max="3" width="11.453125" style="106" customWidth="1"/>
    <col min="4" max="4" width="40.7265625" style="106" customWidth="1"/>
    <col min="5" max="5" width="27.81640625" style="106" customWidth="1"/>
    <col min="6" max="6" width="14.1796875" style="106" customWidth="1"/>
    <col min="7" max="7" width="28.1796875" style="106" customWidth="1"/>
    <col min="8" max="16384" width="11.453125" style="106"/>
  </cols>
  <sheetData>
    <row r="1" spans="1:7" customFormat="1" ht="23">
      <c r="A1" s="144" t="s">
        <v>31</v>
      </c>
      <c r="B1" s="145"/>
      <c r="C1" s="145"/>
      <c r="D1" s="145"/>
      <c r="E1" s="145"/>
      <c r="F1" s="145"/>
      <c r="G1" s="146"/>
    </row>
    <row r="2" spans="1:7" customFormat="1" ht="13.5" customHeight="1">
      <c r="A2" s="147"/>
      <c r="B2" s="148"/>
      <c r="C2" s="148"/>
      <c r="D2" s="148"/>
      <c r="E2" s="148"/>
      <c r="F2" s="148"/>
      <c r="G2" s="149"/>
    </row>
    <row r="3" spans="1:7" customFormat="1" ht="49.5" customHeight="1">
      <c r="A3" s="247" t="s">
        <v>3080</v>
      </c>
      <c r="B3" s="248"/>
      <c r="C3" s="248"/>
      <c r="D3" s="248"/>
      <c r="E3" s="248"/>
      <c r="F3" s="243"/>
      <c r="G3" s="243"/>
    </row>
    <row r="4" spans="1:7" customFormat="1" ht="14.25" customHeight="1">
      <c r="A4" s="218"/>
      <c r="B4" s="218"/>
      <c r="C4" s="218"/>
      <c r="D4" s="218"/>
      <c r="E4" s="218"/>
      <c r="F4" s="218"/>
      <c r="G4" s="218"/>
    </row>
    <row r="5" spans="1:7" customFormat="1" ht="14">
      <c r="A5" s="22" t="s">
        <v>161</v>
      </c>
      <c r="B5" s="22" t="s">
        <v>63</v>
      </c>
      <c r="C5" s="22" t="s">
        <v>64</v>
      </c>
      <c r="D5" s="22" t="s">
        <v>163</v>
      </c>
      <c r="E5" s="22" t="s">
        <v>164</v>
      </c>
      <c r="F5" s="22" t="s">
        <v>165</v>
      </c>
      <c r="G5" s="22" t="s">
        <v>166</v>
      </c>
    </row>
  </sheetData>
  <sheetProtection password="B009" sheet="1" objects="1" scenarios="1"/>
  <mergeCells count="1">
    <mergeCell ref="A3:G3"/>
  </mergeCells>
  <phoneticPr fontId="0" type="noConversion"/>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40"/>
  <sheetViews>
    <sheetView showGridLines="0" showZeros="0" zoomScale="85" zoomScaleNormal="100" workbookViewId="0">
      <pane ySplit="3" topLeftCell="A4" activePane="bottomLeft" state="frozen"/>
      <selection activeCell="A2" sqref="A2"/>
      <selection pane="bottomLeft"/>
    </sheetView>
  </sheetViews>
  <sheetFormatPr defaultColWidth="8.81640625" defaultRowHeight="12.5"/>
  <cols>
    <col min="1" max="1" width="8.453125" hidden="1" customWidth="1"/>
    <col min="2" max="2" width="76.7265625" customWidth="1"/>
    <col min="3" max="3" width="6.26953125" bestFit="1" customWidth="1"/>
    <col min="4" max="4" width="49" customWidth="1"/>
    <col min="5" max="5" width="3.1796875" hidden="1" customWidth="1"/>
    <col min="6" max="6" width="2.1796875" hidden="1" customWidth="1"/>
    <col min="7" max="7" width="19" customWidth="1"/>
    <col min="8" max="8" width="16.81640625" customWidth="1"/>
    <col min="9" max="9" width="16.7265625" customWidth="1"/>
    <col min="10" max="10" width="17.7265625" customWidth="1"/>
  </cols>
  <sheetData>
    <row r="1" spans="1:6" ht="23">
      <c r="B1" s="84" t="s">
        <v>4</v>
      </c>
      <c r="C1" s="48"/>
      <c r="D1" s="200">
        <f>Master</f>
        <v>0</v>
      </c>
      <c r="E1" s="49"/>
      <c r="F1" s="39"/>
    </row>
    <row r="2" spans="1:6" ht="14">
      <c r="A2" t="s">
        <v>61</v>
      </c>
      <c r="B2" s="163" t="str">
        <f>E2-E3&amp;" Total Questions to be Answered "</f>
        <v xml:space="preserve">0 Total Questions to be Answered </v>
      </c>
      <c r="C2" s="164">
        <f>IF(E3=0,"0%",E3/E2)</f>
        <v>1</v>
      </c>
      <c r="D2" s="165" t="s">
        <v>62</v>
      </c>
      <c r="E2" s="224">
        <f>COUNTA(E4:E40)</f>
        <v>20</v>
      </c>
      <c r="F2" s="225"/>
    </row>
    <row r="3" spans="1:6" ht="14">
      <c r="A3">
        <f>MAX(A4:A33)</f>
        <v>2977</v>
      </c>
      <c r="B3" s="166" t="s">
        <v>63</v>
      </c>
      <c r="C3" s="196"/>
      <c r="D3" s="167" t="s">
        <v>64</v>
      </c>
      <c r="E3" s="224">
        <f>COUNTIF(E4:E40,1)</f>
        <v>20</v>
      </c>
      <c r="F3" s="226"/>
    </row>
    <row r="4" spans="1:6" ht="14">
      <c r="A4" s="218">
        <v>2891</v>
      </c>
      <c r="B4" s="52" t="s">
        <v>65</v>
      </c>
      <c r="C4" s="15"/>
      <c r="D4" s="4" t="s">
        <v>66</v>
      </c>
      <c r="E4" s="224">
        <f>COUNTA(D4)</f>
        <v>1</v>
      </c>
      <c r="F4" s="218"/>
    </row>
    <row r="5" spans="1:6" ht="14">
      <c r="A5" s="218">
        <v>2892</v>
      </c>
      <c r="B5" s="52" t="s">
        <v>67</v>
      </c>
      <c r="C5" s="15"/>
      <c r="D5" s="4" t="s">
        <v>68</v>
      </c>
      <c r="E5" s="224">
        <f>COUNTA(D5)</f>
        <v>1</v>
      </c>
      <c r="F5" s="218"/>
    </row>
    <row r="6" spans="1:6" ht="14">
      <c r="A6" s="218">
        <v>2893</v>
      </c>
      <c r="B6" s="52" t="s">
        <v>69</v>
      </c>
      <c r="C6" s="15"/>
      <c r="D6" s="4" t="s">
        <v>70</v>
      </c>
      <c r="E6" s="224">
        <f>COUNTA(D6)</f>
        <v>1</v>
      </c>
      <c r="F6" s="218"/>
    </row>
    <row r="7" spans="1:6" ht="14">
      <c r="A7" s="218">
        <v>2894</v>
      </c>
      <c r="B7" s="52" t="s">
        <v>71</v>
      </c>
      <c r="C7" s="15"/>
      <c r="D7" s="211" t="s">
        <v>72</v>
      </c>
      <c r="E7" s="224">
        <f>COUNTA(D7)</f>
        <v>1</v>
      </c>
      <c r="F7" s="218"/>
    </row>
    <row r="8" spans="1:6" ht="14">
      <c r="A8" s="218"/>
      <c r="B8" s="53" t="s">
        <v>73</v>
      </c>
      <c r="C8" s="51"/>
      <c r="D8" s="170"/>
      <c r="E8" s="224"/>
      <c r="F8" s="218"/>
    </row>
    <row r="9" spans="1:6" ht="14">
      <c r="A9" s="218">
        <v>2896</v>
      </c>
      <c r="B9" s="54" t="s">
        <v>74</v>
      </c>
      <c r="C9" s="55"/>
      <c r="D9" s="4" t="s">
        <v>75</v>
      </c>
      <c r="E9" s="224">
        <f t="shared" ref="E9:E16" si="0">COUNTA(D9)</f>
        <v>1</v>
      </c>
      <c r="F9" s="218"/>
    </row>
    <row r="10" spans="1:6" ht="14">
      <c r="A10" s="218">
        <v>2897</v>
      </c>
      <c r="B10" s="54" t="s">
        <v>76</v>
      </c>
      <c r="C10" s="55"/>
      <c r="D10" s="4" t="s">
        <v>77</v>
      </c>
      <c r="E10" s="224">
        <f t="shared" si="0"/>
        <v>1</v>
      </c>
      <c r="F10" s="218"/>
    </row>
    <row r="11" spans="1:6" ht="14">
      <c r="A11" s="218">
        <v>2898</v>
      </c>
      <c r="B11" s="56" t="s">
        <v>78</v>
      </c>
      <c r="C11" s="57"/>
      <c r="D11" s="4" t="s">
        <v>79</v>
      </c>
      <c r="E11" s="224">
        <f t="shared" si="0"/>
        <v>1</v>
      </c>
      <c r="F11" s="218"/>
    </row>
    <row r="12" spans="1:6" ht="14">
      <c r="A12" s="218">
        <v>2899</v>
      </c>
      <c r="B12" s="58" t="s">
        <v>80</v>
      </c>
      <c r="C12" s="59"/>
      <c r="D12" s="4"/>
      <c r="E12" s="224">
        <f>IF(D11="Privately held",1,COUNTA(D12))</f>
        <v>1</v>
      </c>
      <c r="F12" s="218"/>
    </row>
    <row r="13" spans="1:6" ht="14">
      <c r="A13" s="218">
        <v>2900</v>
      </c>
      <c r="B13" s="58" t="s">
        <v>81</v>
      </c>
      <c r="C13" s="59"/>
      <c r="D13" s="4"/>
      <c r="E13" s="224">
        <f>IF(D11="Privately held",1,COUNTA(D13))</f>
        <v>1</v>
      </c>
      <c r="F13" s="218"/>
    </row>
    <row r="14" spans="1:6" ht="14">
      <c r="A14" s="218">
        <v>2901</v>
      </c>
      <c r="B14" s="54" t="s">
        <v>82</v>
      </c>
      <c r="C14" s="55"/>
      <c r="D14" s="4" t="s">
        <v>83</v>
      </c>
      <c r="E14" s="224">
        <f t="shared" si="0"/>
        <v>1</v>
      </c>
      <c r="F14" s="218"/>
    </row>
    <row r="15" spans="1:6" ht="14">
      <c r="A15" s="218">
        <v>2902</v>
      </c>
      <c r="B15" s="54" t="s">
        <v>84</v>
      </c>
      <c r="C15" s="55"/>
      <c r="D15" s="4" t="s">
        <v>85</v>
      </c>
      <c r="E15" s="224">
        <f t="shared" si="0"/>
        <v>1</v>
      </c>
      <c r="F15" s="218"/>
    </row>
    <row r="16" spans="1:6" ht="14">
      <c r="A16" s="218">
        <v>2903</v>
      </c>
      <c r="B16" s="54" t="s">
        <v>86</v>
      </c>
      <c r="C16" s="55"/>
      <c r="D16" s="4" t="s">
        <v>87</v>
      </c>
      <c r="E16" s="224">
        <f t="shared" si="0"/>
        <v>1</v>
      </c>
      <c r="F16" s="218"/>
    </row>
    <row r="17" spans="1:6" ht="14">
      <c r="A17" s="218">
        <v>2904</v>
      </c>
      <c r="B17" s="56" t="s">
        <v>88</v>
      </c>
      <c r="C17" s="57"/>
      <c r="D17" s="4"/>
      <c r="E17" s="224">
        <f>IF(D16="No",1,COUNTA(D17))</f>
        <v>1</v>
      </c>
      <c r="F17" s="218"/>
    </row>
    <row r="18" spans="1:6" ht="29">
      <c r="A18" s="218"/>
      <c r="B18" s="143" t="s">
        <v>89</v>
      </c>
      <c r="C18" s="60"/>
      <c r="D18" s="171"/>
    </row>
    <row r="19" spans="1:6" ht="28">
      <c r="A19" s="218">
        <v>2911</v>
      </c>
      <c r="B19" s="54" t="s">
        <v>90</v>
      </c>
      <c r="C19" s="55"/>
      <c r="D19" s="4" t="s">
        <v>91</v>
      </c>
      <c r="E19" s="224">
        <f>COUNTA(D19)</f>
        <v>1</v>
      </c>
      <c r="F19" s="218"/>
    </row>
    <row r="20" spans="1:6" ht="28">
      <c r="A20" s="218">
        <v>2912</v>
      </c>
      <c r="B20" s="54" t="s">
        <v>92</v>
      </c>
      <c r="C20" s="55"/>
      <c r="D20" s="4" t="s">
        <v>93</v>
      </c>
      <c r="E20" s="224">
        <f>COUNTA(D20)</f>
        <v>1</v>
      </c>
      <c r="F20" s="218"/>
    </row>
    <row r="21" spans="1:6" ht="14">
      <c r="A21" s="218">
        <v>2913</v>
      </c>
      <c r="B21" s="54" t="s">
        <v>94</v>
      </c>
      <c r="C21" s="55"/>
      <c r="D21" s="4" t="s">
        <v>50</v>
      </c>
      <c r="E21" s="224">
        <f>COUNTA(D21)</f>
        <v>1</v>
      </c>
      <c r="F21" s="218"/>
    </row>
    <row r="22" spans="1:6" ht="14">
      <c r="A22" s="218">
        <v>2914</v>
      </c>
      <c r="B22" s="56" t="s">
        <v>95</v>
      </c>
      <c r="C22" s="57"/>
      <c r="D22" s="4"/>
      <c r="E22" s="224">
        <f>IF(D21="No",1,COUNTA(D22))</f>
        <v>1</v>
      </c>
      <c r="F22" s="218"/>
    </row>
    <row r="23" spans="1:6" ht="14">
      <c r="A23" s="218">
        <v>2915</v>
      </c>
      <c r="B23" s="54" t="s">
        <v>96</v>
      </c>
      <c r="C23" s="55"/>
      <c r="D23" s="8"/>
      <c r="E23" s="224">
        <f>IF(SUM(F24:F28)&gt;=1,1,0)</f>
        <v>1</v>
      </c>
      <c r="F23" s="218"/>
    </row>
    <row r="24" spans="1:6" ht="14">
      <c r="A24" s="218">
        <v>2916</v>
      </c>
      <c r="B24" s="115" t="s">
        <v>97</v>
      </c>
      <c r="C24" s="57"/>
      <c r="D24" s="4" t="s">
        <v>98</v>
      </c>
      <c r="E24" s="224"/>
      <c r="F24" s="218">
        <f t="shared" ref="F24:F29" si="1">COUNTA(D24)</f>
        <v>1</v>
      </c>
    </row>
    <row r="25" spans="1:6" ht="14">
      <c r="A25" s="218">
        <v>2917</v>
      </c>
      <c r="B25" s="115" t="s">
        <v>99</v>
      </c>
      <c r="C25" s="57"/>
      <c r="D25" s="4" t="s">
        <v>100</v>
      </c>
      <c r="E25" s="224"/>
      <c r="F25" s="218">
        <f t="shared" si="1"/>
        <v>1</v>
      </c>
    </row>
    <row r="26" spans="1:6" ht="14">
      <c r="A26" s="218">
        <v>2918</v>
      </c>
      <c r="B26" s="115" t="s">
        <v>101</v>
      </c>
      <c r="C26" s="57"/>
      <c r="D26" s="4" t="s">
        <v>102</v>
      </c>
      <c r="E26" s="224"/>
      <c r="F26" s="218">
        <f t="shared" si="1"/>
        <v>1</v>
      </c>
    </row>
    <row r="27" spans="1:6" ht="14">
      <c r="A27" s="218">
        <v>2919</v>
      </c>
      <c r="B27" s="115" t="s">
        <v>103</v>
      </c>
      <c r="C27" s="57"/>
      <c r="D27" s="4" t="s">
        <v>104</v>
      </c>
      <c r="E27" s="224"/>
      <c r="F27" s="218">
        <f t="shared" si="1"/>
        <v>1</v>
      </c>
    </row>
    <row r="28" spans="1:6" ht="28">
      <c r="A28" s="218">
        <v>2920</v>
      </c>
      <c r="B28" s="115" t="s">
        <v>105</v>
      </c>
      <c r="C28" s="57"/>
      <c r="D28" s="4" t="s">
        <v>100</v>
      </c>
      <c r="E28" s="224"/>
      <c r="F28" s="218">
        <f t="shared" si="1"/>
        <v>1</v>
      </c>
    </row>
    <row r="29" spans="1:6" ht="14">
      <c r="A29" s="218">
        <v>2973</v>
      </c>
      <c r="B29" s="61" t="s">
        <v>106</v>
      </c>
      <c r="C29" s="57"/>
      <c r="D29" s="4" t="s">
        <v>107</v>
      </c>
      <c r="E29" s="224">
        <f>COUNTA(D29)</f>
        <v>1</v>
      </c>
      <c r="F29" s="218">
        <f t="shared" si="1"/>
        <v>1</v>
      </c>
    </row>
    <row r="30" spans="1:6" ht="14">
      <c r="A30" s="218">
        <v>2974</v>
      </c>
      <c r="B30" s="61" t="s">
        <v>108</v>
      </c>
      <c r="C30" s="57"/>
      <c r="D30" s="8"/>
      <c r="E30" s="224">
        <f>IF(SUM(F31:F33)&gt;=1,1,0)</f>
        <v>1</v>
      </c>
    </row>
    <row r="31" spans="1:6" ht="14">
      <c r="A31" s="218">
        <v>2975</v>
      </c>
      <c r="B31" s="115" t="s">
        <v>109</v>
      </c>
      <c r="C31" s="57"/>
      <c r="D31" s="4" t="s">
        <v>47</v>
      </c>
      <c r="F31" s="218">
        <f>COUNTA(D31)</f>
        <v>1</v>
      </c>
    </row>
    <row r="32" spans="1:6" ht="14">
      <c r="A32" s="218">
        <v>2976</v>
      </c>
      <c r="B32" s="115" t="s">
        <v>110</v>
      </c>
      <c r="C32" s="57"/>
      <c r="D32" s="4"/>
      <c r="F32" s="218">
        <f>COUNTA(D32)</f>
        <v>0</v>
      </c>
    </row>
    <row r="33" spans="1:6" ht="14">
      <c r="A33" s="218">
        <v>2977</v>
      </c>
      <c r="B33" s="115" t="s">
        <v>111</v>
      </c>
      <c r="C33" s="57"/>
      <c r="D33" s="4"/>
      <c r="F33" s="218">
        <f>COUNTA(D33)</f>
        <v>0</v>
      </c>
    </row>
    <row r="34" spans="1:6" ht="14">
      <c r="B34" s="172"/>
      <c r="C34" s="173"/>
      <c r="D34" s="168"/>
    </row>
    <row r="35" spans="1:6" ht="14">
      <c r="B35" s="172"/>
      <c r="C35" s="173"/>
      <c r="D35" s="168"/>
    </row>
    <row r="36" spans="1:6" ht="14">
      <c r="B36" s="172"/>
      <c r="C36" s="173"/>
      <c r="D36" s="168"/>
    </row>
    <row r="37" spans="1:6" ht="14">
      <c r="B37" s="172"/>
      <c r="C37" s="173"/>
      <c r="D37" s="168"/>
    </row>
    <row r="38" spans="1:6" ht="14">
      <c r="B38" s="172"/>
      <c r="C38" s="173"/>
      <c r="D38" s="168"/>
    </row>
    <row r="39" spans="1:6" ht="14">
      <c r="B39" s="172"/>
      <c r="C39" s="173"/>
      <c r="D39" s="168"/>
    </row>
    <row r="40" spans="1:6" ht="14">
      <c r="B40" s="172"/>
      <c r="C40" s="173"/>
      <c r="D40" s="168"/>
    </row>
  </sheetData>
  <sheetProtection password="B009" sheet="1" objects="1" scenarios="1"/>
  <customSheetViews>
    <customSheetView guid="{E1B3B869-9B15-4AFC-BA36-DA09F5711648}" showRuler="0">
      <pageMargins left="0" right="0" top="0" bottom="0" header="0" footer="0"/>
      <pageSetup orientation="portrait"/>
      <headerFooter alignWithMargins="0"/>
    </customSheetView>
    <customSheetView guid="{D7B51006-83AC-4A14-BAFD-CE844DFB8668}" showRuler="0">
      <pageMargins left="0" right="0" top="0" bottom="0" header="0" footer="0"/>
      <pageSetup orientation="portrait"/>
      <headerFooter alignWithMargins="0"/>
    </customSheetView>
  </customSheetViews>
  <phoneticPr fontId="0" type="noConversion"/>
  <conditionalFormatting sqref="A4:A33">
    <cfRule type="expression" dxfId="281" priority="10" stopIfTrue="1">
      <formula>A4=""</formula>
    </cfRule>
  </conditionalFormatting>
  <conditionalFormatting sqref="B1:D3">
    <cfRule type="expression" dxfId="280" priority="3" stopIfTrue="1">
      <formula>OR($C$2&lt;1,$C$2="0%")</formula>
    </cfRule>
    <cfRule type="expression" dxfId="279" priority="4" stopIfTrue="1">
      <formula>$C$2=1</formula>
    </cfRule>
  </conditionalFormatting>
  <conditionalFormatting sqref="D1">
    <cfRule type="expression" dxfId="278" priority="1" stopIfTrue="1">
      <formula>Master="Master"</formula>
    </cfRule>
  </conditionalFormatting>
  <conditionalFormatting sqref="D4:D7 D9:D17 D19:D22 D24:D29 D31:D33">
    <cfRule type="expression" dxfId="277" priority="27" stopIfTrue="1">
      <formula>OR(E4=1,F4=1)</formula>
    </cfRule>
    <cfRule type="expression" dxfId="276" priority="28" stopIfTrue="1">
      <formula>OR(E4&lt;&gt;1,F4&lt;&gt;1)</formula>
    </cfRule>
  </conditionalFormatting>
  <dataValidations count="3">
    <dataValidation type="list" allowBlank="1" showInputMessage="1" showErrorMessage="1" sqref="D31:D32 D16 D21" xr:uid="{00000000-0002-0000-0100-000000000000}">
      <formula1>"Yes,No"</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23 D30" xr:uid="{00000000-0002-0000-0100-000001000000}"/>
    <dataValidation type="list" allowBlank="1" showInputMessage="1" showErrorMessage="1" sqref="D11" xr:uid="{00000000-0002-0000-0100-000002000000}">
      <formula1>"Publicy held, Privately held"</formula1>
    </dataValidation>
  </dataValidations>
  <pageMargins left="0.75" right="0.75" top="1" bottom="1" header="0.5" footer="0.5"/>
  <pageSetup scale="93"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B124"/>
  <sheetViews>
    <sheetView showGridLines="0" showZeros="0" zoomScale="85" zoomScaleNormal="100" workbookViewId="0">
      <pane ySplit="2" topLeftCell="A3" activePane="bottomLeft" state="frozen"/>
      <selection pane="bottomLeft"/>
    </sheetView>
  </sheetViews>
  <sheetFormatPr defaultColWidth="11.453125" defaultRowHeight="12.5"/>
  <cols>
    <col min="1" max="1" width="48.81640625" style="82" bestFit="1" customWidth="1"/>
    <col min="2" max="2" width="108.81640625" style="83" bestFit="1" customWidth="1"/>
    <col min="3" max="15" width="11.453125" style="2"/>
    <col min="16" max="16" width="11.453125" style="2" customWidth="1"/>
    <col min="17" max="16384" width="11.453125" style="2"/>
  </cols>
  <sheetData>
    <row r="1" spans="1:2" ht="23">
      <c r="A1" s="157" t="s">
        <v>33</v>
      </c>
      <c r="B1" s="158"/>
    </row>
    <row r="2" spans="1:2" ht="14">
      <c r="A2" s="159" t="s">
        <v>3081</v>
      </c>
      <c r="B2" s="160" t="s">
        <v>3082</v>
      </c>
    </row>
    <row r="3" spans="1:2" ht="42">
      <c r="A3" s="81" t="s">
        <v>3083</v>
      </c>
      <c r="B3" s="3" t="s">
        <v>3084</v>
      </c>
    </row>
    <row r="4" spans="1:2" ht="28">
      <c r="A4" s="81" t="s">
        <v>3085</v>
      </c>
      <c r="B4" s="3" t="s">
        <v>3086</v>
      </c>
    </row>
    <row r="5" spans="1:2" ht="28">
      <c r="A5" s="81" t="s">
        <v>3087</v>
      </c>
      <c r="B5" s="3" t="s">
        <v>3088</v>
      </c>
    </row>
    <row r="6" spans="1:2" ht="28">
      <c r="A6" s="81" t="s">
        <v>3089</v>
      </c>
      <c r="B6" s="3" t="s">
        <v>3090</v>
      </c>
    </row>
    <row r="7" spans="1:2" ht="14">
      <c r="A7" s="81" t="s">
        <v>3091</v>
      </c>
      <c r="B7" s="3" t="s">
        <v>3092</v>
      </c>
    </row>
    <row r="8" spans="1:2" ht="14">
      <c r="A8" s="81" t="s">
        <v>3093</v>
      </c>
      <c r="B8" s="3" t="s">
        <v>3094</v>
      </c>
    </row>
    <row r="9" spans="1:2" ht="14">
      <c r="A9" s="81" t="s">
        <v>3095</v>
      </c>
      <c r="B9" s="3" t="s">
        <v>3096</v>
      </c>
    </row>
    <row r="10" spans="1:2" ht="28">
      <c r="A10" s="81" t="s">
        <v>3097</v>
      </c>
      <c r="B10" s="3" t="s">
        <v>3098</v>
      </c>
    </row>
    <row r="11" spans="1:2" ht="28">
      <c r="A11" s="175" t="s">
        <v>3099</v>
      </c>
      <c r="B11" s="80" t="s">
        <v>3100</v>
      </c>
    </row>
    <row r="12" spans="1:2" ht="42">
      <c r="A12" s="81" t="s">
        <v>3101</v>
      </c>
      <c r="B12" s="3" t="s">
        <v>3102</v>
      </c>
    </row>
    <row r="13" spans="1:2" ht="70">
      <c r="A13" s="81" t="s">
        <v>3103</v>
      </c>
      <c r="B13" s="3" t="s">
        <v>3104</v>
      </c>
    </row>
    <row r="14" spans="1:2" ht="28">
      <c r="A14" s="81" t="s">
        <v>3105</v>
      </c>
      <c r="B14" s="3" t="s">
        <v>3106</v>
      </c>
    </row>
    <row r="15" spans="1:2" ht="112">
      <c r="A15" s="176" t="s">
        <v>3107</v>
      </c>
      <c r="B15" s="109" t="s">
        <v>3108</v>
      </c>
    </row>
    <row r="16" spans="1:2" ht="42">
      <c r="A16" s="81" t="s">
        <v>3109</v>
      </c>
      <c r="B16" s="3" t="s">
        <v>3110</v>
      </c>
    </row>
    <row r="17" spans="1:2" ht="56">
      <c r="A17" s="81" t="s">
        <v>3111</v>
      </c>
      <c r="B17" s="3" t="s">
        <v>3112</v>
      </c>
    </row>
    <row r="18" spans="1:2" ht="42">
      <c r="A18" s="81" t="s">
        <v>3113</v>
      </c>
      <c r="B18" s="3" t="s">
        <v>3114</v>
      </c>
    </row>
    <row r="19" spans="1:2" ht="42">
      <c r="A19" s="81" t="s">
        <v>3115</v>
      </c>
      <c r="B19" s="3" t="s">
        <v>3116</v>
      </c>
    </row>
    <row r="20" spans="1:2" ht="28">
      <c r="A20" s="81" t="s">
        <v>3117</v>
      </c>
      <c r="B20" s="3" t="s">
        <v>3118</v>
      </c>
    </row>
    <row r="21" spans="1:2" ht="28">
      <c r="A21" s="81" t="s">
        <v>3119</v>
      </c>
      <c r="B21" s="3" t="s">
        <v>3120</v>
      </c>
    </row>
    <row r="22" spans="1:2" ht="28">
      <c r="A22" s="81" t="s">
        <v>3121</v>
      </c>
      <c r="B22" s="3" t="s">
        <v>3122</v>
      </c>
    </row>
    <row r="23" spans="1:2" ht="56">
      <c r="A23" s="81" t="s">
        <v>3123</v>
      </c>
      <c r="B23" s="3" t="s">
        <v>3124</v>
      </c>
    </row>
    <row r="24" spans="1:2" ht="28">
      <c r="A24" s="81" t="s">
        <v>3125</v>
      </c>
      <c r="B24" s="3" t="s">
        <v>3126</v>
      </c>
    </row>
    <row r="25" spans="1:2" ht="42">
      <c r="A25" s="81" t="s">
        <v>3127</v>
      </c>
      <c r="B25" s="3" t="s">
        <v>3128</v>
      </c>
    </row>
    <row r="26" spans="1:2" ht="70">
      <c r="A26" s="81" t="s">
        <v>3129</v>
      </c>
      <c r="B26" s="3" t="s">
        <v>3130</v>
      </c>
    </row>
    <row r="27" spans="1:2" ht="70">
      <c r="A27" s="81" t="s">
        <v>3131</v>
      </c>
      <c r="B27" s="3" t="s">
        <v>3132</v>
      </c>
    </row>
    <row r="28" spans="1:2" ht="56">
      <c r="A28" s="81" t="s">
        <v>3133</v>
      </c>
      <c r="B28" s="3" t="s">
        <v>3134</v>
      </c>
    </row>
    <row r="29" spans="1:2" ht="70">
      <c r="A29" s="81" t="s">
        <v>3135</v>
      </c>
      <c r="B29" s="3" t="s">
        <v>3136</v>
      </c>
    </row>
    <row r="30" spans="1:2" ht="14">
      <c r="A30" s="81" t="s">
        <v>3137</v>
      </c>
      <c r="B30" s="3" t="s">
        <v>3138</v>
      </c>
    </row>
    <row r="31" spans="1:2" ht="28">
      <c r="A31" s="81" t="s">
        <v>3139</v>
      </c>
      <c r="B31" s="3" t="s">
        <v>3140</v>
      </c>
    </row>
    <row r="32" spans="1:2" ht="28">
      <c r="A32" s="81" t="s">
        <v>3141</v>
      </c>
      <c r="B32" s="3" t="s">
        <v>3142</v>
      </c>
    </row>
    <row r="33" spans="1:2" ht="14">
      <c r="A33" s="81" t="s">
        <v>3143</v>
      </c>
      <c r="B33" s="3" t="s">
        <v>3144</v>
      </c>
    </row>
    <row r="34" spans="1:2" ht="14">
      <c r="A34" s="81" t="s">
        <v>3145</v>
      </c>
      <c r="B34" s="3" t="s">
        <v>3146</v>
      </c>
    </row>
    <row r="35" spans="1:2" ht="56">
      <c r="A35" s="81" t="s">
        <v>3147</v>
      </c>
      <c r="B35" s="3" t="s">
        <v>3148</v>
      </c>
    </row>
    <row r="36" spans="1:2" ht="28">
      <c r="A36" s="81" t="s">
        <v>3149</v>
      </c>
      <c r="B36" s="3" t="s">
        <v>3150</v>
      </c>
    </row>
    <row r="37" spans="1:2" ht="14">
      <c r="A37" s="81" t="s">
        <v>3151</v>
      </c>
      <c r="B37" s="3" t="s">
        <v>3152</v>
      </c>
    </row>
    <row r="38" spans="1:2" ht="14">
      <c r="A38" s="81" t="s">
        <v>3153</v>
      </c>
      <c r="B38" s="3" t="s">
        <v>3154</v>
      </c>
    </row>
    <row r="39" spans="1:2" ht="56">
      <c r="A39" s="81" t="s">
        <v>3155</v>
      </c>
      <c r="B39" s="3" t="s">
        <v>3156</v>
      </c>
    </row>
    <row r="40" spans="1:2" ht="14">
      <c r="A40" s="81" t="s">
        <v>3157</v>
      </c>
      <c r="B40" s="3" t="s">
        <v>3158</v>
      </c>
    </row>
    <row r="41" spans="1:2" ht="14">
      <c r="A41" s="81" t="s">
        <v>3159</v>
      </c>
      <c r="B41" s="3" t="s">
        <v>3160</v>
      </c>
    </row>
    <row r="42" spans="1:2" ht="42">
      <c r="A42" s="81" t="s">
        <v>3161</v>
      </c>
      <c r="B42" s="3" t="s">
        <v>3162</v>
      </c>
    </row>
    <row r="43" spans="1:2" ht="28">
      <c r="A43" s="81" t="s">
        <v>3163</v>
      </c>
      <c r="B43" s="3" t="s">
        <v>3164</v>
      </c>
    </row>
    <row r="44" spans="1:2" ht="56">
      <c r="A44" s="175" t="s">
        <v>3165</v>
      </c>
      <c r="B44" s="80" t="s">
        <v>3166</v>
      </c>
    </row>
    <row r="45" spans="1:2" ht="28">
      <c r="A45" s="81" t="s">
        <v>3167</v>
      </c>
      <c r="B45" s="3" t="s">
        <v>3168</v>
      </c>
    </row>
    <row r="46" spans="1:2" ht="28">
      <c r="A46" s="81" t="s">
        <v>3169</v>
      </c>
      <c r="B46" s="3" t="s">
        <v>3170</v>
      </c>
    </row>
    <row r="47" spans="1:2" ht="14">
      <c r="A47" s="81" t="s">
        <v>3171</v>
      </c>
      <c r="B47" s="3" t="s">
        <v>3172</v>
      </c>
    </row>
    <row r="48" spans="1:2" ht="42">
      <c r="A48" s="81" t="s">
        <v>3173</v>
      </c>
      <c r="B48" s="3" t="s">
        <v>3174</v>
      </c>
    </row>
    <row r="49" spans="1:2" ht="28">
      <c r="A49" s="81" t="s">
        <v>3175</v>
      </c>
      <c r="B49" s="3" t="s">
        <v>3176</v>
      </c>
    </row>
    <row r="50" spans="1:2" ht="14">
      <c r="A50" s="81" t="s">
        <v>3177</v>
      </c>
      <c r="B50" s="3" t="s">
        <v>3178</v>
      </c>
    </row>
    <row r="51" spans="1:2" ht="14">
      <c r="A51" s="81" t="s">
        <v>3179</v>
      </c>
      <c r="B51" s="3" t="s">
        <v>3180</v>
      </c>
    </row>
    <row r="52" spans="1:2" ht="14">
      <c r="A52" s="81" t="s">
        <v>3181</v>
      </c>
      <c r="B52" s="3" t="s">
        <v>3182</v>
      </c>
    </row>
    <row r="53" spans="1:2" ht="14">
      <c r="A53" s="114" t="s">
        <v>3183</v>
      </c>
      <c r="B53" s="110" t="s">
        <v>3184</v>
      </c>
    </row>
    <row r="54" spans="1:2" ht="42">
      <c r="A54" s="81" t="s">
        <v>3185</v>
      </c>
      <c r="B54" s="3" t="s">
        <v>3186</v>
      </c>
    </row>
    <row r="55" spans="1:2" ht="42">
      <c r="A55" s="81" t="s">
        <v>3187</v>
      </c>
      <c r="B55" s="3" t="s">
        <v>3188</v>
      </c>
    </row>
    <row r="56" spans="1:2" ht="28">
      <c r="A56" s="81" t="s">
        <v>3189</v>
      </c>
      <c r="B56" s="3" t="s">
        <v>3190</v>
      </c>
    </row>
    <row r="57" spans="1:2" ht="56">
      <c r="A57" s="81" t="s">
        <v>3191</v>
      </c>
      <c r="B57" s="3" t="s">
        <v>3192</v>
      </c>
    </row>
    <row r="58" spans="1:2" ht="28">
      <c r="A58" s="81" t="s">
        <v>3193</v>
      </c>
      <c r="B58" s="3" t="s">
        <v>3194</v>
      </c>
    </row>
    <row r="59" spans="1:2" ht="14">
      <c r="A59" s="81" t="s">
        <v>3195</v>
      </c>
      <c r="B59" s="3" t="s">
        <v>3196</v>
      </c>
    </row>
    <row r="60" spans="1:2" ht="14">
      <c r="A60" s="81" t="s">
        <v>3197</v>
      </c>
      <c r="B60" s="3" t="s">
        <v>3198</v>
      </c>
    </row>
    <row r="61" spans="1:2" ht="42">
      <c r="A61" s="81" t="s">
        <v>3199</v>
      </c>
      <c r="B61" s="3" t="s">
        <v>3200</v>
      </c>
    </row>
    <row r="62" spans="1:2" ht="28">
      <c r="A62" s="81" t="s">
        <v>3201</v>
      </c>
      <c r="B62" s="3" t="s">
        <v>3202</v>
      </c>
    </row>
    <row r="63" spans="1:2" ht="14">
      <c r="A63" s="81" t="s">
        <v>3203</v>
      </c>
      <c r="B63" s="80" t="s">
        <v>3204</v>
      </c>
    </row>
    <row r="64" spans="1:2" ht="14">
      <c r="A64" s="81" t="s">
        <v>3205</v>
      </c>
      <c r="B64" s="3" t="s">
        <v>3206</v>
      </c>
    </row>
    <row r="65" spans="1:2" ht="28">
      <c r="A65" s="81" t="s">
        <v>3207</v>
      </c>
      <c r="B65" s="3" t="s">
        <v>3208</v>
      </c>
    </row>
    <row r="66" spans="1:2" ht="42">
      <c r="A66" s="114" t="s">
        <v>3209</v>
      </c>
      <c r="B66" s="110" t="s">
        <v>3210</v>
      </c>
    </row>
    <row r="67" spans="1:2" ht="98">
      <c r="A67" s="81" t="s">
        <v>3211</v>
      </c>
      <c r="B67" s="3" t="s">
        <v>3212</v>
      </c>
    </row>
    <row r="68" spans="1:2" ht="14">
      <c r="A68" s="176" t="s">
        <v>3213</v>
      </c>
      <c r="B68" s="110" t="s">
        <v>3214</v>
      </c>
    </row>
    <row r="69" spans="1:2" ht="42">
      <c r="A69" s="81" t="s">
        <v>3215</v>
      </c>
      <c r="B69" s="80" t="s">
        <v>3216</v>
      </c>
    </row>
    <row r="70" spans="1:2" ht="14">
      <c r="A70" s="114" t="s">
        <v>3217</v>
      </c>
      <c r="B70" s="110" t="s">
        <v>3218</v>
      </c>
    </row>
    <row r="71" spans="1:2" ht="14">
      <c r="A71" s="81" t="s">
        <v>3219</v>
      </c>
      <c r="B71" s="3" t="s">
        <v>3220</v>
      </c>
    </row>
    <row r="72" spans="1:2" ht="28">
      <c r="A72" s="81" t="s">
        <v>3221</v>
      </c>
      <c r="B72" s="3" t="s">
        <v>3222</v>
      </c>
    </row>
    <row r="73" spans="1:2" ht="42">
      <c r="A73" s="81" t="s">
        <v>3223</v>
      </c>
      <c r="B73" s="3" t="s">
        <v>3224</v>
      </c>
    </row>
    <row r="74" spans="1:2" ht="14">
      <c r="A74" s="81" t="s">
        <v>3225</v>
      </c>
      <c r="B74" s="3" t="s">
        <v>3226</v>
      </c>
    </row>
    <row r="75" spans="1:2" ht="14">
      <c r="A75" s="81" t="s">
        <v>3227</v>
      </c>
      <c r="B75" s="3" t="s">
        <v>3228</v>
      </c>
    </row>
    <row r="76" spans="1:2" ht="14">
      <c r="A76" s="81" t="s">
        <v>3229</v>
      </c>
      <c r="B76" s="3" t="s">
        <v>3230</v>
      </c>
    </row>
    <row r="77" spans="1:2" ht="28">
      <c r="A77" s="81" t="s">
        <v>3231</v>
      </c>
      <c r="B77" s="3" t="s">
        <v>3232</v>
      </c>
    </row>
    <row r="78" spans="1:2" ht="14">
      <c r="A78" s="81" t="s">
        <v>3233</v>
      </c>
      <c r="B78" s="3" t="s">
        <v>3234</v>
      </c>
    </row>
    <row r="79" spans="1:2" ht="14">
      <c r="A79" s="81" t="s">
        <v>3235</v>
      </c>
      <c r="B79" s="3" t="s">
        <v>3236</v>
      </c>
    </row>
    <row r="80" spans="1:2" ht="112">
      <c r="A80" s="81" t="s">
        <v>3237</v>
      </c>
      <c r="B80" s="3" t="s">
        <v>3238</v>
      </c>
    </row>
    <row r="81" spans="1:2" ht="28">
      <c r="A81" s="81" t="s">
        <v>3239</v>
      </c>
      <c r="B81" s="3" t="s">
        <v>3240</v>
      </c>
    </row>
    <row r="82" spans="1:2" ht="140">
      <c r="A82" s="81" t="s">
        <v>3241</v>
      </c>
      <c r="B82" s="3" t="s">
        <v>3242</v>
      </c>
    </row>
    <row r="83" spans="1:2" ht="42">
      <c r="A83" s="81" t="s">
        <v>3243</v>
      </c>
      <c r="B83" s="3" t="s">
        <v>3244</v>
      </c>
    </row>
    <row r="84" spans="1:2" ht="112">
      <c r="A84" s="81" t="s">
        <v>3245</v>
      </c>
      <c r="B84" s="3" t="s">
        <v>3246</v>
      </c>
    </row>
    <row r="85" spans="1:2" ht="14">
      <c r="A85" s="81" t="s">
        <v>3247</v>
      </c>
      <c r="B85" s="3" t="s">
        <v>3248</v>
      </c>
    </row>
    <row r="86" spans="1:2" ht="14">
      <c r="A86" s="81" t="s">
        <v>3249</v>
      </c>
      <c r="B86" s="3" t="s">
        <v>3250</v>
      </c>
    </row>
    <row r="87" spans="1:2" ht="28">
      <c r="A87" s="81" t="s">
        <v>3251</v>
      </c>
      <c r="B87" s="3" t="s">
        <v>3252</v>
      </c>
    </row>
    <row r="88" spans="1:2" ht="14">
      <c r="A88" s="81" t="s">
        <v>3253</v>
      </c>
      <c r="B88" s="3" t="s">
        <v>3254</v>
      </c>
    </row>
    <row r="89" spans="1:2" ht="14">
      <c r="A89" s="81" t="s">
        <v>3255</v>
      </c>
      <c r="B89" s="3" t="s">
        <v>3256</v>
      </c>
    </row>
    <row r="90" spans="1:2" ht="28">
      <c r="A90" s="81" t="s">
        <v>3257</v>
      </c>
      <c r="B90" s="3" t="s">
        <v>3258</v>
      </c>
    </row>
    <row r="91" spans="1:2" ht="56">
      <c r="A91" s="81" t="s">
        <v>3259</v>
      </c>
      <c r="B91" s="3" t="s">
        <v>3260</v>
      </c>
    </row>
    <row r="92" spans="1:2" ht="28">
      <c r="A92" s="81" t="s">
        <v>3261</v>
      </c>
      <c r="B92" s="3" t="s">
        <v>3262</v>
      </c>
    </row>
    <row r="93" spans="1:2" ht="42">
      <c r="A93" s="81" t="s">
        <v>3263</v>
      </c>
      <c r="B93" s="110" t="s">
        <v>3264</v>
      </c>
    </row>
    <row r="94" spans="1:2" ht="28">
      <c r="A94" s="81" t="s">
        <v>3265</v>
      </c>
      <c r="B94" s="3" t="s">
        <v>3266</v>
      </c>
    </row>
    <row r="95" spans="1:2" ht="42">
      <c r="A95" s="114" t="s">
        <v>3267</v>
      </c>
      <c r="B95" s="110" t="s">
        <v>3268</v>
      </c>
    </row>
    <row r="96" spans="1:2" ht="28">
      <c r="A96" s="81" t="s">
        <v>3269</v>
      </c>
      <c r="B96" s="3" t="s">
        <v>3270</v>
      </c>
    </row>
    <row r="97" spans="1:2" ht="28">
      <c r="A97" s="81" t="s">
        <v>3271</v>
      </c>
      <c r="B97" s="3" t="s">
        <v>3272</v>
      </c>
    </row>
    <row r="98" spans="1:2" ht="14">
      <c r="A98" s="81" t="s">
        <v>3273</v>
      </c>
      <c r="B98" s="3" t="s">
        <v>3274</v>
      </c>
    </row>
    <row r="99" spans="1:2" ht="28">
      <c r="A99" s="81" t="s">
        <v>3275</v>
      </c>
      <c r="B99" s="3" t="s">
        <v>3276</v>
      </c>
    </row>
    <row r="100" spans="1:2" ht="28">
      <c r="A100" s="81" t="s">
        <v>3277</v>
      </c>
      <c r="B100" s="3" t="s">
        <v>3278</v>
      </c>
    </row>
    <row r="101" spans="1:2" ht="28">
      <c r="A101" s="81" t="s">
        <v>3279</v>
      </c>
      <c r="B101" s="3" t="s">
        <v>3280</v>
      </c>
    </row>
    <row r="102" spans="1:2" ht="14">
      <c r="A102" s="81" t="s">
        <v>3281</v>
      </c>
      <c r="B102" s="3" t="s">
        <v>3282</v>
      </c>
    </row>
    <row r="103" spans="1:2" ht="28">
      <c r="A103" s="81" t="s">
        <v>3283</v>
      </c>
      <c r="B103" s="3" t="s">
        <v>3284</v>
      </c>
    </row>
    <row r="104" spans="1:2" ht="28">
      <c r="A104" s="81" t="s">
        <v>3285</v>
      </c>
      <c r="B104" s="3" t="s">
        <v>3286</v>
      </c>
    </row>
    <row r="105" spans="1:2" ht="14">
      <c r="A105" s="81" t="s">
        <v>3287</v>
      </c>
      <c r="B105" s="3" t="s">
        <v>3288</v>
      </c>
    </row>
    <row r="106" spans="1:2" ht="98">
      <c r="A106" s="81" t="s">
        <v>3289</v>
      </c>
      <c r="B106" s="3" t="s">
        <v>3290</v>
      </c>
    </row>
    <row r="107" spans="1:2" ht="14">
      <c r="A107" s="81" t="s">
        <v>3291</v>
      </c>
      <c r="B107" s="3" t="s">
        <v>3292</v>
      </c>
    </row>
    <row r="108" spans="1:2" ht="14">
      <c r="A108" s="81" t="s">
        <v>3293</v>
      </c>
      <c r="B108" s="3" t="s">
        <v>3294</v>
      </c>
    </row>
    <row r="109" spans="1:2" ht="42">
      <c r="A109" s="81" t="s">
        <v>3295</v>
      </c>
      <c r="B109" s="3" t="s">
        <v>3296</v>
      </c>
    </row>
    <row r="110" spans="1:2" ht="14">
      <c r="A110" s="81" t="s">
        <v>3297</v>
      </c>
      <c r="B110" s="3" t="s">
        <v>3298</v>
      </c>
    </row>
    <row r="111" spans="1:2" ht="56">
      <c r="A111" s="81" t="s">
        <v>3299</v>
      </c>
      <c r="B111" s="3" t="s">
        <v>3300</v>
      </c>
    </row>
    <row r="112" spans="1:2" ht="14">
      <c r="A112" s="81" t="s">
        <v>3301</v>
      </c>
      <c r="B112" s="3" t="s">
        <v>3302</v>
      </c>
    </row>
    <row r="113" spans="1:2" ht="28">
      <c r="A113" s="81" t="s">
        <v>3303</v>
      </c>
      <c r="B113" s="3" t="s">
        <v>3304</v>
      </c>
    </row>
    <row r="114" spans="1:2" ht="28">
      <c r="A114" s="81" t="s">
        <v>3305</v>
      </c>
      <c r="B114" s="3" t="s">
        <v>3306</v>
      </c>
    </row>
    <row r="115" spans="1:2" ht="14">
      <c r="A115" s="81" t="s">
        <v>3307</v>
      </c>
      <c r="B115" s="3" t="s">
        <v>3308</v>
      </c>
    </row>
    <row r="116" spans="1:2" ht="14">
      <c r="A116" s="81" t="s">
        <v>3309</v>
      </c>
      <c r="B116" s="3" t="s">
        <v>3310</v>
      </c>
    </row>
    <row r="117" spans="1:2" ht="42">
      <c r="A117" s="81" t="s">
        <v>3311</v>
      </c>
      <c r="B117" s="3" t="s">
        <v>3312</v>
      </c>
    </row>
    <row r="118" spans="1:2" ht="28">
      <c r="A118" s="81" t="s">
        <v>3313</v>
      </c>
      <c r="B118" s="3" t="s">
        <v>3314</v>
      </c>
    </row>
    <row r="119" spans="1:2" ht="28">
      <c r="A119" s="81" t="s">
        <v>3315</v>
      </c>
      <c r="B119" s="3" t="s">
        <v>3316</v>
      </c>
    </row>
    <row r="120" spans="1:2" ht="28">
      <c r="A120" s="81" t="s">
        <v>3317</v>
      </c>
      <c r="B120" s="3" t="s">
        <v>3318</v>
      </c>
    </row>
    <row r="121" spans="1:2" ht="42">
      <c r="A121" s="81" t="s">
        <v>3319</v>
      </c>
      <c r="B121" s="3" t="s">
        <v>3320</v>
      </c>
    </row>
    <row r="122" spans="1:2" ht="14">
      <c r="A122" s="81" t="s">
        <v>3321</v>
      </c>
      <c r="B122" s="3" t="s">
        <v>3322</v>
      </c>
    </row>
    <row r="123" spans="1:2" ht="28">
      <c r="A123" s="81" t="s">
        <v>3323</v>
      </c>
      <c r="B123" s="3" t="s">
        <v>3324</v>
      </c>
    </row>
    <row r="124" spans="1:2" ht="28">
      <c r="A124" s="81" t="s">
        <v>3325</v>
      </c>
      <c r="B124" s="3" t="s">
        <v>3326</v>
      </c>
    </row>
  </sheetData>
  <sheetProtection password="B009" sheet="1" objects="1" scenarios="1"/>
  <dataConsolidate/>
  <phoneticPr fontId="0" type="noConversion"/>
  <pageMargins left="0.75" right="0.75" top="1" bottom="1" header="0.5" footer="0.5"/>
  <pageSetup scale="78"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304"/>
  <sheetViews>
    <sheetView showGridLines="0" showZeros="0" zoomScale="85" workbookViewId="0"/>
  </sheetViews>
  <sheetFormatPr defaultColWidth="11.453125" defaultRowHeight="14"/>
  <cols>
    <col min="1" max="2" width="13" customWidth="1"/>
    <col min="3" max="3" width="69.26953125" bestFit="1" customWidth="1"/>
    <col min="4" max="4" width="11.453125" style="6"/>
    <col min="5" max="5" width="12.7265625" style="6" bestFit="1" customWidth="1"/>
    <col min="14" max="14" width="11.453125" customWidth="1"/>
  </cols>
  <sheetData>
    <row r="1" spans="1:5" s="6" customFormat="1" ht="22.5" customHeight="1">
      <c r="A1" s="66" t="s">
        <v>34</v>
      </c>
      <c r="B1" s="74"/>
      <c r="C1" s="75"/>
      <c r="D1" s="6">
        <f>MAX(E3:E2500)</f>
        <v>3300</v>
      </c>
      <c r="E1" s="202" t="s">
        <v>3327</v>
      </c>
    </row>
    <row r="2" spans="1:5" s="6" customFormat="1">
      <c r="A2" s="68" t="s">
        <v>3328</v>
      </c>
      <c r="B2" s="76" t="s">
        <v>3329</v>
      </c>
      <c r="C2" s="77" t="s">
        <v>3330</v>
      </c>
      <c r="E2" s="43" t="s">
        <v>3331</v>
      </c>
    </row>
    <row r="3" spans="1:5" s="6" customFormat="1">
      <c r="A3" s="78">
        <v>38908</v>
      </c>
      <c r="B3" s="17" t="s">
        <v>3332</v>
      </c>
      <c r="C3" s="17" t="s">
        <v>3333</v>
      </c>
      <c r="E3" s="16">
        <v>1</v>
      </c>
    </row>
    <row r="4" spans="1:5" s="6" customFormat="1">
      <c r="A4" s="78">
        <v>38923</v>
      </c>
      <c r="B4" s="17" t="s">
        <v>3334</v>
      </c>
      <c r="C4" s="17" t="s">
        <v>3335</v>
      </c>
      <c r="E4" s="16">
        <v>2</v>
      </c>
    </row>
    <row r="5" spans="1:5" s="6" customFormat="1">
      <c r="A5" s="78">
        <v>39356</v>
      </c>
      <c r="B5" s="17" t="s">
        <v>3336</v>
      </c>
      <c r="C5" s="17" t="s">
        <v>3337</v>
      </c>
      <c r="E5" s="203">
        <v>3</v>
      </c>
    </row>
    <row r="6" spans="1:5" s="6" customFormat="1">
      <c r="A6" s="78">
        <v>39367</v>
      </c>
      <c r="B6" s="17" t="s">
        <v>3338</v>
      </c>
      <c r="C6" s="17" t="s">
        <v>3339</v>
      </c>
      <c r="E6" s="203">
        <v>4</v>
      </c>
    </row>
    <row r="7" spans="1:5" s="6" customFormat="1">
      <c r="A7" s="78">
        <v>39451</v>
      </c>
      <c r="B7" s="17" t="s">
        <v>3340</v>
      </c>
      <c r="C7" s="17" t="s">
        <v>3341</v>
      </c>
      <c r="E7" s="16">
        <v>5</v>
      </c>
    </row>
    <row r="8" spans="1:5" s="6" customFormat="1">
      <c r="A8" s="78">
        <v>39692</v>
      </c>
      <c r="B8" s="17" t="s">
        <v>3342</v>
      </c>
      <c r="C8" s="17" t="s">
        <v>3343</v>
      </c>
      <c r="E8" s="16">
        <v>6</v>
      </c>
    </row>
    <row r="9" spans="1:5" s="6" customFormat="1">
      <c r="A9" s="78">
        <v>39742</v>
      </c>
      <c r="B9" s="17" t="s">
        <v>3344</v>
      </c>
      <c r="C9" s="17" t="s">
        <v>3345</v>
      </c>
      <c r="E9" s="16">
        <v>7</v>
      </c>
    </row>
    <row r="10" spans="1:5" s="6" customFormat="1">
      <c r="A10" s="78">
        <v>39772</v>
      </c>
      <c r="B10" s="17" t="s">
        <v>3344</v>
      </c>
      <c r="C10" s="17" t="s">
        <v>3346</v>
      </c>
      <c r="E10" s="16">
        <v>8</v>
      </c>
    </row>
    <row r="11" spans="1:5" s="6" customFormat="1">
      <c r="A11" s="78">
        <v>40010</v>
      </c>
      <c r="B11" s="17" t="s">
        <v>3347</v>
      </c>
      <c r="C11" s="17" t="s">
        <v>3348</v>
      </c>
      <c r="E11" s="16">
        <v>9</v>
      </c>
    </row>
    <row r="12" spans="1:5" s="6" customFormat="1">
      <c r="A12" s="78">
        <v>40014</v>
      </c>
      <c r="B12" s="17" t="s">
        <v>3349</v>
      </c>
      <c r="C12" s="17" t="s">
        <v>3350</v>
      </c>
      <c r="E12" s="16">
        <v>10</v>
      </c>
    </row>
    <row r="13" spans="1:5" s="6" customFormat="1">
      <c r="A13" s="78">
        <v>40102</v>
      </c>
      <c r="B13" s="17" t="s">
        <v>3351</v>
      </c>
      <c r="C13" s="17" t="s">
        <v>3352</v>
      </c>
      <c r="E13" s="16">
        <v>11</v>
      </c>
    </row>
    <row r="14" spans="1:5" s="6" customFormat="1">
      <c r="A14" s="78">
        <v>40117</v>
      </c>
      <c r="B14" s="17" t="s">
        <v>3351</v>
      </c>
      <c r="C14" s="17" t="s">
        <v>3345</v>
      </c>
      <c r="E14" s="16">
        <v>12</v>
      </c>
    </row>
    <row r="15" spans="1:5" s="6" customFormat="1">
      <c r="A15" s="78">
        <v>40469</v>
      </c>
      <c r="B15" s="17" t="s">
        <v>3353</v>
      </c>
      <c r="C15" s="17" t="s">
        <v>3354</v>
      </c>
      <c r="E15" s="16">
        <v>13</v>
      </c>
    </row>
    <row r="16" spans="1:5" s="6" customFormat="1">
      <c r="A16" s="78">
        <v>40472</v>
      </c>
      <c r="B16" s="17" t="s">
        <v>3355</v>
      </c>
      <c r="C16" s="17" t="s">
        <v>3352</v>
      </c>
      <c r="E16" s="16">
        <v>14</v>
      </c>
    </row>
    <row r="17" spans="1:5" s="6" customFormat="1">
      <c r="A17" s="78">
        <v>40484</v>
      </c>
      <c r="B17" s="17" t="s">
        <v>3355</v>
      </c>
      <c r="C17" s="17" t="s">
        <v>3356</v>
      </c>
      <c r="E17" s="16">
        <v>15</v>
      </c>
    </row>
    <row r="18" spans="1:5" s="6" customFormat="1">
      <c r="A18" s="78">
        <v>40500</v>
      </c>
      <c r="B18" s="17" t="s">
        <v>3355</v>
      </c>
      <c r="C18" s="17" t="s">
        <v>3357</v>
      </c>
      <c r="E18" s="16">
        <v>16</v>
      </c>
    </row>
    <row r="19" spans="1:5" s="6" customFormat="1">
      <c r="A19" s="78">
        <v>40511</v>
      </c>
      <c r="B19" s="17" t="s">
        <v>3355</v>
      </c>
      <c r="C19" s="17" t="s">
        <v>3358</v>
      </c>
      <c r="E19" s="16">
        <v>17</v>
      </c>
    </row>
    <row r="20" spans="1:5" s="6" customFormat="1">
      <c r="A20" s="78">
        <v>40514</v>
      </c>
      <c r="B20" s="17" t="s">
        <v>3355</v>
      </c>
      <c r="C20" s="17" t="s">
        <v>3359</v>
      </c>
      <c r="E20" s="16">
        <v>18</v>
      </c>
    </row>
    <row r="21" spans="1:5" s="6" customFormat="1">
      <c r="A21" s="78">
        <v>40554</v>
      </c>
      <c r="B21" s="17" t="s">
        <v>3355</v>
      </c>
      <c r="C21" s="17" t="s">
        <v>3360</v>
      </c>
      <c r="E21" s="16">
        <v>20</v>
      </c>
    </row>
    <row r="22" spans="1:5" s="6" customFormat="1">
      <c r="A22" s="78">
        <v>40583</v>
      </c>
      <c r="B22" s="17" t="s">
        <v>3361</v>
      </c>
      <c r="C22" s="17" t="s">
        <v>3362</v>
      </c>
      <c r="E22" s="16">
        <v>43</v>
      </c>
    </row>
    <row r="23" spans="1:5" s="6" customFormat="1" ht="28">
      <c r="A23" s="78">
        <v>40596</v>
      </c>
      <c r="B23" s="17" t="s">
        <v>3363</v>
      </c>
      <c r="C23" s="17" t="s">
        <v>3364</v>
      </c>
      <c r="E23" s="16">
        <v>49</v>
      </c>
    </row>
    <row r="24" spans="1:5" s="6" customFormat="1">
      <c r="A24" s="78">
        <v>40883</v>
      </c>
      <c r="B24" s="17" t="s">
        <v>3365</v>
      </c>
      <c r="C24" s="17" t="s">
        <v>3366</v>
      </c>
      <c r="E24" s="16">
        <v>51</v>
      </c>
    </row>
    <row r="25" spans="1:5" s="6" customFormat="1">
      <c r="A25" s="78">
        <v>40926</v>
      </c>
      <c r="B25" s="17" t="s">
        <v>3365</v>
      </c>
      <c r="C25" s="17" t="s">
        <v>3367</v>
      </c>
      <c r="E25" s="16">
        <v>52</v>
      </c>
    </row>
    <row r="26" spans="1:5" s="6" customFormat="1">
      <c r="A26" s="78">
        <v>40931</v>
      </c>
      <c r="B26" s="17" t="s">
        <v>3365</v>
      </c>
      <c r="C26" s="17" t="s">
        <v>3368</v>
      </c>
      <c r="E26" s="16">
        <v>55</v>
      </c>
    </row>
    <row r="27" spans="1:5" s="6" customFormat="1">
      <c r="A27" s="78"/>
      <c r="B27" s="17"/>
      <c r="C27" s="17"/>
      <c r="E27" s="16">
        <v>56</v>
      </c>
    </row>
    <row r="28" spans="1:5" s="6" customFormat="1">
      <c r="A28" s="204"/>
      <c r="B28" s="73"/>
      <c r="C28" s="73"/>
      <c r="E28" s="16">
        <v>59</v>
      </c>
    </row>
    <row r="29" spans="1:5" s="6" customFormat="1">
      <c r="A29" s="218"/>
      <c r="B29" s="218"/>
      <c r="E29" s="16">
        <v>60</v>
      </c>
    </row>
    <row r="30" spans="1:5" s="6" customFormat="1">
      <c r="A30" s="50" t="s">
        <v>3369</v>
      </c>
      <c r="B30" s="51"/>
      <c r="C30" s="79"/>
      <c r="E30" s="16">
        <v>64</v>
      </c>
    </row>
    <row r="31" spans="1:5" s="6" customFormat="1">
      <c r="A31" s="129">
        <v>40284</v>
      </c>
      <c r="B31" s="16" t="s">
        <v>3353</v>
      </c>
      <c r="C31" s="16" t="s">
        <v>3370</v>
      </c>
      <c r="E31" s="16">
        <v>66</v>
      </c>
    </row>
    <row r="32" spans="1:5" s="6" customFormat="1">
      <c r="A32" s="129">
        <v>40469</v>
      </c>
      <c r="B32" s="16" t="s">
        <v>3353</v>
      </c>
      <c r="C32" s="16" t="s">
        <v>3371</v>
      </c>
      <c r="E32" s="16">
        <v>68</v>
      </c>
    </row>
    <row r="33" spans="1:5" s="6" customFormat="1">
      <c r="A33" s="129">
        <v>40756</v>
      </c>
      <c r="B33" s="16" t="s">
        <v>3372</v>
      </c>
      <c r="C33" s="16" t="s">
        <v>3373</v>
      </c>
      <c r="E33" s="16">
        <v>69</v>
      </c>
    </row>
    <row r="34" spans="1:5" s="6" customFormat="1">
      <c r="A34" s="129"/>
      <c r="B34" s="16"/>
      <c r="C34" s="16"/>
      <c r="E34" s="16">
        <v>70</v>
      </c>
    </row>
    <row r="35" spans="1:5" s="6" customFormat="1">
      <c r="A35" s="129"/>
      <c r="B35" s="16"/>
      <c r="C35" s="16"/>
      <c r="E35" s="16">
        <v>75</v>
      </c>
    </row>
    <row r="36" spans="1:5" s="6" customFormat="1">
      <c r="A36"/>
      <c r="B36"/>
      <c r="C36"/>
      <c r="E36" s="16">
        <v>84</v>
      </c>
    </row>
    <row r="37" spans="1:5" s="6" customFormat="1">
      <c r="A37"/>
      <c r="B37"/>
      <c r="C37"/>
      <c r="E37" s="203">
        <v>89</v>
      </c>
    </row>
    <row r="38" spans="1:5" s="6" customFormat="1">
      <c r="A38"/>
      <c r="B38"/>
      <c r="C38"/>
      <c r="E38" s="16">
        <v>93</v>
      </c>
    </row>
    <row r="39" spans="1:5" s="6" customFormat="1">
      <c r="A39"/>
      <c r="B39"/>
      <c r="C39"/>
      <c r="E39" s="16">
        <v>97</v>
      </c>
    </row>
    <row r="40" spans="1:5" s="6" customFormat="1">
      <c r="A40"/>
      <c r="B40"/>
      <c r="C40"/>
      <c r="E40" s="16">
        <v>102</v>
      </c>
    </row>
    <row r="41" spans="1:5" s="6" customFormat="1">
      <c r="A41"/>
      <c r="B41"/>
      <c r="C41"/>
      <c r="E41" s="16">
        <v>107</v>
      </c>
    </row>
    <row r="42" spans="1:5" s="6" customFormat="1">
      <c r="A42"/>
      <c r="B42"/>
      <c r="C42"/>
      <c r="E42" s="16">
        <v>111</v>
      </c>
    </row>
    <row r="43" spans="1:5" s="6" customFormat="1">
      <c r="A43"/>
      <c r="B43"/>
      <c r="C43"/>
      <c r="E43" s="16">
        <v>116</v>
      </c>
    </row>
    <row r="44" spans="1:5" s="6" customFormat="1">
      <c r="A44"/>
      <c r="B44"/>
      <c r="C44"/>
      <c r="E44" s="16">
        <v>117</v>
      </c>
    </row>
    <row r="45" spans="1:5" s="6" customFormat="1">
      <c r="A45"/>
      <c r="B45"/>
      <c r="C45"/>
      <c r="E45" s="16">
        <v>118</v>
      </c>
    </row>
    <row r="46" spans="1:5" s="6" customFormat="1">
      <c r="A46"/>
      <c r="B46"/>
      <c r="C46"/>
      <c r="E46" s="16">
        <v>122</v>
      </c>
    </row>
    <row r="47" spans="1:5" s="6" customFormat="1">
      <c r="A47"/>
      <c r="B47"/>
      <c r="C47"/>
      <c r="E47" s="16">
        <v>124</v>
      </c>
    </row>
    <row r="48" spans="1:5" s="6" customFormat="1">
      <c r="A48"/>
      <c r="B48"/>
      <c r="C48"/>
      <c r="E48" s="16">
        <v>127</v>
      </c>
    </row>
    <row r="49" spans="1:5" s="6" customFormat="1">
      <c r="A49"/>
      <c r="B49"/>
      <c r="C49"/>
      <c r="E49" s="16">
        <v>141</v>
      </c>
    </row>
    <row r="50" spans="1:5" s="6" customFormat="1">
      <c r="A50"/>
      <c r="B50"/>
      <c r="C50"/>
      <c r="E50" s="16">
        <v>142</v>
      </c>
    </row>
    <row r="51" spans="1:5" s="6" customFormat="1">
      <c r="A51"/>
      <c r="B51"/>
      <c r="C51"/>
      <c r="E51" s="203">
        <v>143</v>
      </c>
    </row>
    <row r="52" spans="1:5" s="6" customFormat="1">
      <c r="A52"/>
      <c r="B52"/>
      <c r="C52"/>
      <c r="E52" s="203">
        <v>144</v>
      </c>
    </row>
    <row r="53" spans="1:5" s="6" customFormat="1">
      <c r="A53"/>
      <c r="B53"/>
      <c r="C53"/>
      <c r="E53" s="16">
        <v>146</v>
      </c>
    </row>
    <row r="54" spans="1:5" s="6" customFormat="1">
      <c r="A54"/>
      <c r="B54"/>
      <c r="C54"/>
      <c r="E54" s="16">
        <v>149</v>
      </c>
    </row>
    <row r="55" spans="1:5" s="6" customFormat="1">
      <c r="A55"/>
      <c r="B55"/>
      <c r="C55"/>
      <c r="E55" s="16">
        <v>150</v>
      </c>
    </row>
    <row r="56" spans="1:5" s="6" customFormat="1">
      <c r="A56"/>
      <c r="B56"/>
      <c r="C56"/>
      <c r="E56" s="16">
        <v>151</v>
      </c>
    </row>
    <row r="57" spans="1:5" s="6" customFormat="1">
      <c r="A57"/>
      <c r="B57"/>
      <c r="C57"/>
      <c r="E57" s="203">
        <v>153</v>
      </c>
    </row>
    <row r="58" spans="1:5" s="6" customFormat="1">
      <c r="A58"/>
      <c r="B58"/>
      <c r="C58"/>
      <c r="E58" s="203">
        <v>154</v>
      </c>
    </row>
    <row r="59" spans="1:5" s="6" customFormat="1">
      <c r="A59"/>
      <c r="B59"/>
      <c r="C59"/>
      <c r="E59" s="16">
        <v>156</v>
      </c>
    </row>
    <row r="60" spans="1:5" s="6" customFormat="1">
      <c r="A60"/>
      <c r="B60"/>
      <c r="C60"/>
      <c r="E60" s="16">
        <v>157</v>
      </c>
    </row>
    <row r="61" spans="1:5" s="6" customFormat="1">
      <c r="A61"/>
      <c r="B61"/>
      <c r="C61"/>
      <c r="E61" s="16">
        <v>158</v>
      </c>
    </row>
    <row r="62" spans="1:5" s="6" customFormat="1">
      <c r="A62"/>
      <c r="B62"/>
      <c r="C62"/>
      <c r="E62" s="16">
        <v>159</v>
      </c>
    </row>
    <row r="63" spans="1:5" s="6" customFormat="1">
      <c r="A63"/>
      <c r="B63"/>
      <c r="C63"/>
      <c r="E63" s="203">
        <v>160</v>
      </c>
    </row>
    <row r="64" spans="1:5" s="6" customFormat="1">
      <c r="A64"/>
      <c r="B64"/>
      <c r="C64"/>
      <c r="E64" s="203">
        <v>161</v>
      </c>
    </row>
    <row r="65" spans="1:5" s="6" customFormat="1">
      <c r="A65"/>
      <c r="B65"/>
      <c r="C65"/>
      <c r="E65" s="16">
        <v>163</v>
      </c>
    </row>
    <row r="66" spans="1:5" s="6" customFormat="1">
      <c r="A66"/>
      <c r="B66"/>
      <c r="C66"/>
      <c r="E66" s="16">
        <v>164</v>
      </c>
    </row>
    <row r="67" spans="1:5" s="6" customFormat="1">
      <c r="A67"/>
      <c r="B67"/>
      <c r="C67"/>
      <c r="E67" s="16">
        <v>165</v>
      </c>
    </row>
    <row r="68" spans="1:5" s="6" customFormat="1">
      <c r="A68"/>
      <c r="B68"/>
      <c r="C68"/>
      <c r="E68" s="16">
        <v>166</v>
      </c>
    </row>
    <row r="69" spans="1:5" s="6" customFormat="1">
      <c r="A69"/>
      <c r="B69"/>
      <c r="C69"/>
      <c r="E69" s="203">
        <v>167</v>
      </c>
    </row>
    <row r="70" spans="1:5" s="6" customFormat="1">
      <c r="A70"/>
      <c r="B70"/>
      <c r="C70"/>
      <c r="E70" s="203">
        <v>168</v>
      </c>
    </row>
    <row r="71" spans="1:5" s="6" customFormat="1">
      <c r="A71"/>
      <c r="B71"/>
      <c r="C71"/>
      <c r="E71" s="16">
        <v>170</v>
      </c>
    </row>
    <row r="72" spans="1:5" s="6" customFormat="1">
      <c r="A72"/>
      <c r="B72"/>
      <c r="C72"/>
      <c r="E72" s="16">
        <v>171</v>
      </c>
    </row>
    <row r="73" spans="1:5" s="6" customFormat="1">
      <c r="A73"/>
      <c r="B73"/>
      <c r="C73"/>
      <c r="E73" s="16">
        <v>172</v>
      </c>
    </row>
    <row r="74" spans="1:5" s="6" customFormat="1">
      <c r="A74"/>
      <c r="B74"/>
      <c r="C74"/>
      <c r="E74" s="16">
        <v>173</v>
      </c>
    </row>
    <row r="75" spans="1:5" s="6" customFormat="1">
      <c r="A75"/>
      <c r="B75"/>
      <c r="C75"/>
      <c r="E75" s="203">
        <v>174</v>
      </c>
    </row>
    <row r="76" spans="1:5" s="6" customFormat="1">
      <c r="A76"/>
      <c r="B76"/>
      <c r="C76"/>
      <c r="E76" s="203">
        <v>175</v>
      </c>
    </row>
    <row r="77" spans="1:5" s="6" customFormat="1">
      <c r="A77"/>
      <c r="B77"/>
      <c r="C77"/>
      <c r="E77" s="16">
        <v>177</v>
      </c>
    </row>
    <row r="78" spans="1:5" s="6" customFormat="1">
      <c r="A78"/>
      <c r="B78"/>
      <c r="C78"/>
      <c r="E78" s="16">
        <v>178</v>
      </c>
    </row>
    <row r="79" spans="1:5" s="6" customFormat="1">
      <c r="A79"/>
      <c r="B79"/>
      <c r="C79"/>
      <c r="E79" s="16">
        <v>179</v>
      </c>
    </row>
    <row r="80" spans="1:5" s="6" customFormat="1">
      <c r="A80"/>
      <c r="B80"/>
      <c r="C80"/>
      <c r="E80" s="16">
        <v>180</v>
      </c>
    </row>
    <row r="81" spans="1:5" s="6" customFormat="1">
      <c r="A81"/>
      <c r="B81"/>
      <c r="C81"/>
      <c r="E81" s="203">
        <v>181</v>
      </c>
    </row>
    <row r="82" spans="1:5" s="6" customFormat="1">
      <c r="A82"/>
      <c r="B82"/>
      <c r="C82"/>
      <c r="E82" s="203">
        <v>182</v>
      </c>
    </row>
    <row r="83" spans="1:5" s="6" customFormat="1">
      <c r="A83"/>
      <c r="B83"/>
      <c r="C83"/>
      <c r="E83" s="16">
        <v>185</v>
      </c>
    </row>
    <row r="84" spans="1:5" s="6" customFormat="1">
      <c r="A84"/>
      <c r="B84"/>
      <c r="C84"/>
      <c r="E84" s="16">
        <v>186</v>
      </c>
    </row>
    <row r="85" spans="1:5" s="6" customFormat="1">
      <c r="A85"/>
      <c r="B85"/>
      <c r="C85"/>
      <c r="E85" s="16">
        <v>187</v>
      </c>
    </row>
    <row r="86" spans="1:5" s="6" customFormat="1">
      <c r="A86"/>
      <c r="B86"/>
      <c r="C86"/>
      <c r="E86" s="16">
        <v>188</v>
      </c>
    </row>
    <row r="87" spans="1:5" s="6" customFormat="1">
      <c r="A87"/>
      <c r="B87"/>
      <c r="C87"/>
      <c r="E87" s="240">
        <v>189</v>
      </c>
    </row>
    <row r="88" spans="1:5" s="6" customFormat="1">
      <c r="A88"/>
      <c r="B88"/>
      <c r="C88"/>
      <c r="E88" s="240">
        <v>190</v>
      </c>
    </row>
    <row r="89" spans="1:5" s="6" customFormat="1">
      <c r="A89"/>
      <c r="B89"/>
      <c r="C89"/>
      <c r="E89" s="16">
        <v>192</v>
      </c>
    </row>
    <row r="90" spans="1:5" s="6" customFormat="1">
      <c r="A90"/>
      <c r="B90"/>
      <c r="C90"/>
      <c r="E90" s="16">
        <v>193</v>
      </c>
    </row>
    <row r="91" spans="1:5" s="6" customFormat="1">
      <c r="A91"/>
      <c r="B91"/>
      <c r="C91"/>
      <c r="E91" s="16">
        <v>194</v>
      </c>
    </row>
    <row r="92" spans="1:5" s="6" customFormat="1">
      <c r="A92"/>
      <c r="B92"/>
      <c r="C92"/>
      <c r="E92" s="16">
        <v>195</v>
      </c>
    </row>
    <row r="93" spans="1:5" s="6" customFormat="1">
      <c r="A93"/>
      <c r="B93"/>
      <c r="C93"/>
      <c r="E93" s="240">
        <v>196</v>
      </c>
    </row>
    <row r="94" spans="1:5" s="6" customFormat="1">
      <c r="A94"/>
      <c r="B94"/>
      <c r="C94"/>
      <c r="E94" s="240">
        <v>197</v>
      </c>
    </row>
    <row r="95" spans="1:5" s="6" customFormat="1">
      <c r="A95"/>
      <c r="B95"/>
      <c r="C95"/>
      <c r="E95" s="16">
        <v>199</v>
      </c>
    </row>
    <row r="96" spans="1:5" s="6" customFormat="1">
      <c r="A96"/>
      <c r="B96"/>
      <c r="C96"/>
      <c r="E96" s="16">
        <v>200</v>
      </c>
    </row>
    <row r="97" spans="1:5" s="6" customFormat="1">
      <c r="A97"/>
      <c r="B97"/>
      <c r="C97"/>
      <c r="E97" s="16">
        <v>201</v>
      </c>
    </row>
    <row r="98" spans="1:5" s="6" customFormat="1">
      <c r="A98"/>
      <c r="B98"/>
      <c r="C98"/>
      <c r="E98" s="16">
        <v>202</v>
      </c>
    </row>
    <row r="99" spans="1:5" s="6" customFormat="1">
      <c r="A99"/>
      <c r="B99"/>
      <c r="C99"/>
      <c r="E99" s="240">
        <v>203</v>
      </c>
    </row>
    <row r="100" spans="1:5" s="6" customFormat="1">
      <c r="A100"/>
      <c r="B100"/>
      <c r="C100"/>
      <c r="E100" s="240">
        <v>204</v>
      </c>
    </row>
    <row r="101" spans="1:5" s="6" customFormat="1">
      <c r="A101"/>
      <c r="B101"/>
      <c r="C101"/>
      <c r="E101" s="16">
        <v>206</v>
      </c>
    </row>
    <row r="102" spans="1:5" s="6" customFormat="1">
      <c r="A102"/>
      <c r="B102"/>
      <c r="C102"/>
      <c r="E102" s="16">
        <v>207</v>
      </c>
    </row>
    <row r="103" spans="1:5" s="6" customFormat="1">
      <c r="A103"/>
      <c r="B103"/>
      <c r="C103"/>
      <c r="E103" s="16">
        <v>208</v>
      </c>
    </row>
    <row r="104" spans="1:5" s="6" customFormat="1">
      <c r="A104"/>
      <c r="B104"/>
      <c r="C104"/>
      <c r="E104" s="16">
        <v>209</v>
      </c>
    </row>
    <row r="105" spans="1:5" s="6" customFormat="1">
      <c r="A105"/>
      <c r="B105"/>
      <c r="C105"/>
      <c r="E105" s="240">
        <v>210</v>
      </c>
    </row>
    <row r="106" spans="1:5" s="6" customFormat="1">
      <c r="A106"/>
      <c r="B106"/>
      <c r="C106"/>
      <c r="E106" s="240">
        <v>211</v>
      </c>
    </row>
    <row r="107" spans="1:5" s="6" customFormat="1">
      <c r="A107"/>
      <c r="B107"/>
      <c r="C107"/>
      <c r="E107" s="16">
        <v>216</v>
      </c>
    </row>
    <row r="108" spans="1:5" s="6" customFormat="1">
      <c r="A108"/>
      <c r="B108"/>
      <c r="C108"/>
      <c r="E108" s="16">
        <v>217</v>
      </c>
    </row>
    <row r="109" spans="1:5" s="6" customFormat="1">
      <c r="A109"/>
      <c r="B109"/>
      <c r="C109"/>
      <c r="E109" s="16">
        <v>221</v>
      </c>
    </row>
    <row r="110" spans="1:5" s="6" customFormat="1">
      <c r="A110"/>
      <c r="B110"/>
      <c r="C110"/>
      <c r="E110" s="16">
        <v>222</v>
      </c>
    </row>
    <row r="111" spans="1:5" s="6" customFormat="1">
      <c r="A111"/>
      <c r="B111"/>
      <c r="C111"/>
      <c r="E111" s="240">
        <v>227</v>
      </c>
    </row>
    <row r="112" spans="1:5" s="6" customFormat="1">
      <c r="A112"/>
      <c r="B112"/>
      <c r="C112"/>
      <c r="E112" s="240">
        <v>228</v>
      </c>
    </row>
    <row r="113" spans="1:5" s="6" customFormat="1">
      <c r="A113"/>
      <c r="B113"/>
      <c r="C113"/>
      <c r="E113" s="16">
        <v>229</v>
      </c>
    </row>
    <row r="114" spans="1:5" s="6" customFormat="1">
      <c r="A114"/>
      <c r="B114"/>
      <c r="C114"/>
      <c r="E114" s="16">
        <v>230</v>
      </c>
    </row>
    <row r="115" spans="1:5" s="6" customFormat="1">
      <c r="A115"/>
      <c r="B115"/>
      <c r="C115"/>
      <c r="E115" s="16">
        <v>231</v>
      </c>
    </row>
    <row r="116" spans="1:5" s="6" customFormat="1">
      <c r="A116"/>
      <c r="B116"/>
      <c r="C116"/>
      <c r="E116" s="16">
        <v>232</v>
      </c>
    </row>
    <row r="117" spans="1:5" s="6" customFormat="1">
      <c r="A117"/>
      <c r="B117"/>
      <c r="C117"/>
      <c r="E117" s="16">
        <v>233</v>
      </c>
    </row>
    <row r="118" spans="1:5" s="6" customFormat="1">
      <c r="A118"/>
      <c r="B118"/>
      <c r="C118"/>
      <c r="E118" s="240">
        <v>234</v>
      </c>
    </row>
    <row r="119" spans="1:5" s="6" customFormat="1">
      <c r="A119"/>
      <c r="B119"/>
      <c r="C119"/>
      <c r="E119" s="240">
        <v>235</v>
      </c>
    </row>
    <row r="120" spans="1:5" s="6" customFormat="1">
      <c r="A120"/>
      <c r="B120"/>
      <c r="C120"/>
      <c r="E120" s="16">
        <v>236</v>
      </c>
    </row>
    <row r="121" spans="1:5" s="6" customFormat="1">
      <c r="A121"/>
      <c r="B121"/>
      <c r="C121"/>
      <c r="E121" s="16">
        <v>237</v>
      </c>
    </row>
    <row r="122" spans="1:5" s="6" customFormat="1">
      <c r="A122"/>
      <c r="B122"/>
      <c r="C122"/>
      <c r="E122" s="16">
        <v>238</v>
      </c>
    </row>
    <row r="123" spans="1:5" s="6" customFormat="1">
      <c r="A123"/>
      <c r="B123"/>
      <c r="C123"/>
      <c r="E123" s="16">
        <v>239</v>
      </c>
    </row>
    <row r="124" spans="1:5" s="6" customFormat="1">
      <c r="A124"/>
      <c r="B124"/>
      <c r="C124"/>
      <c r="E124" s="16">
        <v>240</v>
      </c>
    </row>
    <row r="125" spans="1:5" s="6" customFormat="1">
      <c r="A125"/>
      <c r="B125"/>
      <c r="C125"/>
      <c r="E125" s="240">
        <v>241</v>
      </c>
    </row>
    <row r="126" spans="1:5" s="6" customFormat="1">
      <c r="A126"/>
      <c r="B126"/>
      <c r="C126"/>
      <c r="E126" s="240">
        <v>242</v>
      </c>
    </row>
    <row r="127" spans="1:5" s="6" customFormat="1">
      <c r="A127"/>
      <c r="B127"/>
      <c r="C127"/>
      <c r="E127" s="16">
        <v>243</v>
      </c>
    </row>
    <row r="128" spans="1:5" s="6" customFormat="1">
      <c r="A128"/>
      <c r="B128"/>
      <c r="C128"/>
      <c r="E128" s="16">
        <v>244</v>
      </c>
    </row>
    <row r="129" spans="1:5" s="6" customFormat="1">
      <c r="A129"/>
      <c r="B129"/>
      <c r="C129"/>
      <c r="E129" s="16">
        <v>245</v>
      </c>
    </row>
    <row r="130" spans="1:5" s="6" customFormat="1">
      <c r="A130"/>
      <c r="B130"/>
      <c r="C130"/>
      <c r="E130" s="16">
        <v>246</v>
      </c>
    </row>
    <row r="131" spans="1:5" s="6" customFormat="1">
      <c r="A131"/>
      <c r="B131"/>
      <c r="C131"/>
      <c r="E131" s="16">
        <v>247</v>
      </c>
    </row>
    <row r="132" spans="1:5" s="6" customFormat="1">
      <c r="A132"/>
      <c r="B132"/>
      <c r="C132"/>
      <c r="E132" s="240">
        <v>248</v>
      </c>
    </row>
    <row r="133" spans="1:5" s="6" customFormat="1">
      <c r="A133"/>
      <c r="B133"/>
      <c r="C133"/>
      <c r="E133" s="240">
        <v>249</v>
      </c>
    </row>
    <row r="134" spans="1:5" s="6" customFormat="1">
      <c r="A134"/>
      <c r="B134"/>
      <c r="C134"/>
      <c r="E134" s="16">
        <v>250</v>
      </c>
    </row>
    <row r="135" spans="1:5" s="6" customFormat="1">
      <c r="A135"/>
      <c r="B135"/>
      <c r="C135"/>
      <c r="E135" s="16">
        <v>251</v>
      </c>
    </row>
    <row r="136" spans="1:5" s="6" customFormat="1">
      <c r="A136"/>
      <c r="B136"/>
      <c r="C136"/>
      <c r="E136" s="16">
        <v>252</v>
      </c>
    </row>
    <row r="137" spans="1:5" s="6" customFormat="1">
      <c r="A137"/>
      <c r="B137"/>
      <c r="C137"/>
      <c r="E137" s="16">
        <v>253</v>
      </c>
    </row>
    <row r="138" spans="1:5" s="6" customFormat="1">
      <c r="A138"/>
      <c r="B138"/>
      <c r="C138"/>
      <c r="E138" s="16">
        <v>254</v>
      </c>
    </row>
    <row r="139" spans="1:5" s="6" customFormat="1">
      <c r="A139"/>
      <c r="B139"/>
      <c r="C139"/>
      <c r="E139" s="240">
        <v>255</v>
      </c>
    </row>
    <row r="140" spans="1:5" s="6" customFormat="1">
      <c r="A140"/>
      <c r="B140"/>
      <c r="C140"/>
      <c r="E140" s="240">
        <v>256</v>
      </c>
    </row>
    <row r="141" spans="1:5" s="6" customFormat="1">
      <c r="A141"/>
      <c r="B141"/>
      <c r="C141"/>
      <c r="E141" s="16">
        <v>257</v>
      </c>
    </row>
    <row r="142" spans="1:5" s="6" customFormat="1">
      <c r="A142"/>
      <c r="B142"/>
      <c r="C142"/>
      <c r="E142" s="16">
        <v>258</v>
      </c>
    </row>
    <row r="143" spans="1:5" s="6" customFormat="1">
      <c r="A143"/>
      <c r="B143"/>
      <c r="C143"/>
      <c r="E143" s="16">
        <v>259</v>
      </c>
    </row>
    <row r="144" spans="1:5" s="6" customFormat="1">
      <c r="A144"/>
      <c r="B144"/>
      <c r="C144"/>
      <c r="E144" s="16">
        <v>260</v>
      </c>
    </row>
    <row r="145" spans="1:5" s="6" customFormat="1">
      <c r="A145"/>
      <c r="B145"/>
      <c r="C145"/>
      <c r="E145" s="16">
        <v>261</v>
      </c>
    </row>
    <row r="146" spans="1:5" s="6" customFormat="1">
      <c r="A146"/>
      <c r="B146"/>
      <c r="C146"/>
      <c r="E146" s="240">
        <v>262</v>
      </c>
    </row>
    <row r="147" spans="1:5" s="6" customFormat="1">
      <c r="A147"/>
      <c r="B147"/>
      <c r="C147"/>
      <c r="E147" s="240">
        <v>263</v>
      </c>
    </row>
    <row r="148" spans="1:5" s="6" customFormat="1">
      <c r="A148"/>
      <c r="B148"/>
      <c r="C148"/>
      <c r="E148" s="16">
        <v>264</v>
      </c>
    </row>
    <row r="149" spans="1:5" s="6" customFormat="1">
      <c r="A149"/>
      <c r="B149"/>
      <c r="C149"/>
      <c r="E149" s="16">
        <v>266</v>
      </c>
    </row>
    <row r="150" spans="1:5" s="6" customFormat="1">
      <c r="A150"/>
      <c r="B150"/>
      <c r="C150"/>
      <c r="E150" s="16">
        <v>267</v>
      </c>
    </row>
    <row r="151" spans="1:5" s="6" customFormat="1">
      <c r="A151"/>
      <c r="B151"/>
      <c r="C151"/>
      <c r="E151" s="16">
        <v>268</v>
      </c>
    </row>
    <row r="152" spans="1:5" s="6" customFormat="1">
      <c r="A152"/>
      <c r="B152"/>
      <c r="C152"/>
      <c r="E152" s="16">
        <v>269</v>
      </c>
    </row>
    <row r="153" spans="1:5" s="6" customFormat="1">
      <c r="A153"/>
      <c r="B153"/>
      <c r="C153"/>
      <c r="E153" s="240">
        <v>270</v>
      </c>
    </row>
    <row r="154" spans="1:5" s="6" customFormat="1">
      <c r="A154"/>
      <c r="B154"/>
      <c r="C154"/>
      <c r="E154" s="240">
        <v>271</v>
      </c>
    </row>
    <row r="155" spans="1:5" s="6" customFormat="1">
      <c r="A155"/>
      <c r="B155"/>
      <c r="C155"/>
      <c r="E155" s="16">
        <v>273</v>
      </c>
    </row>
    <row r="156" spans="1:5" s="6" customFormat="1">
      <c r="A156"/>
      <c r="B156"/>
      <c r="C156"/>
      <c r="E156" s="16">
        <v>274</v>
      </c>
    </row>
    <row r="157" spans="1:5" s="6" customFormat="1">
      <c r="A157"/>
      <c r="B157"/>
      <c r="C157"/>
      <c r="E157" s="16">
        <v>275</v>
      </c>
    </row>
    <row r="158" spans="1:5" s="6" customFormat="1">
      <c r="A158"/>
      <c r="B158"/>
      <c r="C158"/>
      <c r="E158" s="16">
        <v>276</v>
      </c>
    </row>
    <row r="159" spans="1:5" s="6" customFormat="1">
      <c r="A159"/>
      <c r="B159"/>
      <c r="C159"/>
      <c r="E159" s="240">
        <v>277</v>
      </c>
    </row>
    <row r="160" spans="1:5" s="6" customFormat="1">
      <c r="A160"/>
      <c r="B160"/>
      <c r="C160"/>
      <c r="E160" s="240">
        <v>278</v>
      </c>
    </row>
    <row r="161" spans="1:5" s="6" customFormat="1">
      <c r="A161"/>
      <c r="B161"/>
      <c r="C161"/>
      <c r="E161" s="16">
        <v>280</v>
      </c>
    </row>
    <row r="162" spans="1:5" s="6" customFormat="1">
      <c r="A162"/>
      <c r="B162"/>
      <c r="C162"/>
      <c r="E162" s="16">
        <v>281</v>
      </c>
    </row>
    <row r="163" spans="1:5" s="6" customFormat="1">
      <c r="A163"/>
      <c r="B163"/>
      <c r="C163"/>
      <c r="E163" s="16">
        <v>282</v>
      </c>
    </row>
    <row r="164" spans="1:5" s="6" customFormat="1">
      <c r="A164"/>
      <c r="B164"/>
      <c r="C164"/>
      <c r="E164" s="16">
        <v>283</v>
      </c>
    </row>
    <row r="165" spans="1:5" s="6" customFormat="1">
      <c r="A165"/>
      <c r="B165"/>
      <c r="C165"/>
      <c r="E165" s="240">
        <v>284</v>
      </c>
    </row>
    <row r="166" spans="1:5" s="6" customFormat="1">
      <c r="A166"/>
      <c r="B166"/>
      <c r="C166"/>
      <c r="E166" s="240">
        <v>285</v>
      </c>
    </row>
    <row r="167" spans="1:5" s="6" customFormat="1">
      <c r="A167"/>
      <c r="B167"/>
      <c r="C167"/>
      <c r="E167" s="16">
        <v>287</v>
      </c>
    </row>
    <row r="168" spans="1:5" s="6" customFormat="1">
      <c r="A168"/>
      <c r="B168"/>
      <c r="C168"/>
      <c r="E168" s="16">
        <v>288</v>
      </c>
    </row>
    <row r="169" spans="1:5" s="6" customFormat="1">
      <c r="A169"/>
      <c r="B169"/>
      <c r="C169"/>
      <c r="E169" s="16">
        <v>289</v>
      </c>
    </row>
    <row r="170" spans="1:5" s="6" customFormat="1">
      <c r="A170"/>
      <c r="B170"/>
      <c r="C170"/>
      <c r="E170" s="16">
        <v>290</v>
      </c>
    </row>
    <row r="171" spans="1:5" s="6" customFormat="1">
      <c r="A171"/>
      <c r="B171"/>
      <c r="C171"/>
      <c r="E171" s="240">
        <v>291</v>
      </c>
    </row>
    <row r="172" spans="1:5" s="6" customFormat="1">
      <c r="A172"/>
      <c r="B172"/>
      <c r="C172"/>
      <c r="E172" s="240">
        <v>292</v>
      </c>
    </row>
    <row r="173" spans="1:5" s="6" customFormat="1">
      <c r="A173"/>
      <c r="B173"/>
      <c r="C173"/>
      <c r="E173" s="16">
        <v>296</v>
      </c>
    </row>
    <row r="174" spans="1:5" s="6" customFormat="1">
      <c r="A174"/>
      <c r="B174"/>
      <c r="C174"/>
      <c r="E174" s="16">
        <v>298</v>
      </c>
    </row>
    <row r="175" spans="1:5" s="6" customFormat="1">
      <c r="A175"/>
      <c r="B175"/>
      <c r="C175"/>
      <c r="E175" s="240">
        <v>309</v>
      </c>
    </row>
    <row r="176" spans="1:5" s="6" customFormat="1">
      <c r="A176"/>
      <c r="B176"/>
      <c r="C176"/>
      <c r="E176" s="16">
        <v>313</v>
      </c>
    </row>
    <row r="177" spans="1:5" s="6" customFormat="1">
      <c r="A177"/>
      <c r="B177"/>
      <c r="C177"/>
      <c r="E177" s="16">
        <v>314</v>
      </c>
    </row>
    <row r="178" spans="1:5" s="6" customFormat="1">
      <c r="A178"/>
      <c r="B178"/>
      <c r="C178"/>
      <c r="E178" s="16">
        <v>315</v>
      </c>
    </row>
    <row r="179" spans="1:5" s="6" customFormat="1">
      <c r="A179"/>
      <c r="B179"/>
      <c r="C179"/>
      <c r="E179" s="16">
        <v>316</v>
      </c>
    </row>
    <row r="180" spans="1:5" s="6" customFormat="1">
      <c r="A180"/>
      <c r="B180"/>
      <c r="C180"/>
      <c r="E180" s="240">
        <v>318</v>
      </c>
    </row>
    <row r="181" spans="1:5" s="6" customFormat="1">
      <c r="A181"/>
      <c r="B181"/>
      <c r="C181"/>
      <c r="E181" s="16">
        <v>319</v>
      </c>
    </row>
    <row r="182" spans="1:5" s="6" customFormat="1">
      <c r="A182"/>
      <c r="B182"/>
      <c r="C182"/>
      <c r="E182" s="16">
        <v>320</v>
      </c>
    </row>
    <row r="183" spans="1:5" s="6" customFormat="1">
      <c r="A183"/>
      <c r="B183"/>
      <c r="C183"/>
      <c r="E183" s="16">
        <v>321</v>
      </c>
    </row>
    <row r="184" spans="1:5" s="6" customFormat="1">
      <c r="A184"/>
      <c r="B184"/>
      <c r="C184"/>
      <c r="E184" s="16">
        <v>322</v>
      </c>
    </row>
    <row r="185" spans="1:5" s="6" customFormat="1">
      <c r="A185"/>
      <c r="B185"/>
      <c r="C185"/>
      <c r="E185" s="16">
        <v>323</v>
      </c>
    </row>
    <row r="186" spans="1:5" s="6" customFormat="1">
      <c r="A186"/>
      <c r="B186"/>
      <c r="C186"/>
      <c r="E186" s="16">
        <v>324</v>
      </c>
    </row>
    <row r="187" spans="1:5" s="6" customFormat="1">
      <c r="A187"/>
      <c r="B187"/>
      <c r="C187"/>
      <c r="E187" s="16">
        <v>325</v>
      </c>
    </row>
    <row r="188" spans="1:5" s="6" customFormat="1">
      <c r="A188"/>
      <c r="B188"/>
      <c r="C188"/>
      <c r="E188" s="16">
        <v>326</v>
      </c>
    </row>
    <row r="189" spans="1:5" s="6" customFormat="1">
      <c r="A189"/>
      <c r="B189"/>
      <c r="C189"/>
      <c r="E189" s="16">
        <v>327</v>
      </c>
    </row>
    <row r="190" spans="1:5" s="6" customFormat="1">
      <c r="A190"/>
      <c r="B190"/>
      <c r="C190"/>
      <c r="E190" s="16">
        <v>328</v>
      </c>
    </row>
    <row r="191" spans="1:5" s="6" customFormat="1">
      <c r="A191"/>
      <c r="B191"/>
      <c r="C191"/>
      <c r="E191" s="16">
        <v>329</v>
      </c>
    </row>
    <row r="192" spans="1:5" s="6" customFormat="1">
      <c r="A192"/>
      <c r="B192"/>
      <c r="C192"/>
      <c r="E192" s="16">
        <v>330</v>
      </c>
    </row>
    <row r="193" spans="1:5" s="6" customFormat="1">
      <c r="A193"/>
      <c r="B193"/>
      <c r="C193"/>
      <c r="E193" s="16">
        <v>331</v>
      </c>
    </row>
    <row r="194" spans="1:5" s="6" customFormat="1">
      <c r="A194"/>
      <c r="B194"/>
      <c r="C194"/>
      <c r="E194" s="16">
        <v>332</v>
      </c>
    </row>
    <row r="195" spans="1:5" s="6" customFormat="1">
      <c r="A195"/>
      <c r="B195"/>
      <c r="C195"/>
      <c r="E195" s="16">
        <v>333</v>
      </c>
    </row>
    <row r="196" spans="1:5" s="6" customFormat="1">
      <c r="A196"/>
      <c r="B196"/>
      <c r="C196"/>
      <c r="E196" s="16">
        <v>334</v>
      </c>
    </row>
    <row r="197" spans="1:5" s="6" customFormat="1">
      <c r="A197"/>
      <c r="B197"/>
      <c r="C197"/>
      <c r="E197" s="16">
        <v>335</v>
      </c>
    </row>
    <row r="198" spans="1:5" s="6" customFormat="1">
      <c r="A198"/>
      <c r="B198"/>
      <c r="C198"/>
      <c r="E198" s="16">
        <v>336</v>
      </c>
    </row>
    <row r="199" spans="1:5" s="6" customFormat="1">
      <c r="A199"/>
      <c r="B199"/>
      <c r="C199"/>
      <c r="E199" s="16">
        <v>338</v>
      </c>
    </row>
    <row r="200" spans="1:5" s="6" customFormat="1">
      <c r="A200"/>
      <c r="B200"/>
      <c r="C200"/>
      <c r="E200" s="16">
        <v>339</v>
      </c>
    </row>
    <row r="201" spans="1:5" s="6" customFormat="1">
      <c r="A201"/>
      <c r="B201"/>
      <c r="C201"/>
      <c r="E201" s="16">
        <v>340</v>
      </c>
    </row>
    <row r="202" spans="1:5" s="6" customFormat="1">
      <c r="A202"/>
      <c r="B202"/>
      <c r="C202"/>
      <c r="E202" s="16">
        <v>341</v>
      </c>
    </row>
    <row r="203" spans="1:5" s="6" customFormat="1">
      <c r="A203"/>
      <c r="B203"/>
      <c r="C203"/>
      <c r="E203" s="16">
        <v>342</v>
      </c>
    </row>
    <row r="204" spans="1:5" s="6" customFormat="1">
      <c r="A204"/>
      <c r="B204"/>
      <c r="C204"/>
      <c r="E204" s="16">
        <v>343</v>
      </c>
    </row>
    <row r="205" spans="1:5" s="6" customFormat="1">
      <c r="A205"/>
      <c r="B205"/>
      <c r="C205"/>
      <c r="E205" s="16">
        <v>344</v>
      </c>
    </row>
    <row r="206" spans="1:5" s="6" customFormat="1">
      <c r="A206"/>
      <c r="B206"/>
      <c r="C206"/>
      <c r="E206" s="16">
        <v>345</v>
      </c>
    </row>
    <row r="207" spans="1:5" s="6" customFormat="1">
      <c r="A207"/>
      <c r="B207"/>
      <c r="C207"/>
      <c r="E207" s="16">
        <v>346</v>
      </c>
    </row>
    <row r="208" spans="1:5" s="6" customFormat="1">
      <c r="A208"/>
      <c r="B208"/>
      <c r="C208"/>
      <c r="E208" s="16">
        <v>347</v>
      </c>
    </row>
    <row r="209" spans="1:5" s="6" customFormat="1">
      <c r="A209"/>
      <c r="B209"/>
      <c r="C209"/>
      <c r="E209" s="16">
        <v>348</v>
      </c>
    </row>
    <row r="210" spans="1:5" s="6" customFormat="1">
      <c r="A210"/>
      <c r="B210"/>
      <c r="C210"/>
      <c r="E210" s="16">
        <v>349</v>
      </c>
    </row>
    <row r="211" spans="1:5" s="6" customFormat="1">
      <c r="A211"/>
      <c r="B211"/>
      <c r="C211"/>
      <c r="E211" s="16">
        <v>350</v>
      </c>
    </row>
    <row r="212" spans="1:5" s="6" customFormat="1">
      <c r="A212"/>
      <c r="B212"/>
      <c r="C212"/>
      <c r="E212" s="16">
        <v>352</v>
      </c>
    </row>
    <row r="213" spans="1:5" s="6" customFormat="1">
      <c r="A213"/>
      <c r="B213"/>
      <c r="C213"/>
      <c r="E213" s="16">
        <v>353</v>
      </c>
    </row>
    <row r="214" spans="1:5" s="6" customFormat="1">
      <c r="A214"/>
      <c r="B214"/>
      <c r="C214"/>
      <c r="E214" s="240">
        <v>354</v>
      </c>
    </row>
    <row r="215" spans="1:5" s="6" customFormat="1">
      <c r="A215"/>
      <c r="B215"/>
      <c r="C215"/>
      <c r="E215" s="16">
        <v>355</v>
      </c>
    </row>
    <row r="216" spans="1:5" s="6" customFormat="1">
      <c r="A216"/>
      <c r="B216"/>
      <c r="C216"/>
      <c r="E216" s="16">
        <v>356</v>
      </c>
    </row>
    <row r="217" spans="1:5" s="6" customFormat="1">
      <c r="A217"/>
      <c r="B217"/>
      <c r="C217"/>
      <c r="E217" s="16">
        <v>357</v>
      </c>
    </row>
    <row r="218" spans="1:5" s="6" customFormat="1">
      <c r="A218"/>
      <c r="B218"/>
      <c r="C218"/>
      <c r="E218" s="16">
        <v>359</v>
      </c>
    </row>
    <row r="219" spans="1:5" s="6" customFormat="1">
      <c r="A219"/>
      <c r="B219"/>
      <c r="C219"/>
      <c r="E219" s="16">
        <v>361</v>
      </c>
    </row>
    <row r="220" spans="1:5" s="6" customFormat="1">
      <c r="A220"/>
      <c r="B220"/>
      <c r="C220"/>
      <c r="E220" s="16">
        <v>362</v>
      </c>
    </row>
    <row r="221" spans="1:5" s="6" customFormat="1">
      <c r="A221"/>
      <c r="B221"/>
      <c r="C221"/>
      <c r="E221" s="16">
        <v>363</v>
      </c>
    </row>
    <row r="222" spans="1:5" s="6" customFormat="1">
      <c r="A222"/>
      <c r="B222"/>
      <c r="C222"/>
      <c r="E222" s="16">
        <v>367</v>
      </c>
    </row>
    <row r="223" spans="1:5" s="6" customFormat="1">
      <c r="A223"/>
      <c r="B223"/>
      <c r="C223"/>
      <c r="E223" s="16">
        <v>368</v>
      </c>
    </row>
    <row r="224" spans="1:5" s="6" customFormat="1">
      <c r="A224"/>
      <c r="B224"/>
      <c r="C224"/>
      <c r="E224" s="16">
        <v>369</v>
      </c>
    </row>
    <row r="225" spans="1:5" s="6" customFormat="1">
      <c r="A225"/>
      <c r="B225"/>
      <c r="C225"/>
      <c r="E225" s="16">
        <v>370</v>
      </c>
    </row>
    <row r="226" spans="1:5" s="6" customFormat="1">
      <c r="A226"/>
      <c r="B226"/>
      <c r="C226"/>
      <c r="E226" s="16">
        <v>372</v>
      </c>
    </row>
    <row r="227" spans="1:5" s="6" customFormat="1">
      <c r="A227"/>
      <c r="B227"/>
      <c r="C227"/>
      <c r="E227" s="16">
        <v>373</v>
      </c>
    </row>
    <row r="228" spans="1:5" s="6" customFormat="1">
      <c r="A228"/>
      <c r="B228"/>
      <c r="C228"/>
      <c r="E228" s="16">
        <v>375</v>
      </c>
    </row>
    <row r="229" spans="1:5" s="6" customFormat="1">
      <c r="A229"/>
      <c r="B229"/>
      <c r="C229"/>
      <c r="E229" s="16">
        <v>376</v>
      </c>
    </row>
    <row r="230" spans="1:5" s="6" customFormat="1">
      <c r="A230"/>
      <c r="B230"/>
      <c r="C230"/>
      <c r="E230" s="16">
        <v>378</v>
      </c>
    </row>
    <row r="231" spans="1:5" s="6" customFormat="1">
      <c r="A231"/>
      <c r="B231"/>
      <c r="C231"/>
      <c r="E231" s="16">
        <v>379</v>
      </c>
    </row>
    <row r="232" spans="1:5" s="6" customFormat="1">
      <c r="A232"/>
      <c r="B232"/>
      <c r="C232"/>
      <c r="E232" s="240">
        <v>385</v>
      </c>
    </row>
    <row r="233" spans="1:5" s="6" customFormat="1">
      <c r="A233"/>
      <c r="B233"/>
      <c r="C233"/>
      <c r="E233" s="240">
        <v>386</v>
      </c>
    </row>
    <row r="234" spans="1:5" s="6" customFormat="1">
      <c r="A234"/>
      <c r="B234"/>
      <c r="C234"/>
      <c r="E234" s="16">
        <v>388</v>
      </c>
    </row>
    <row r="235" spans="1:5" s="6" customFormat="1">
      <c r="A235"/>
      <c r="B235"/>
      <c r="C235"/>
      <c r="E235" s="240">
        <v>393</v>
      </c>
    </row>
    <row r="236" spans="1:5" s="6" customFormat="1">
      <c r="A236"/>
      <c r="B236"/>
      <c r="C236"/>
      <c r="E236" s="240">
        <v>405</v>
      </c>
    </row>
    <row r="237" spans="1:5" s="6" customFormat="1">
      <c r="A237"/>
      <c r="B237"/>
      <c r="C237"/>
      <c r="E237" s="240">
        <v>408</v>
      </c>
    </row>
    <row r="238" spans="1:5" s="6" customFormat="1">
      <c r="A238"/>
      <c r="B238"/>
      <c r="C238"/>
      <c r="E238" s="240">
        <v>409</v>
      </c>
    </row>
    <row r="239" spans="1:5" s="6" customFormat="1">
      <c r="A239"/>
      <c r="B239"/>
      <c r="C239"/>
      <c r="E239" s="240">
        <v>410</v>
      </c>
    </row>
    <row r="240" spans="1:5" s="6" customFormat="1">
      <c r="A240"/>
      <c r="B240"/>
      <c r="C240"/>
      <c r="E240" s="16">
        <v>412</v>
      </c>
    </row>
    <row r="241" spans="1:5" s="6" customFormat="1">
      <c r="A241"/>
      <c r="B241"/>
      <c r="C241"/>
      <c r="E241" s="240">
        <v>416</v>
      </c>
    </row>
    <row r="242" spans="1:5" s="6" customFormat="1">
      <c r="A242"/>
      <c r="B242"/>
      <c r="C242"/>
      <c r="E242" s="16">
        <v>426</v>
      </c>
    </row>
    <row r="243" spans="1:5" s="6" customFormat="1">
      <c r="A243"/>
      <c r="B243"/>
      <c r="C243"/>
      <c r="E243" s="16">
        <v>427</v>
      </c>
    </row>
    <row r="244" spans="1:5" s="6" customFormat="1">
      <c r="A244"/>
      <c r="B244"/>
      <c r="C244"/>
      <c r="E244" s="16">
        <v>428</v>
      </c>
    </row>
    <row r="245" spans="1:5" s="6" customFormat="1">
      <c r="A245"/>
      <c r="B245"/>
      <c r="C245"/>
      <c r="E245" s="240">
        <v>429</v>
      </c>
    </row>
    <row r="246" spans="1:5" s="6" customFormat="1">
      <c r="A246"/>
      <c r="B246"/>
      <c r="C246"/>
      <c r="E246" s="16">
        <v>431</v>
      </c>
    </row>
    <row r="247" spans="1:5" s="6" customFormat="1">
      <c r="A247"/>
      <c r="B247"/>
      <c r="C247"/>
      <c r="E247" s="16">
        <v>433</v>
      </c>
    </row>
    <row r="248" spans="1:5" s="6" customFormat="1">
      <c r="A248"/>
      <c r="B248"/>
      <c r="C248"/>
      <c r="E248" s="16">
        <v>437</v>
      </c>
    </row>
    <row r="249" spans="1:5" s="6" customFormat="1">
      <c r="A249"/>
      <c r="B249"/>
      <c r="C249"/>
      <c r="E249" s="16">
        <v>438</v>
      </c>
    </row>
    <row r="250" spans="1:5" s="6" customFormat="1">
      <c r="A250"/>
      <c r="B250"/>
      <c r="C250"/>
      <c r="E250" s="16">
        <v>444</v>
      </c>
    </row>
    <row r="251" spans="1:5" s="6" customFormat="1">
      <c r="A251"/>
      <c r="B251"/>
      <c r="C251"/>
      <c r="E251" s="16">
        <v>445</v>
      </c>
    </row>
    <row r="252" spans="1:5" s="6" customFormat="1">
      <c r="A252"/>
      <c r="B252"/>
      <c r="C252"/>
      <c r="E252" s="16">
        <v>446</v>
      </c>
    </row>
    <row r="253" spans="1:5" s="6" customFormat="1">
      <c r="A253"/>
      <c r="B253"/>
      <c r="C253"/>
      <c r="E253" s="16">
        <v>449</v>
      </c>
    </row>
    <row r="254" spans="1:5" s="6" customFormat="1">
      <c r="A254"/>
      <c r="B254"/>
      <c r="C254"/>
      <c r="E254" s="16">
        <v>450</v>
      </c>
    </row>
    <row r="255" spans="1:5" s="6" customFormat="1">
      <c r="A255"/>
      <c r="B255"/>
      <c r="C255"/>
      <c r="E255" s="240">
        <v>451</v>
      </c>
    </row>
    <row r="256" spans="1:5" s="6" customFormat="1">
      <c r="A256"/>
      <c r="B256"/>
      <c r="C256"/>
      <c r="E256" s="16">
        <v>452</v>
      </c>
    </row>
    <row r="257" spans="1:5" s="6" customFormat="1">
      <c r="A257"/>
      <c r="B257"/>
      <c r="C257"/>
      <c r="E257" s="16">
        <v>453</v>
      </c>
    </row>
    <row r="258" spans="1:5" s="6" customFormat="1">
      <c r="A258"/>
      <c r="B258"/>
      <c r="C258"/>
      <c r="E258" s="16">
        <v>456</v>
      </c>
    </row>
    <row r="259" spans="1:5" s="6" customFormat="1">
      <c r="A259"/>
      <c r="B259"/>
      <c r="C259"/>
      <c r="E259" s="240">
        <v>458</v>
      </c>
    </row>
    <row r="260" spans="1:5" s="6" customFormat="1">
      <c r="A260"/>
      <c r="B260"/>
      <c r="C260"/>
      <c r="E260" s="16">
        <v>459</v>
      </c>
    </row>
    <row r="261" spans="1:5" s="6" customFormat="1">
      <c r="A261"/>
      <c r="B261"/>
      <c r="C261"/>
      <c r="E261" s="16">
        <v>460</v>
      </c>
    </row>
    <row r="262" spans="1:5" s="6" customFormat="1">
      <c r="A262"/>
      <c r="B262"/>
      <c r="C262"/>
      <c r="E262" s="240">
        <v>464</v>
      </c>
    </row>
    <row r="263" spans="1:5" s="6" customFormat="1">
      <c r="A263"/>
      <c r="B263"/>
      <c r="C263"/>
      <c r="E263" s="240">
        <v>468</v>
      </c>
    </row>
    <row r="264" spans="1:5" s="6" customFormat="1">
      <c r="A264"/>
      <c r="B264"/>
      <c r="C264"/>
      <c r="E264" s="240">
        <v>470</v>
      </c>
    </row>
    <row r="265" spans="1:5" s="6" customFormat="1">
      <c r="A265"/>
      <c r="B265"/>
      <c r="C265"/>
      <c r="E265" s="16">
        <v>475</v>
      </c>
    </row>
    <row r="266" spans="1:5" s="6" customFormat="1">
      <c r="A266"/>
      <c r="B266"/>
      <c r="C266"/>
      <c r="E266" s="16">
        <v>476</v>
      </c>
    </row>
    <row r="267" spans="1:5" s="6" customFormat="1">
      <c r="A267"/>
      <c r="B267"/>
      <c r="C267"/>
      <c r="E267" s="240">
        <v>486</v>
      </c>
    </row>
    <row r="268" spans="1:5" s="6" customFormat="1">
      <c r="A268"/>
      <c r="B268"/>
      <c r="C268"/>
      <c r="E268" s="16">
        <v>488</v>
      </c>
    </row>
    <row r="269" spans="1:5" s="6" customFormat="1">
      <c r="A269"/>
      <c r="B269"/>
      <c r="C269"/>
      <c r="E269" s="16">
        <v>489</v>
      </c>
    </row>
    <row r="270" spans="1:5" s="6" customFormat="1">
      <c r="A270"/>
      <c r="B270"/>
      <c r="C270"/>
      <c r="E270" s="16">
        <v>496</v>
      </c>
    </row>
    <row r="271" spans="1:5" s="6" customFormat="1">
      <c r="A271"/>
      <c r="B271"/>
      <c r="C271"/>
      <c r="E271" s="16">
        <v>497</v>
      </c>
    </row>
    <row r="272" spans="1:5" s="6" customFormat="1">
      <c r="A272"/>
      <c r="B272"/>
      <c r="C272"/>
      <c r="E272" s="16">
        <v>498</v>
      </c>
    </row>
    <row r="273" spans="1:5" s="6" customFormat="1">
      <c r="A273"/>
      <c r="B273"/>
      <c r="C273"/>
      <c r="E273" s="16">
        <v>499</v>
      </c>
    </row>
    <row r="274" spans="1:5" s="6" customFormat="1">
      <c r="A274"/>
      <c r="B274"/>
      <c r="C274"/>
      <c r="E274" s="240">
        <v>500</v>
      </c>
    </row>
    <row r="275" spans="1:5" s="6" customFormat="1">
      <c r="A275"/>
      <c r="B275"/>
      <c r="C275"/>
      <c r="E275" s="16">
        <v>501</v>
      </c>
    </row>
    <row r="276" spans="1:5" s="6" customFormat="1">
      <c r="A276"/>
      <c r="B276"/>
      <c r="C276"/>
      <c r="E276" s="16">
        <v>502</v>
      </c>
    </row>
    <row r="277" spans="1:5" s="6" customFormat="1">
      <c r="A277"/>
      <c r="B277"/>
      <c r="C277"/>
      <c r="E277" s="16">
        <v>503</v>
      </c>
    </row>
    <row r="278" spans="1:5" s="6" customFormat="1">
      <c r="A278"/>
      <c r="B278"/>
      <c r="C278"/>
      <c r="E278" s="16">
        <v>504</v>
      </c>
    </row>
    <row r="279" spans="1:5" s="6" customFormat="1">
      <c r="A279"/>
      <c r="B279"/>
      <c r="C279"/>
      <c r="E279" s="16">
        <v>505</v>
      </c>
    </row>
    <row r="280" spans="1:5" s="6" customFormat="1">
      <c r="A280"/>
      <c r="B280"/>
      <c r="C280"/>
      <c r="E280" s="16">
        <v>506</v>
      </c>
    </row>
    <row r="281" spans="1:5" s="6" customFormat="1">
      <c r="A281"/>
      <c r="B281"/>
      <c r="C281"/>
      <c r="E281" s="240">
        <v>507</v>
      </c>
    </row>
    <row r="282" spans="1:5" s="6" customFormat="1">
      <c r="A282"/>
      <c r="B282"/>
      <c r="C282"/>
      <c r="E282" s="16">
        <v>509</v>
      </c>
    </row>
    <row r="283" spans="1:5" s="6" customFormat="1">
      <c r="A283"/>
      <c r="B283"/>
      <c r="C283"/>
      <c r="E283" s="16">
        <v>510</v>
      </c>
    </row>
    <row r="284" spans="1:5" s="6" customFormat="1">
      <c r="A284"/>
      <c r="B284"/>
      <c r="C284"/>
      <c r="E284" s="16">
        <v>511</v>
      </c>
    </row>
    <row r="285" spans="1:5" s="6" customFormat="1">
      <c r="A285"/>
      <c r="B285"/>
      <c r="C285"/>
      <c r="E285" s="16">
        <v>512</v>
      </c>
    </row>
    <row r="286" spans="1:5" s="6" customFormat="1">
      <c r="A286"/>
      <c r="B286"/>
      <c r="C286"/>
      <c r="E286" s="240">
        <v>517</v>
      </c>
    </row>
    <row r="287" spans="1:5" s="6" customFormat="1">
      <c r="A287"/>
      <c r="B287"/>
      <c r="C287"/>
      <c r="E287" s="240">
        <v>518</v>
      </c>
    </row>
    <row r="288" spans="1:5" s="6" customFormat="1">
      <c r="A288"/>
      <c r="B288"/>
      <c r="C288"/>
      <c r="E288" s="240">
        <v>519</v>
      </c>
    </row>
    <row r="289" spans="1:5" s="6" customFormat="1">
      <c r="A289"/>
      <c r="B289"/>
      <c r="C289"/>
      <c r="E289" s="240">
        <v>520</v>
      </c>
    </row>
    <row r="290" spans="1:5" s="6" customFormat="1">
      <c r="A290"/>
      <c r="B290"/>
      <c r="C290"/>
      <c r="E290" s="240">
        <v>521</v>
      </c>
    </row>
    <row r="291" spans="1:5" s="6" customFormat="1">
      <c r="A291"/>
      <c r="B291"/>
      <c r="C291"/>
      <c r="E291" s="240">
        <v>522</v>
      </c>
    </row>
    <row r="292" spans="1:5" s="6" customFormat="1">
      <c r="A292"/>
      <c r="B292"/>
      <c r="C292"/>
      <c r="E292" s="240">
        <v>523</v>
      </c>
    </row>
    <row r="293" spans="1:5" s="6" customFormat="1">
      <c r="A293"/>
      <c r="B293"/>
      <c r="C293"/>
      <c r="E293" s="240">
        <v>524</v>
      </c>
    </row>
    <row r="294" spans="1:5" s="6" customFormat="1">
      <c r="A294"/>
      <c r="B294"/>
      <c r="C294"/>
      <c r="E294" s="240">
        <v>525</v>
      </c>
    </row>
    <row r="295" spans="1:5" s="6" customFormat="1">
      <c r="A295"/>
      <c r="B295"/>
      <c r="C295"/>
      <c r="E295" s="16">
        <v>542</v>
      </c>
    </row>
    <row r="296" spans="1:5" s="6" customFormat="1">
      <c r="A296"/>
      <c r="B296"/>
      <c r="C296"/>
      <c r="E296" s="16">
        <v>544</v>
      </c>
    </row>
    <row r="297" spans="1:5" s="6" customFormat="1">
      <c r="A297"/>
      <c r="B297"/>
      <c r="C297"/>
      <c r="E297" s="16">
        <v>545</v>
      </c>
    </row>
    <row r="298" spans="1:5" s="6" customFormat="1">
      <c r="A298"/>
      <c r="B298"/>
      <c r="C298"/>
      <c r="E298" s="16">
        <v>547</v>
      </c>
    </row>
    <row r="299" spans="1:5" s="6" customFormat="1">
      <c r="A299"/>
      <c r="B299"/>
      <c r="C299"/>
      <c r="E299" s="16">
        <v>548</v>
      </c>
    </row>
    <row r="300" spans="1:5" s="6" customFormat="1">
      <c r="A300"/>
      <c r="B300"/>
      <c r="C300"/>
      <c r="E300" s="16">
        <v>549</v>
      </c>
    </row>
    <row r="301" spans="1:5" s="6" customFormat="1">
      <c r="A301"/>
      <c r="B301"/>
      <c r="C301"/>
      <c r="E301" s="16">
        <v>550</v>
      </c>
    </row>
    <row r="302" spans="1:5" s="6" customFormat="1">
      <c r="A302"/>
      <c r="B302"/>
      <c r="C302"/>
      <c r="E302" s="16">
        <v>551</v>
      </c>
    </row>
    <row r="303" spans="1:5" s="6" customFormat="1">
      <c r="A303"/>
      <c r="B303"/>
      <c r="C303"/>
      <c r="E303" s="16">
        <v>552</v>
      </c>
    </row>
    <row r="304" spans="1:5" s="6" customFormat="1">
      <c r="A304"/>
      <c r="B304"/>
      <c r="C304"/>
      <c r="E304" s="16">
        <v>553</v>
      </c>
    </row>
    <row r="305" spans="1:5" s="6" customFormat="1">
      <c r="A305"/>
      <c r="B305"/>
      <c r="C305"/>
      <c r="E305" s="16">
        <v>554</v>
      </c>
    </row>
    <row r="306" spans="1:5" s="6" customFormat="1">
      <c r="A306"/>
      <c r="B306"/>
      <c r="C306"/>
      <c r="E306" s="16">
        <v>555</v>
      </c>
    </row>
    <row r="307" spans="1:5" s="6" customFormat="1">
      <c r="A307"/>
      <c r="B307"/>
      <c r="C307"/>
      <c r="E307" s="16">
        <v>556</v>
      </c>
    </row>
    <row r="308" spans="1:5" s="6" customFormat="1">
      <c r="A308"/>
      <c r="B308"/>
      <c r="C308"/>
      <c r="E308" s="16">
        <v>557</v>
      </c>
    </row>
    <row r="309" spans="1:5" s="6" customFormat="1">
      <c r="A309"/>
      <c r="B309"/>
      <c r="C309"/>
      <c r="E309" s="16">
        <v>558</v>
      </c>
    </row>
    <row r="310" spans="1:5" s="6" customFormat="1">
      <c r="A310"/>
      <c r="B310"/>
      <c r="C310"/>
      <c r="E310" s="16">
        <v>561</v>
      </c>
    </row>
    <row r="311" spans="1:5" s="6" customFormat="1">
      <c r="A311"/>
      <c r="B311"/>
      <c r="C311"/>
      <c r="E311" s="16">
        <v>562</v>
      </c>
    </row>
    <row r="312" spans="1:5" s="6" customFormat="1">
      <c r="A312"/>
      <c r="B312"/>
      <c r="C312"/>
      <c r="E312" s="16">
        <v>563</v>
      </c>
    </row>
    <row r="313" spans="1:5" s="6" customFormat="1">
      <c r="A313"/>
      <c r="B313"/>
      <c r="C313"/>
      <c r="E313" s="240">
        <v>564</v>
      </c>
    </row>
    <row r="314" spans="1:5" s="6" customFormat="1">
      <c r="A314"/>
      <c r="B314"/>
      <c r="C314"/>
      <c r="E314" s="16">
        <v>565</v>
      </c>
    </row>
    <row r="315" spans="1:5" s="6" customFormat="1">
      <c r="A315"/>
      <c r="B315"/>
      <c r="C315"/>
      <c r="E315" s="16">
        <v>567</v>
      </c>
    </row>
    <row r="316" spans="1:5" s="6" customFormat="1">
      <c r="A316"/>
      <c r="B316"/>
      <c r="C316"/>
      <c r="E316" s="16">
        <v>568</v>
      </c>
    </row>
    <row r="317" spans="1:5" s="6" customFormat="1">
      <c r="A317"/>
      <c r="B317"/>
      <c r="C317"/>
      <c r="E317" s="16">
        <v>572</v>
      </c>
    </row>
    <row r="318" spans="1:5" s="6" customFormat="1">
      <c r="A318"/>
      <c r="B318"/>
      <c r="C318"/>
      <c r="E318" s="16">
        <v>573</v>
      </c>
    </row>
    <row r="319" spans="1:5" s="6" customFormat="1">
      <c r="A319"/>
      <c r="B319"/>
      <c r="C319"/>
      <c r="E319" s="16">
        <v>574</v>
      </c>
    </row>
    <row r="320" spans="1:5" s="6" customFormat="1">
      <c r="A320"/>
      <c r="B320"/>
      <c r="C320"/>
      <c r="E320" s="16">
        <v>575</v>
      </c>
    </row>
    <row r="321" spans="1:5" s="6" customFormat="1">
      <c r="A321"/>
      <c r="B321"/>
      <c r="C321"/>
      <c r="E321" s="16">
        <v>576</v>
      </c>
    </row>
    <row r="322" spans="1:5" s="6" customFormat="1">
      <c r="A322"/>
      <c r="B322"/>
      <c r="C322"/>
      <c r="E322" s="16">
        <v>577</v>
      </c>
    </row>
    <row r="323" spans="1:5" s="6" customFormat="1">
      <c r="A323"/>
      <c r="B323"/>
      <c r="C323"/>
      <c r="E323" s="16">
        <v>578</v>
      </c>
    </row>
    <row r="324" spans="1:5" s="6" customFormat="1">
      <c r="A324"/>
      <c r="B324"/>
      <c r="C324"/>
      <c r="E324" s="16">
        <v>579</v>
      </c>
    </row>
    <row r="325" spans="1:5" s="6" customFormat="1">
      <c r="A325"/>
      <c r="B325"/>
      <c r="C325"/>
      <c r="E325" s="16">
        <v>580</v>
      </c>
    </row>
    <row r="326" spans="1:5" s="6" customFormat="1">
      <c r="A326"/>
      <c r="B326"/>
      <c r="C326"/>
      <c r="E326" s="16">
        <v>581</v>
      </c>
    </row>
    <row r="327" spans="1:5" s="6" customFormat="1">
      <c r="A327"/>
      <c r="B327"/>
      <c r="C327"/>
      <c r="E327" s="16">
        <v>582</v>
      </c>
    </row>
    <row r="328" spans="1:5" s="6" customFormat="1">
      <c r="A328"/>
      <c r="B328"/>
      <c r="C328"/>
      <c r="E328" s="240">
        <v>583</v>
      </c>
    </row>
    <row r="329" spans="1:5" s="6" customFormat="1">
      <c r="A329"/>
      <c r="B329"/>
      <c r="C329"/>
      <c r="E329" s="16">
        <v>584</v>
      </c>
    </row>
    <row r="330" spans="1:5" s="6" customFormat="1">
      <c r="A330"/>
      <c r="B330"/>
      <c r="C330"/>
      <c r="E330" s="16">
        <v>585</v>
      </c>
    </row>
    <row r="331" spans="1:5" s="6" customFormat="1">
      <c r="A331"/>
      <c r="B331"/>
      <c r="C331"/>
      <c r="E331" s="16">
        <v>586</v>
      </c>
    </row>
    <row r="332" spans="1:5" s="6" customFormat="1">
      <c r="A332"/>
      <c r="B332"/>
      <c r="C332"/>
      <c r="E332" s="16">
        <v>587</v>
      </c>
    </row>
    <row r="333" spans="1:5" s="6" customFormat="1">
      <c r="A333"/>
      <c r="B333"/>
      <c r="C333"/>
      <c r="E333" s="16">
        <v>588</v>
      </c>
    </row>
    <row r="334" spans="1:5" s="6" customFormat="1">
      <c r="A334"/>
      <c r="B334"/>
      <c r="C334"/>
      <c r="E334" s="16">
        <v>589</v>
      </c>
    </row>
    <row r="335" spans="1:5" s="6" customFormat="1">
      <c r="A335"/>
      <c r="B335"/>
      <c r="C335"/>
      <c r="E335" s="16">
        <v>590</v>
      </c>
    </row>
    <row r="336" spans="1:5" s="6" customFormat="1">
      <c r="A336"/>
      <c r="B336"/>
      <c r="C336"/>
      <c r="E336" s="240">
        <v>591</v>
      </c>
    </row>
    <row r="337" spans="1:5" s="6" customFormat="1">
      <c r="A337"/>
      <c r="B337"/>
      <c r="C337"/>
      <c r="E337" s="16">
        <v>592</v>
      </c>
    </row>
    <row r="338" spans="1:5" s="6" customFormat="1">
      <c r="A338"/>
      <c r="B338"/>
      <c r="C338"/>
      <c r="E338" s="16">
        <v>593</v>
      </c>
    </row>
    <row r="339" spans="1:5" s="6" customFormat="1">
      <c r="A339"/>
      <c r="B339"/>
      <c r="C339"/>
      <c r="E339" s="16">
        <v>594</v>
      </c>
    </row>
    <row r="340" spans="1:5" s="6" customFormat="1">
      <c r="A340"/>
      <c r="B340"/>
      <c r="C340"/>
      <c r="E340" s="16">
        <v>595</v>
      </c>
    </row>
    <row r="341" spans="1:5" s="6" customFormat="1">
      <c r="A341"/>
      <c r="B341"/>
      <c r="C341"/>
      <c r="E341" s="16">
        <v>596</v>
      </c>
    </row>
    <row r="342" spans="1:5" s="6" customFormat="1">
      <c r="A342"/>
      <c r="B342"/>
      <c r="C342"/>
      <c r="E342" s="16">
        <v>597</v>
      </c>
    </row>
    <row r="343" spans="1:5" s="6" customFormat="1">
      <c r="A343"/>
      <c r="B343"/>
      <c r="C343"/>
      <c r="E343" s="16">
        <v>598</v>
      </c>
    </row>
    <row r="344" spans="1:5" s="6" customFormat="1">
      <c r="A344"/>
      <c r="B344"/>
      <c r="C344"/>
      <c r="E344" s="16">
        <v>599</v>
      </c>
    </row>
    <row r="345" spans="1:5" s="6" customFormat="1">
      <c r="A345"/>
      <c r="B345"/>
      <c r="C345"/>
      <c r="E345" s="16">
        <v>600</v>
      </c>
    </row>
    <row r="346" spans="1:5" s="6" customFormat="1">
      <c r="A346"/>
      <c r="B346"/>
      <c r="C346"/>
      <c r="E346" s="16">
        <v>601</v>
      </c>
    </row>
    <row r="347" spans="1:5" s="6" customFormat="1">
      <c r="A347"/>
      <c r="B347"/>
      <c r="C347"/>
      <c r="E347" s="16">
        <v>602</v>
      </c>
    </row>
    <row r="348" spans="1:5" s="6" customFormat="1">
      <c r="A348"/>
      <c r="B348"/>
      <c r="C348"/>
      <c r="E348" s="16">
        <v>603</v>
      </c>
    </row>
    <row r="349" spans="1:5" s="6" customFormat="1">
      <c r="A349"/>
      <c r="B349"/>
      <c r="C349"/>
      <c r="E349" s="16">
        <v>604</v>
      </c>
    </row>
    <row r="350" spans="1:5" s="6" customFormat="1">
      <c r="A350"/>
      <c r="B350"/>
      <c r="C350"/>
      <c r="E350" s="16">
        <v>605</v>
      </c>
    </row>
    <row r="351" spans="1:5" s="6" customFormat="1">
      <c r="A351"/>
      <c r="B351"/>
      <c r="C351"/>
      <c r="E351" s="16">
        <v>606</v>
      </c>
    </row>
    <row r="352" spans="1:5" s="6" customFormat="1">
      <c r="A352"/>
      <c r="B352"/>
      <c r="C352"/>
      <c r="E352" s="16">
        <v>607</v>
      </c>
    </row>
    <row r="353" spans="1:5" s="6" customFormat="1">
      <c r="A353"/>
      <c r="B353"/>
      <c r="C353"/>
      <c r="E353" s="16">
        <v>608</v>
      </c>
    </row>
    <row r="354" spans="1:5" s="6" customFormat="1">
      <c r="A354"/>
      <c r="B354"/>
      <c r="C354"/>
      <c r="E354" s="16">
        <v>609</v>
      </c>
    </row>
    <row r="355" spans="1:5" s="6" customFormat="1">
      <c r="A355"/>
      <c r="B355"/>
      <c r="C355"/>
      <c r="E355" s="16">
        <v>610</v>
      </c>
    </row>
    <row r="356" spans="1:5" s="6" customFormat="1">
      <c r="A356"/>
      <c r="B356"/>
      <c r="C356"/>
      <c r="E356" s="240">
        <v>611</v>
      </c>
    </row>
    <row r="357" spans="1:5" s="6" customFormat="1">
      <c r="A357"/>
      <c r="B357"/>
      <c r="C357"/>
      <c r="E357" s="16">
        <v>612</v>
      </c>
    </row>
    <row r="358" spans="1:5" s="6" customFormat="1">
      <c r="A358"/>
      <c r="B358"/>
      <c r="C358"/>
      <c r="E358" s="16">
        <v>613</v>
      </c>
    </row>
    <row r="359" spans="1:5" s="6" customFormat="1">
      <c r="A359"/>
      <c r="B359"/>
      <c r="C359"/>
      <c r="E359" s="16">
        <v>614</v>
      </c>
    </row>
    <row r="360" spans="1:5" s="6" customFormat="1">
      <c r="A360"/>
      <c r="B360"/>
      <c r="C360"/>
      <c r="E360" s="16">
        <v>615</v>
      </c>
    </row>
    <row r="361" spans="1:5" s="6" customFormat="1">
      <c r="A361"/>
      <c r="B361"/>
      <c r="C361"/>
      <c r="E361" s="16">
        <v>616</v>
      </c>
    </row>
    <row r="362" spans="1:5" s="6" customFormat="1">
      <c r="A362"/>
      <c r="B362"/>
      <c r="C362"/>
      <c r="E362" s="16">
        <v>617</v>
      </c>
    </row>
    <row r="363" spans="1:5" s="6" customFormat="1">
      <c r="A363"/>
      <c r="B363"/>
      <c r="C363"/>
      <c r="E363" s="16">
        <v>618</v>
      </c>
    </row>
    <row r="364" spans="1:5" s="6" customFormat="1">
      <c r="A364"/>
      <c r="B364"/>
      <c r="C364"/>
      <c r="E364" s="16">
        <v>619</v>
      </c>
    </row>
    <row r="365" spans="1:5" s="6" customFormat="1">
      <c r="A365"/>
      <c r="B365"/>
      <c r="C365"/>
      <c r="E365" s="16">
        <v>620</v>
      </c>
    </row>
    <row r="366" spans="1:5" s="6" customFormat="1">
      <c r="A366"/>
      <c r="B366"/>
      <c r="C366"/>
      <c r="E366" s="16">
        <v>622</v>
      </c>
    </row>
    <row r="367" spans="1:5" s="6" customFormat="1">
      <c r="A367"/>
      <c r="B367"/>
      <c r="C367"/>
      <c r="E367" s="16">
        <v>623</v>
      </c>
    </row>
    <row r="368" spans="1:5" s="6" customFormat="1">
      <c r="A368"/>
      <c r="B368"/>
      <c r="C368"/>
      <c r="E368" s="16">
        <v>624</v>
      </c>
    </row>
    <row r="369" spans="1:5" s="6" customFormat="1">
      <c r="A369"/>
      <c r="B369"/>
      <c r="C369"/>
      <c r="E369" s="16">
        <v>625</v>
      </c>
    </row>
    <row r="370" spans="1:5" s="6" customFormat="1">
      <c r="A370"/>
      <c r="B370"/>
      <c r="C370"/>
      <c r="E370" s="240">
        <v>626</v>
      </c>
    </row>
    <row r="371" spans="1:5" s="6" customFormat="1">
      <c r="A371"/>
      <c r="B371"/>
      <c r="C371"/>
      <c r="E371" s="16">
        <v>630</v>
      </c>
    </row>
    <row r="372" spans="1:5" s="6" customFormat="1">
      <c r="A372"/>
      <c r="B372"/>
      <c r="C372"/>
      <c r="E372" s="16">
        <v>631</v>
      </c>
    </row>
    <row r="373" spans="1:5" s="6" customFormat="1">
      <c r="A373"/>
      <c r="B373"/>
      <c r="C373"/>
      <c r="E373" s="16">
        <v>632</v>
      </c>
    </row>
    <row r="374" spans="1:5" s="6" customFormat="1">
      <c r="A374"/>
      <c r="B374"/>
      <c r="C374"/>
      <c r="E374" s="16">
        <v>633</v>
      </c>
    </row>
    <row r="375" spans="1:5" s="6" customFormat="1">
      <c r="A375"/>
      <c r="B375"/>
      <c r="C375"/>
      <c r="E375" s="16">
        <v>634</v>
      </c>
    </row>
    <row r="376" spans="1:5" s="6" customFormat="1">
      <c r="A376"/>
      <c r="B376"/>
      <c r="C376"/>
      <c r="E376" s="16">
        <v>635</v>
      </c>
    </row>
    <row r="377" spans="1:5" s="6" customFormat="1">
      <c r="A377"/>
      <c r="B377"/>
      <c r="C377"/>
      <c r="E377" s="16">
        <v>636</v>
      </c>
    </row>
    <row r="378" spans="1:5" s="6" customFormat="1">
      <c r="A378"/>
      <c r="B378"/>
      <c r="C378"/>
      <c r="E378" s="16">
        <v>637</v>
      </c>
    </row>
    <row r="379" spans="1:5" s="6" customFormat="1">
      <c r="A379"/>
      <c r="B379"/>
      <c r="C379"/>
      <c r="E379" s="16">
        <v>638</v>
      </c>
    </row>
    <row r="380" spans="1:5" s="6" customFormat="1">
      <c r="A380"/>
      <c r="B380"/>
      <c r="C380"/>
      <c r="E380" s="16">
        <v>639</v>
      </c>
    </row>
    <row r="381" spans="1:5" s="6" customFormat="1">
      <c r="A381"/>
      <c r="B381"/>
      <c r="C381"/>
      <c r="E381" s="16">
        <v>641</v>
      </c>
    </row>
    <row r="382" spans="1:5" s="6" customFormat="1">
      <c r="A382"/>
      <c r="B382"/>
      <c r="C382"/>
      <c r="E382" s="16">
        <v>642</v>
      </c>
    </row>
    <row r="383" spans="1:5" s="6" customFormat="1">
      <c r="A383"/>
      <c r="B383"/>
      <c r="C383"/>
      <c r="E383" s="16">
        <v>643</v>
      </c>
    </row>
    <row r="384" spans="1:5" s="6" customFormat="1">
      <c r="A384"/>
      <c r="B384"/>
      <c r="C384"/>
      <c r="E384" s="16">
        <v>644</v>
      </c>
    </row>
    <row r="385" spans="1:5" s="6" customFormat="1">
      <c r="A385"/>
      <c r="B385"/>
      <c r="C385"/>
      <c r="E385" s="16">
        <v>645</v>
      </c>
    </row>
    <row r="386" spans="1:5" s="6" customFormat="1">
      <c r="A386"/>
      <c r="B386"/>
      <c r="C386"/>
      <c r="E386" s="16">
        <v>646</v>
      </c>
    </row>
    <row r="387" spans="1:5" s="6" customFormat="1">
      <c r="A387"/>
      <c r="B387"/>
      <c r="C387"/>
      <c r="E387" s="16">
        <v>647</v>
      </c>
    </row>
    <row r="388" spans="1:5" s="6" customFormat="1">
      <c r="A388"/>
      <c r="B388"/>
      <c r="C388"/>
      <c r="E388" s="16">
        <v>648</v>
      </c>
    </row>
    <row r="389" spans="1:5" s="6" customFormat="1">
      <c r="A389"/>
      <c r="B389"/>
      <c r="C389"/>
      <c r="E389" s="16">
        <v>649</v>
      </c>
    </row>
    <row r="390" spans="1:5" s="6" customFormat="1">
      <c r="A390"/>
      <c r="B390"/>
      <c r="C390"/>
      <c r="E390" s="16">
        <v>650</v>
      </c>
    </row>
    <row r="391" spans="1:5" s="6" customFormat="1">
      <c r="A391"/>
      <c r="B391"/>
      <c r="C391"/>
      <c r="E391" s="16">
        <v>651</v>
      </c>
    </row>
    <row r="392" spans="1:5" s="6" customFormat="1">
      <c r="A392"/>
      <c r="B392"/>
      <c r="C392"/>
      <c r="E392" s="16">
        <v>652</v>
      </c>
    </row>
    <row r="393" spans="1:5" s="6" customFormat="1">
      <c r="A393"/>
      <c r="B393"/>
      <c r="C393"/>
      <c r="E393" s="16">
        <v>653</v>
      </c>
    </row>
    <row r="394" spans="1:5" s="6" customFormat="1">
      <c r="A394"/>
      <c r="B394"/>
      <c r="C394"/>
      <c r="E394" s="16">
        <v>654</v>
      </c>
    </row>
    <row r="395" spans="1:5" s="6" customFormat="1">
      <c r="A395"/>
      <c r="B395"/>
      <c r="C395"/>
      <c r="E395" s="16">
        <v>655</v>
      </c>
    </row>
    <row r="396" spans="1:5" s="6" customFormat="1">
      <c r="A396"/>
      <c r="B396"/>
      <c r="C396"/>
      <c r="E396" s="16">
        <v>657</v>
      </c>
    </row>
    <row r="397" spans="1:5" s="6" customFormat="1">
      <c r="A397"/>
      <c r="B397"/>
      <c r="C397"/>
      <c r="E397" s="16">
        <v>658</v>
      </c>
    </row>
    <row r="398" spans="1:5" s="6" customFormat="1">
      <c r="A398"/>
      <c r="B398"/>
      <c r="C398"/>
      <c r="E398" s="16">
        <v>659</v>
      </c>
    </row>
    <row r="399" spans="1:5" s="6" customFormat="1">
      <c r="A399"/>
      <c r="B399"/>
      <c r="C399"/>
      <c r="E399" s="16">
        <v>661</v>
      </c>
    </row>
    <row r="400" spans="1:5" s="6" customFormat="1">
      <c r="A400"/>
      <c r="B400"/>
      <c r="C400"/>
      <c r="E400" s="16">
        <v>662</v>
      </c>
    </row>
    <row r="401" spans="1:5" s="6" customFormat="1">
      <c r="A401"/>
      <c r="B401"/>
      <c r="C401"/>
      <c r="E401" s="16">
        <v>663</v>
      </c>
    </row>
    <row r="402" spans="1:5" s="6" customFormat="1">
      <c r="A402"/>
      <c r="B402"/>
      <c r="C402"/>
      <c r="E402" s="16">
        <v>664</v>
      </c>
    </row>
    <row r="403" spans="1:5" s="6" customFormat="1">
      <c r="A403"/>
      <c r="B403"/>
      <c r="C403"/>
      <c r="E403" s="16">
        <v>665</v>
      </c>
    </row>
    <row r="404" spans="1:5" s="6" customFormat="1">
      <c r="A404"/>
      <c r="B404"/>
      <c r="C404"/>
      <c r="E404" s="16">
        <v>666</v>
      </c>
    </row>
    <row r="405" spans="1:5" s="6" customFormat="1">
      <c r="A405"/>
      <c r="B405"/>
      <c r="C405"/>
      <c r="E405" s="16">
        <v>667</v>
      </c>
    </row>
    <row r="406" spans="1:5" s="6" customFormat="1">
      <c r="A406"/>
      <c r="B406"/>
      <c r="C406"/>
      <c r="E406" s="16">
        <v>668</v>
      </c>
    </row>
    <row r="407" spans="1:5" s="6" customFormat="1">
      <c r="A407"/>
      <c r="B407"/>
      <c r="C407"/>
      <c r="E407" s="16">
        <v>669</v>
      </c>
    </row>
    <row r="408" spans="1:5" s="6" customFormat="1">
      <c r="A408"/>
      <c r="B408"/>
      <c r="C408"/>
      <c r="E408" s="16">
        <v>670</v>
      </c>
    </row>
    <row r="409" spans="1:5" s="6" customFormat="1">
      <c r="A409"/>
      <c r="B409"/>
      <c r="C409"/>
      <c r="E409" s="16">
        <v>671</v>
      </c>
    </row>
    <row r="410" spans="1:5" s="6" customFormat="1">
      <c r="A410"/>
      <c r="B410"/>
      <c r="C410"/>
      <c r="E410" s="16">
        <v>672</v>
      </c>
    </row>
    <row r="411" spans="1:5" s="6" customFormat="1">
      <c r="A411"/>
      <c r="B411"/>
      <c r="C411"/>
      <c r="E411" s="16">
        <v>673</v>
      </c>
    </row>
    <row r="412" spans="1:5" s="6" customFormat="1">
      <c r="A412"/>
      <c r="B412"/>
      <c r="C412"/>
      <c r="E412" s="240">
        <v>674</v>
      </c>
    </row>
    <row r="413" spans="1:5" s="6" customFormat="1">
      <c r="A413"/>
      <c r="B413"/>
      <c r="C413"/>
      <c r="E413" s="16">
        <v>675</v>
      </c>
    </row>
    <row r="414" spans="1:5" s="6" customFormat="1">
      <c r="A414"/>
      <c r="B414"/>
      <c r="C414"/>
      <c r="E414" s="16">
        <v>676</v>
      </c>
    </row>
    <row r="415" spans="1:5" s="6" customFormat="1">
      <c r="A415"/>
      <c r="B415"/>
      <c r="C415"/>
      <c r="E415" s="16">
        <v>677</v>
      </c>
    </row>
    <row r="416" spans="1:5" s="6" customFormat="1">
      <c r="A416"/>
      <c r="B416"/>
      <c r="C416"/>
      <c r="E416" s="240">
        <v>678</v>
      </c>
    </row>
    <row r="417" spans="1:5" s="6" customFormat="1">
      <c r="A417"/>
      <c r="B417"/>
      <c r="C417"/>
      <c r="E417" s="16">
        <v>679</v>
      </c>
    </row>
    <row r="418" spans="1:5" s="6" customFormat="1">
      <c r="A418"/>
      <c r="B418"/>
      <c r="C418"/>
      <c r="E418" s="16">
        <v>680</v>
      </c>
    </row>
    <row r="419" spans="1:5" s="6" customFormat="1">
      <c r="A419"/>
      <c r="B419"/>
      <c r="C419"/>
      <c r="E419" s="16">
        <v>681</v>
      </c>
    </row>
    <row r="420" spans="1:5" s="6" customFormat="1">
      <c r="A420"/>
      <c r="B420"/>
      <c r="C420"/>
      <c r="E420" s="16">
        <v>682</v>
      </c>
    </row>
    <row r="421" spans="1:5" s="6" customFormat="1">
      <c r="A421"/>
      <c r="B421"/>
      <c r="C421"/>
      <c r="E421" s="16">
        <v>683</v>
      </c>
    </row>
    <row r="422" spans="1:5" s="6" customFormat="1">
      <c r="A422"/>
      <c r="B422"/>
      <c r="C422"/>
      <c r="E422" s="16">
        <v>684</v>
      </c>
    </row>
    <row r="423" spans="1:5" s="6" customFormat="1">
      <c r="A423"/>
      <c r="B423"/>
      <c r="C423"/>
      <c r="E423" s="16">
        <v>686</v>
      </c>
    </row>
    <row r="424" spans="1:5" s="6" customFormat="1">
      <c r="A424"/>
      <c r="B424"/>
      <c r="C424"/>
      <c r="E424" s="16">
        <v>687</v>
      </c>
    </row>
    <row r="425" spans="1:5" s="6" customFormat="1">
      <c r="A425"/>
      <c r="B425"/>
      <c r="C425"/>
      <c r="E425" s="16">
        <v>688</v>
      </c>
    </row>
    <row r="426" spans="1:5" s="6" customFormat="1">
      <c r="A426"/>
      <c r="B426"/>
      <c r="C426"/>
      <c r="E426" s="16">
        <v>689</v>
      </c>
    </row>
    <row r="427" spans="1:5" s="6" customFormat="1">
      <c r="A427"/>
      <c r="B427"/>
      <c r="C427"/>
      <c r="E427" s="16">
        <v>690</v>
      </c>
    </row>
    <row r="428" spans="1:5" s="6" customFormat="1">
      <c r="A428"/>
      <c r="B428"/>
      <c r="C428"/>
      <c r="E428" s="16">
        <v>691</v>
      </c>
    </row>
    <row r="429" spans="1:5" s="6" customFormat="1">
      <c r="A429"/>
      <c r="B429"/>
      <c r="C429"/>
      <c r="E429" s="240">
        <v>692</v>
      </c>
    </row>
    <row r="430" spans="1:5" s="6" customFormat="1">
      <c r="A430"/>
      <c r="B430"/>
      <c r="C430"/>
      <c r="E430" s="16">
        <v>693</v>
      </c>
    </row>
    <row r="431" spans="1:5" s="6" customFormat="1">
      <c r="A431"/>
      <c r="B431"/>
      <c r="C431"/>
      <c r="E431" s="16">
        <v>695</v>
      </c>
    </row>
    <row r="432" spans="1:5" s="6" customFormat="1">
      <c r="A432"/>
      <c r="B432"/>
      <c r="C432"/>
      <c r="E432" s="16">
        <v>696</v>
      </c>
    </row>
    <row r="433" spans="1:5" s="6" customFormat="1">
      <c r="A433"/>
      <c r="B433"/>
      <c r="C433"/>
      <c r="E433" s="16">
        <v>697</v>
      </c>
    </row>
    <row r="434" spans="1:5" s="6" customFormat="1">
      <c r="A434"/>
      <c r="B434"/>
      <c r="C434"/>
      <c r="E434" s="16">
        <v>698</v>
      </c>
    </row>
    <row r="435" spans="1:5" s="6" customFormat="1">
      <c r="A435"/>
      <c r="B435"/>
      <c r="C435"/>
      <c r="E435" s="16">
        <v>699</v>
      </c>
    </row>
    <row r="436" spans="1:5" s="6" customFormat="1">
      <c r="A436"/>
      <c r="B436"/>
      <c r="C436"/>
      <c r="E436" s="16">
        <v>700</v>
      </c>
    </row>
    <row r="437" spans="1:5" s="6" customFormat="1">
      <c r="A437"/>
      <c r="B437"/>
      <c r="C437"/>
      <c r="E437" s="16">
        <v>701</v>
      </c>
    </row>
    <row r="438" spans="1:5" s="6" customFormat="1">
      <c r="A438"/>
      <c r="B438"/>
      <c r="C438"/>
      <c r="E438" s="16">
        <v>702</v>
      </c>
    </row>
    <row r="439" spans="1:5" s="6" customFormat="1">
      <c r="A439"/>
      <c r="B439"/>
      <c r="C439"/>
      <c r="E439" s="16">
        <v>703</v>
      </c>
    </row>
    <row r="440" spans="1:5" s="6" customFormat="1">
      <c r="A440"/>
      <c r="B440"/>
      <c r="C440"/>
      <c r="E440" s="16">
        <v>704</v>
      </c>
    </row>
    <row r="441" spans="1:5" s="6" customFormat="1">
      <c r="A441"/>
      <c r="B441"/>
      <c r="C441"/>
      <c r="E441" s="16">
        <v>705</v>
      </c>
    </row>
    <row r="442" spans="1:5" s="6" customFormat="1">
      <c r="A442"/>
      <c r="B442"/>
      <c r="C442"/>
      <c r="E442" s="16">
        <v>706</v>
      </c>
    </row>
    <row r="443" spans="1:5" s="6" customFormat="1">
      <c r="A443"/>
      <c r="B443"/>
      <c r="C443"/>
      <c r="E443" s="16">
        <v>707</v>
      </c>
    </row>
    <row r="444" spans="1:5" s="6" customFormat="1">
      <c r="A444"/>
      <c r="B444"/>
      <c r="C444"/>
      <c r="E444" s="240">
        <v>708</v>
      </c>
    </row>
    <row r="445" spans="1:5" s="6" customFormat="1">
      <c r="A445"/>
      <c r="B445"/>
      <c r="C445"/>
      <c r="E445" s="16">
        <v>709</v>
      </c>
    </row>
    <row r="446" spans="1:5" s="6" customFormat="1">
      <c r="A446"/>
      <c r="B446"/>
      <c r="C446"/>
      <c r="E446" s="16">
        <v>710</v>
      </c>
    </row>
    <row r="447" spans="1:5" s="6" customFormat="1">
      <c r="A447"/>
      <c r="B447"/>
      <c r="C447"/>
      <c r="E447" s="16">
        <v>711</v>
      </c>
    </row>
    <row r="448" spans="1:5" s="6" customFormat="1">
      <c r="A448"/>
      <c r="B448"/>
      <c r="C448"/>
      <c r="E448" s="240">
        <v>712</v>
      </c>
    </row>
    <row r="449" spans="1:5" s="6" customFormat="1">
      <c r="A449"/>
      <c r="B449"/>
      <c r="C449"/>
      <c r="E449" s="16">
        <v>713</v>
      </c>
    </row>
    <row r="450" spans="1:5" s="6" customFormat="1">
      <c r="A450"/>
      <c r="B450"/>
      <c r="C450"/>
      <c r="E450" s="16">
        <v>714</v>
      </c>
    </row>
    <row r="451" spans="1:5" s="6" customFormat="1">
      <c r="A451"/>
      <c r="B451"/>
      <c r="C451"/>
      <c r="E451" s="16">
        <v>715</v>
      </c>
    </row>
    <row r="452" spans="1:5" s="6" customFormat="1">
      <c r="A452"/>
      <c r="B452"/>
      <c r="C452"/>
      <c r="E452" s="16">
        <v>716</v>
      </c>
    </row>
    <row r="453" spans="1:5" s="6" customFormat="1">
      <c r="A453"/>
      <c r="B453"/>
      <c r="C453"/>
      <c r="E453" s="16">
        <v>717</v>
      </c>
    </row>
    <row r="454" spans="1:5" s="6" customFormat="1">
      <c r="A454"/>
      <c r="B454"/>
      <c r="C454"/>
      <c r="E454" s="16">
        <v>718</v>
      </c>
    </row>
    <row r="455" spans="1:5" s="6" customFormat="1">
      <c r="A455"/>
      <c r="B455"/>
      <c r="C455"/>
      <c r="E455" s="16">
        <v>719</v>
      </c>
    </row>
    <row r="456" spans="1:5" s="6" customFormat="1">
      <c r="A456"/>
      <c r="B456"/>
      <c r="C456"/>
      <c r="E456" s="16">
        <v>720</v>
      </c>
    </row>
    <row r="457" spans="1:5" s="6" customFormat="1">
      <c r="A457"/>
      <c r="B457"/>
      <c r="C457"/>
      <c r="E457" s="16">
        <v>721</v>
      </c>
    </row>
    <row r="458" spans="1:5" s="6" customFormat="1">
      <c r="A458"/>
      <c r="B458"/>
      <c r="C458"/>
      <c r="E458" s="16">
        <v>722</v>
      </c>
    </row>
    <row r="459" spans="1:5" s="6" customFormat="1">
      <c r="A459"/>
      <c r="B459"/>
      <c r="C459"/>
      <c r="E459" s="16">
        <v>723</v>
      </c>
    </row>
    <row r="460" spans="1:5" s="6" customFormat="1">
      <c r="A460"/>
      <c r="B460"/>
      <c r="C460"/>
      <c r="E460" s="16">
        <v>724</v>
      </c>
    </row>
    <row r="461" spans="1:5" s="6" customFormat="1">
      <c r="A461"/>
      <c r="B461"/>
      <c r="C461"/>
      <c r="E461" s="16">
        <v>725</v>
      </c>
    </row>
    <row r="462" spans="1:5" s="6" customFormat="1">
      <c r="A462"/>
      <c r="B462"/>
      <c r="C462"/>
      <c r="E462" s="16">
        <v>726</v>
      </c>
    </row>
    <row r="463" spans="1:5" s="6" customFormat="1">
      <c r="A463"/>
      <c r="B463"/>
      <c r="C463"/>
      <c r="E463" s="16">
        <v>727</v>
      </c>
    </row>
    <row r="464" spans="1:5" s="6" customFormat="1">
      <c r="A464"/>
      <c r="B464"/>
      <c r="C464"/>
      <c r="E464" s="16">
        <v>728</v>
      </c>
    </row>
    <row r="465" spans="1:5" s="6" customFormat="1">
      <c r="A465"/>
      <c r="B465"/>
      <c r="C465"/>
      <c r="E465" s="16">
        <v>729</v>
      </c>
    </row>
    <row r="466" spans="1:5" s="6" customFormat="1">
      <c r="A466"/>
      <c r="B466"/>
      <c r="C466"/>
      <c r="E466" s="16">
        <v>730</v>
      </c>
    </row>
    <row r="467" spans="1:5" s="6" customFormat="1">
      <c r="A467"/>
      <c r="B467"/>
      <c r="C467"/>
      <c r="E467" s="16">
        <v>731</v>
      </c>
    </row>
    <row r="468" spans="1:5" s="6" customFormat="1">
      <c r="A468"/>
      <c r="B468"/>
      <c r="C468"/>
      <c r="E468" s="16">
        <v>732</v>
      </c>
    </row>
    <row r="469" spans="1:5" s="6" customFormat="1">
      <c r="A469"/>
      <c r="B469"/>
      <c r="C469"/>
      <c r="E469" s="16">
        <v>733</v>
      </c>
    </row>
    <row r="470" spans="1:5" s="6" customFormat="1">
      <c r="A470"/>
      <c r="B470"/>
      <c r="C470"/>
      <c r="E470" s="16">
        <v>734</v>
      </c>
    </row>
    <row r="471" spans="1:5" s="6" customFormat="1">
      <c r="A471"/>
      <c r="B471"/>
      <c r="C471"/>
      <c r="E471" s="16">
        <v>735</v>
      </c>
    </row>
    <row r="472" spans="1:5" s="6" customFormat="1">
      <c r="A472"/>
      <c r="B472"/>
      <c r="C472"/>
      <c r="E472" s="16">
        <v>736</v>
      </c>
    </row>
    <row r="473" spans="1:5" s="6" customFormat="1">
      <c r="A473"/>
      <c r="B473"/>
      <c r="C473"/>
      <c r="E473" s="16">
        <v>737</v>
      </c>
    </row>
    <row r="474" spans="1:5" s="6" customFormat="1">
      <c r="A474"/>
      <c r="B474"/>
      <c r="C474"/>
      <c r="E474" s="16">
        <v>738</v>
      </c>
    </row>
    <row r="475" spans="1:5" s="6" customFormat="1">
      <c r="A475"/>
      <c r="B475"/>
      <c r="C475"/>
      <c r="E475" s="16">
        <v>739</v>
      </c>
    </row>
    <row r="476" spans="1:5" s="6" customFormat="1">
      <c r="A476"/>
      <c r="B476"/>
      <c r="C476"/>
      <c r="E476" s="16">
        <v>740</v>
      </c>
    </row>
    <row r="477" spans="1:5" s="6" customFormat="1">
      <c r="A477"/>
      <c r="B477"/>
      <c r="C477"/>
      <c r="E477" s="16">
        <v>741</v>
      </c>
    </row>
    <row r="478" spans="1:5" s="6" customFormat="1">
      <c r="A478"/>
      <c r="B478"/>
      <c r="C478"/>
      <c r="E478" s="16">
        <v>742</v>
      </c>
    </row>
    <row r="479" spans="1:5" s="6" customFormat="1">
      <c r="A479"/>
      <c r="B479"/>
      <c r="C479"/>
      <c r="E479" s="16">
        <v>743</v>
      </c>
    </row>
    <row r="480" spans="1:5" s="6" customFormat="1">
      <c r="A480"/>
      <c r="B480"/>
      <c r="C480"/>
      <c r="E480" s="240">
        <v>744</v>
      </c>
    </row>
    <row r="481" spans="1:5" s="6" customFormat="1">
      <c r="A481"/>
      <c r="B481"/>
      <c r="C481"/>
      <c r="E481" s="16">
        <v>745</v>
      </c>
    </row>
    <row r="482" spans="1:5" s="6" customFormat="1">
      <c r="A482"/>
      <c r="B482"/>
      <c r="C482"/>
      <c r="E482" s="16">
        <v>746</v>
      </c>
    </row>
    <row r="483" spans="1:5" s="6" customFormat="1">
      <c r="A483"/>
      <c r="B483"/>
      <c r="C483"/>
      <c r="E483" s="16">
        <v>747</v>
      </c>
    </row>
    <row r="484" spans="1:5" s="6" customFormat="1">
      <c r="A484"/>
      <c r="B484"/>
      <c r="C484"/>
      <c r="E484" s="16">
        <v>748</v>
      </c>
    </row>
    <row r="485" spans="1:5" s="6" customFormat="1">
      <c r="A485"/>
      <c r="B485"/>
      <c r="C485"/>
      <c r="E485" s="16">
        <v>749</v>
      </c>
    </row>
    <row r="486" spans="1:5" s="6" customFormat="1">
      <c r="A486"/>
      <c r="B486"/>
      <c r="C486"/>
      <c r="E486" s="16">
        <v>750</v>
      </c>
    </row>
    <row r="487" spans="1:5" s="6" customFormat="1">
      <c r="A487"/>
      <c r="B487"/>
      <c r="C487"/>
      <c r="E487" s="16">
        <v>751</v>
      </c>
    </row>
    <row r="488" spans="1:5" s="6" customFormat="1">
      <c r="A488"/>
      <c r="B488"/>
      <c r="C488"/>
      <c r="E488" s="16">
        <v>752</v>
      </c>
    </row>
    <row r="489" spans="1:5" s="6" customFormat="1">
      <c r="A489"/>
      <c r="B489"/>
      <c r="C489"/>
      <c r="E489" s="16">
        <v>753</v>
      </c>
    </row>
    <row r="490" spans="1:5" s="6" customFormat="1">
      <c r="A490"/>
      <c r="B490"/>
      <c r="C490"/>
      <c r="E490" s="16">
        <v>754</v>
      </c>
    </row>
    <row r="491" spans="1:5" s="6" customFormat="1">
      <c r="A491"/>
      <c r="B491"/>
      <c r="C491"/>
      <c r="E491" s="16">
        <v>755</v>
      </c>
    </row>
    <row r="492" spans="1:5" s="6" customFormat="1">
      <c r="A492"/>
      <c r="B492"/>
      <c r="C492"/>
      <c r="E492" s="16">
        <v>756</v>
      </c>
    </row>
    <row r="493" spans="1:5" s="6" customFormat="1">
      <c r="A493"/>
      <c r="B493"/>
      <c r="C493"/>
      <c r="E493" s="16">
        <v>757</v>
      </c>
    </row>
    <row r="494" spans="1:5" s="6" customFormat="1">
      <c r="A494"/>
      <c r="B494"/>
      <c r="C494"/>
      <c r="E494" s="16">
        <v>758</v>
      </c>
    </row>
    <row r="495" spans="1:5" s="6" customFormat="1">
      <c r="A495"/>
      <c r="B495"/>
      <c r="C495"/>
      <c r="E495" s="16">
        <v>759</v>
      </c>
    </row>
    <row r="496" spans="1:5" s="6" customFormat="1">
      <c r="A496"/>
      <c r="B496"/>
      <c r="C496"/>
      <c r="E496" s="16">
        <v>760</v>
      </c>
    </row>
    <row r="497" spans="1:5" s="6" customFormat="1">
      <c r="A497"/>
      <c r="B497"/>
      <c r="C497"/>
      <c r="E497" s="16">
        <v>761</v>
      </c>
    </row>
    <row r="498" spans="1:5" s="6" customFormat="1">
      <c r="A498"/>
      <c r="B498"/>
      <c r="C498"/>
      <c r="E498" s="16">
        <v>762</v>
      </c>
    </row>
    <row r="499" spans="1:5" s="6" customFormat="1">
      <c r="A499"/>
      <c r="B499"/>
      <c r="C499"/>
      <c r="E499" s="16">
        <v>763</v>
      </c>
    </row>
    <row r="500" spans="1:5" s="6" customFormat="1">
      <c r="A500"/>
      <c r="B500"/>
      <c r="C500"/>
      <c r="E500" s="16">
        <v>764</v>
      </c>
    </row>
    <row r="501" spans="1:5" s="6" customFormat="1">
      <c r="A501"/>
      <c r="B501"/>
      <c r="C501"/>
      <c r="E501" s="16">
        <v>765</v>
      </c>
    </row>
    <row r="502" spans="1:5" s="6" customFormat="1">
      <c r="A502"/>
      <c r="B502"/>
      <c r="C502"/>
      <c r="E502" s="16">
        <v>766</v>
      </c>
    </row>
    <row r="503" spans="1:5" s="6" customFormat="1">
      <c r="A503"/>
      <c r="B503"/>
      <c r="C503"/>
      <c r="E503" s="16">
        <v>767</v>
      </c>
    </row>
    <row r="504" spans="1:5" s="6" customFormat="1">
      <c r="A504"/>
      <c r="B504"/>
      <c r="C504"/>
      <c r="E504" s="16">
        <v>768</v>
      </c>
    </row>
    <row r="505" spans="1:5" s="6" customFormat="1">
      <c r="A505"/>
      <c r="B505"/>
      <c r="C505"/>
      <c r="E505" s="240">
        <v>769</v>
      </c>
    </row>
    <row r="506" spans="1:5" s="6" customFormat="1">
      <c r="A506"/>
      <c r="B506"/>
      <c r="C506"/>
      <c r="E506" s="16">
        <v>770</v>
      </c>
    </row>
    <row r="507" spans="1:5" s="6" customFormat="1">
      <c r="A507"/>
      <c r="B507"/>
      <c r="C507"/>
      <c r="E507" s="16">
        <v>771</v>
      </c>
    </row>
    <row r="508" spans="1:5" s="6" customFormat="1">
      <c r="A508"/>
      <c r="B508"/>
      <c r="C508"/>
      <c r="E508" s="16">
        <v>772</v>
      </c>
    </row>
    <row r="509" spans="1:5" s="6" customFormat="1">
      <c r="A509"/>
      <c r="B509"/>
      <c r="C509"/>
      <c r="E509" s="16">
        <v>773</v>
      </c>
    </row>
    <row r="510" spans="1:5" s="6" customFormat="1">
      <c r="A510"/>
      <c r="B510"/>
      <c r="C510"/>
      <c r="E510" s="16">
        <v>774</v>
      </c>
    </row>
    <row r="511" spans="1:5" s="6" customFormat="1">
      <c r="A511"/>
      <c r="B511"/>
      <c r="C511"/>
      <c r="E511" s="16">
        <v>775</v>
      </c>
    </row>
    <row r="512" spans="1:5" s="6" customFormat="1">
      <c r="A512"/>
      <c r="B512"/>
      <c r="C512"/>
      <c r="E512" s="16">
        <v>776</v>
      </c>
    </row>
    <row r="513" spans="1:5" s="6" customFormat="1">
      <c r="A513"/>
      <c r="B513"/>
      <c r="C513"/>
      <c r="E513" s="16">
        <v>777</v>
      </c>
    </row>
    <row r="514" spans="1:5" s="6" customFormat="1">
      <c r="A514"/>
      <c r="B514"/>
      <c r="C514"/>
      <c r="E514" s="16">
        <v>779</v>
      </c>
    </row>
    <row r="515" spans="1:5" s="6" customFormat="1">
      <c r="A515"/>
      <c r="B515"/>
      <c r="C515"/>
      <c r="E515" s="16">
        <v>780</v>
      </c>
    </row>
    <row r="516" spans="1:5" s="6" customFormat="1">
      <c r="A516"/>
      <c r="B516"/>
      <c r="C516"/>
      <c r="E516" s="16">
        <v>782</v>
      </c>
    </row>
    <row r="517" spans="1:5" s="6" customFormat="1">
      <c r="A517"/>
      <c r="B517"/>
      <c r="C517"/>
      <c r="E517" s="16">
        <v>783</v>
      </c>
    </row>
    <row r="518" spans="1:5" s="6" customFormat="1">
      <c r="A518"/>
      <c r="B518"/>
      <c r="C518"/>
      <c r="E518" s="16">
        <v>784</v>
      </c>
    </row>
    <row r="519" spans="1:5" s="6" customFormat="1">
      <c r="A519"/>
      <c r="B519"/>
      <c r="C519"/>
      <c r="E519" s="16">
        <v>785</v>
      </c>
    </row>
    <row r="520" spans="1:5" s="6" customFormat="1">
      <c r="A520"/>
      <c r="B520"/>
      <c r="C520"/>
      <c r="E520" s="16">
        <v>787</v>
      </c>
    </row>
    <row r="521" spans="1:5" s="6" customFormat="1">
      <c r="A521"/>
      <c r="B521"/>
      <c r="C521"/>
      <c r="E521" s="16">
        <v>788</v>
      </c>
    </row>
    <row r="522" spans="1:5" s="6" customFormat="1">
      <c r="A522"/>
      <c r="B522"/>
      <c r="C522"/>
      <c r="E522" s="16">
        <v>789</v>
      </c>
    </row>
    <row r="523" spans="1:5" s="6" customFormat="1">
      <c r="A523"/>
      <c r="B523"/>
      <c r="C523"/>
      <c r="E523" s="16">
        <v>790</v>
      </c>
    </row>
    <row r="524" spans="1:5" s="6" customFormat="1">
      <c r="A524"/>
      <c r="B524"/>
      <c r="C524"/>
      <c r="E524" s="16">
        <v>791</v>
      </c>
    </row>
    <row r="525" spans="1:5" s="6" customFormat="1">
      <c r="A525"/>
      <c r="B525"/>
      <c r="C525"/>
      <c r="E525" s="16">
        <v>792</v>
      </c>
    </row>
    <row r="526" spans="1:5" s="6" customFormat="1">
      <c r="A526"/>
      <c r="B526"/>
      <c r="C526"/>
      <c r="E526" s="16">
        <v>793</v>
      </c>
    </row>
    <row r="527" spans="1:5" s="6" customFormat="1">
      <c r="A527"/>
      <c r="B527"/>
      <c r="C527"/>
      <c r="E527" s="16">
        <v>794</v>
      </c>
    </row>
    <row r="528" spans="1:5" s="6" customFormat="1">
      <c r="A528"/>
      <c r="B528"/>
      <c r="C528"/>
      <c r="E528" s="16">
        <v>795</v>
      </c>
    </row>
    <row r="529" spans="1:5" s="6" customFormat="1">
      <c r="A529"/>
      <c r="B529"/>
      <c r="C529"/>
      <c r="E529" s="16">
        <v>796</v>
      </c>
    </row>
    <row r="530" spans="1:5" s="6" customFormat="1">
      <c r="A530"/>
      <c r="B530"/>
      <c r="C530"/>
      <c r="E530" s="16">
        <v>797</v>
      </c>
    </row>
    <row r="531" spans="1:5" s="6" customFormat="1">
      <c r="A531"/>
      <c r="B531"/>
      <c r="C531"/>
      <c r="E531" s="16">
        <v>798</v>
      </c>
    </row>
    <row r="532" spans="1:5" s="6" customFormat="1">
      <c r="A532"/>
      <c r="B532"/>
      <c r="C532"/>
      <c r="E532" s="16">
        <v>799</v>
      </c>
    </row>
    <row r="533" spans="1:5" s="6" customFormat="1">
      <c r="A533"/>
      <c r="B533"/>
      <c r="C533"/>
      <c r="E533" s="240">
        <v>800</v>
      </c>
    </row>
    <row r="534" spans="1:5" s="6" customFormat="1">
      <c r="A534"/>
      <c r="B534"/>
      <c r="C534"/>
      <c r="E534" s="16">
        <v>801</v>
      </c>
    </row>
    <row r="535" spans="1:5" s="6" customFormat="1">
      <c r="A535"/>
      <c r="B535"/>
      <c r="C535"/>
      <c r="E535" s="16">
        <v>802</v>
      </c>
    </row>
    <row r="536" spans="1:5" s="6" customFormat="1">
      <c r="A536"/>
      <c r="B536"/>
      <c r="C536"/>
      <c r="E536" s="16">
        <v>803</v>
      </c>
    </row>
    <row r="537" spans="1:5" s="6" customFormat="1">
      <c r="A537"/>
      <c r="B537"/>
      <c r="C537"/>
      <c r="E537" s="240">
        <v>804</v>
      </c>
    </row>
    <row r="538" spans="1:5" s="6" customFormat="1">
      <c r="A538"/>
      <c r="B538"/>
      <c r="C538"/>
      <c r="E538" s="16">
        <v>805</v>
      </c>
    </row>
    <row r="539" spans="1:5" s="6" customFormat="1">
      <c r="A539"/>
      <c r="B539"/>
      <c r="C539"/>
      <c r="E539" s="16">
        <v>806</v>
      </c>
    </row>
    <row r="540" spans="1:5" s="6" customFormat="1">
      <c r="A540"/>
      <c r="B540"/>
      <c r="C540"/>
      <c r="E540" s="16">
        <v>807</v>
      </c>
    </row>
    <row r="541" spans="1:5" s="6" customFormat="1">
      <c r="A541"/>
      <c r="B541"/>
      <c r="C541"/>
      <c r="E541" s="16">
        <v>808</v>
      </c>
    </row>
    <row r="542" spans="1:5" s="6" customFormat="1">
      <c r="A542"/>
      <c r="B542"/>
      <c r="C542"/>
      <c r="E542" s="16">
        <v>809</v>
      </c>
    </row>
    <row r="543" spans="1:5" s="6" customFormat="1">
      <c r="A543"/>
      <c r="B543"/>
      <c r="C543"/>
      <c r="E543" s="16">
        <v>810</v>
      </c>
    </row>
    <row r="544" spans="1:5" s="6" customFormat="1">
      <c r="A544"/>
      <c r="B544"/>
      <c r="C544"/>
      <c r="E544" s="16">
        <v>811</v>
      </c>
    </row>
    <row r="545" spans="1:5" s="6" customFormat="1">
      <c r="A545"/>
      <c r="B545"/>
      <c r="C545"/>
      <c r="E545" s="16">
        <v>812</v>
      </c>
    </row>
    <row r="546" spans="1:5" s="6" customFormat="1">
      <c r="A546"/>
      <c r="B546"/>
      <c r="C546"/>
      <c r="E546" s="16">
        <v>813</v>
      </c>
    </row>
    <row r="547" spans="1:5" s="6" customFormat="1">
      <c r="A547"/>
      <c r="B547"/>
      <c r="C547"/>
      <c r="E547" s="16">
        <v>814</v>
      </c>
    </row>
    <row r="548" spans="1:5" s="6" customFormat="1">
      <c r="A548"/>
      <c r="B548"/>
      <c r="C548"/>
      <c r="E548" s="16">
        <v>815</v>
      </c>
    </row>
    <row r="549" spans="1:5" s="6" customFormat="1">
      <c r="A549"/>
      <c r="B549"/>
      <c r="C549"/>
      <c r="E549" s="16">
        <v>817</v>
      </c>
    </row>
    <row r="550" spans="1:5" s="6" customFormat="1">
      <c r="A550"/>
      <c r="B550"/>
      <c r="C550"/>
      <c r="E550" s="16">
        <v>818</v>
      </c>
    </row>
    <row r="551" spans="1:5" s="6" customFormat="1">
      <c r="A551"/>
      <c r="B551"/>
      <c r="C551"/>
      <c r="E551" s="16">
        <v>819</v>
      </c>
    </row>
    <row r="552" spans="1:5" s="6" customFormat="1">
      <c r="A552"/>
      <c r="B552"/>
      <c r="C552"/>
      <c r="E552" s="16">
        <v>820</v>
      </c>
    </row>
    <row r="553" spans="1:5" s="6" customFormat="1">
      <c r="A553"/>
      <c r="B553"/>
      <c r="C553"/>
      <c r="E553" s="16">
        <v>821</v>
      </c>
    </row>
    <row r="554" spans="1:5" s="6" customFormat="1">
      <c r="A554"/>
      <c r="B554"/>
      <c r="C554"/>
      <c r="E554" s="16">
        <v>822</v>
      </c>
    </row>
    <row r="555" spans="1:5" s="6" customFormat="1">
      <c r="A555"/>
      <c r="B555"/>
      <c r="C555"/>
      <c r="E555" s="16">
        <v>825</v>
      </c>
    </row>
    <row r="556" spans="1:5" s="6" customFormat="1">
      <c r="A556"/>
      <c r="B556"/>
      <c r="C556"/>
      <c r="E556" s="16">
        <v>827</v>
      </c>
    </row>
    <row r="557" spans="1:5" s="6" customFormat="1">
      <c r="A557"/>
      <c r="B557"/>
      <c r="C557"/>
      <c r="E557" s="16">
        <v>840</v>
      </c>
    </row>
    <row r="558" spans="1:5" s="6" customFormat="1">
      <c r="A558"/>
      <c r="B558"/>
      <c r="C558"/>
      <c r="E558" s="16">
        <v>848</v>
      </c>
    </row>
    <row r="559" spans="1:5" s="6" customFormat="1">
      <c r="A559"/>
      <c r="B559"/>
      <c r="C559"/>
      <c r="E559" s="16">
        <v>851</v>
      </c>
    </row>
    <row r="560" spans="1:5" s="6" customFormat="1">
      <c r="A560"/>
      <c r="B560"/>
      <c r="C560"/>
      <c r="E560" s="16">
        <v>854</v>
      </c>
    </row>
    <row r="561" spans="1:5" s="6" customFormat="1">
      <c r="A561"/>
      <c r="B561"/>
      <c r="C561"/>
      <c r="E561" s="16">
        <v>855</v>
      </c>
    </row>
    <row r="562" spans="1:5" s="6" customFormat="1">
      <c r="A562"/>
      <c r="B562"/>
      <c r="C562"/>
      <c r="E562" s="16">
        <v>856</v>
      </c>
    </row>
    <row r="563" spans="1:5" s="6" customFormat="1">
      <c r="A563"/>
      <c r="B563"/>
      <c r="C563"/>
      <c r="E563" s="16">
        <v>857</v>
      </c>
    </row>
    <row r="564" spans="1:5" s="6" customFormat="1">
      <c r="A564"/>
      <c r="B564"/>
      <c r="C564"/>
      <c r="E564" s="16">
        <v>858</v>
      </c>
    </row>
    <row r="565" spans="1:5" s="6" customFormat="1">
      <c r="A565"/>
      <c r="B565"/>
      <c r="C565"/>
      <c r="E565" s="16">
        <v>859</v>
      </c>
    </row>
    <row r="566" spans="1:5" s="6" customFormat="1">
      <c r="A566"/>
      <c r="B566"/>
      <c r="C566"/>
      <c r="E566" s="16">
        <v>860</v>
      </c>
    </row>
    <row r="567" spans="1:5" s="6" customFormat="1">
      <c r="A567"/>
      <c r="B567"/>
      <c r="C567"/>
      <c r="E567" s="16">
        <v>861</v>
      </c>
    </row>
    <row r="568" spans="1:5" s="6" customFormat="1">
      <c r="A568"/>
      <c r="B568"/>
      <c r="C568"/>
      <c r="E568" s="16">
        <v>862</v>
      </c>
    </row>
    <row r="569" spans="1:5" s="6" customFormat="1">
      <c r="A569"/>
      <c r="B569"/>
      <c r="C569"/>
      <c r="E569" s="16">
        <v>863</v>
      </c>
    </row>
    <row r="570" spans="1:5" s="6" customFormat="1">
      <c r="A570"/>
      <c r="B570"/>
      <c r="C570"/>
      <c r="E570" s="16">
        <v>864</v>
      </c>
    </row>
    <row r="571" spans="1:5" s="6" customFormat="1">
      <c r="A571"/>
      <c r="B571"/>
      <c r="C571"/>
      <c r="E571" s="16">
        <v>865</v>
      </c>
    </row>
    <row r="572" spans="1:5" s="6" customFormat="1">
      <c r="A572"/>
      <c r="B572"/>
      <c r="C572"/>
      <c r="E572" s="16">
        <v>866</v>
      </c>
    </row>
    <row r="573" spans="1:5" s="6" customFormat="1">
      <c r="A573"/>
      <c r="B573"/>
      <c r="C573"/>
      <c r="E573" s="16">
        <v>867</v>
      </c>
    </row>
    <row r="574" spans="1:5" s="6" customFormat="1">
      <c r="A574"/>
      <c r="B574"/>
      <c r="C574"/>
      <c r="E574" s="16">
        <v>868</v>
      </c>
    </row>
    <row r="575" spans="1:5" s="6" customFormat="1">
      <c r="A575"/>
      <c r="B575"/>
      <c r="C575"/>
      <c r="E575" s="16">
        <v>869</v>
      </c>
    </row>
    <row r="576" spans="1:5" s="6" customFormat="1">
      <c r="A576"/>
      <c r="B576"/>
      <c r="C576"/>
      <c r="E576" s="16">
        <v>870</v>
      </c>
    </row>
    <row r="577" spans="1:5" s="6" customFormat="1">
      <c r="A577"/>
      <c r="B577"/>
      <c r="C577"/>
      <c r="E577" s="16">
        <v>871</v>
      </c>
    </row>
    <row r="578" spans="1:5" s="6" customFormat="1">
      <c r="A578"/>
      <c r="B578"/>
      <c r="C578"/>
      <c r="E578" s="16">
        <v>872</v>
      </c>
    </row>
    <row r="579" spans="1:5" s="6" customFormat="1">
      <c r="A579"/>
      <c r="B579"/>
      <c r="C579"/>
      <c r="E579" s="16">
        <v>876</v>
      </c>
    </row>
    <row r="580" spans="1:5" s="6" customFormat="1">
      <c r="A580"/>
      <c r="B580"/>
      <c r="C580"/>
      <c r="E580" s="16">
        <v>877</v>
      </c>
    </row>
    <row r="581" spans="1:5" s="6" customFormat="1">
      <c r="A581"/>
      <c r="B581"/>
      <c r="C581"/>
      <c r="E581" s="16">
        <v>880</v>
      </c>
    </row>
    <row r="582" spans="1:5" s="6" customFormat="1">
      <c r="A582"/>
      <c r="B582"/>
      <c r="C582"/>
      <c r="E582" s="16">
        <v>881</v>
      </c>
    </row>
    <row r="583" spans="1:5" s="6" customFormat="1">
      <c r="A583"/>
      <c r="B583"/>
      <c r="C583"/>
      <c r="E583" s="16">
        <v>882</v>
      </c>
    </row>
    <row r="584" spans="1:5" s="6" customFormat="1">
      <c r="A584"/>
      <c r="B584"/>
      <c r="C584"/>
      <c r="E584" s="16">
        <v>883</v>
      </c>
    </row>
    <row r="585" spans="1:5" s="6" customFormat="1">
      <c r="A585"/>
      <c r="B585"/>
      <c r="C585"/>
      <c r="E585" s="16">
        <v>884</v>
      </c>
    </row>
    <row r="586" spans="1:5" s="6" customFormat="1">
      <c r="A586"/>
      <c r="B586"/>
      <c r="C586"/>
      <c r="E586" s="16">
        <v>885</v>
      </c>
    </row>
    <row r="587" spans="1:5" s="6" customFormat="1">
      <c r="A587"/>
      <c r="B587"/>
      <c r="C587"/>
      <c r="E587" s="16">
        <v>886</v>
      </c>
    </row>
    <row r="588" spans="1:5" s="6" customFormat="1">
      <c r="A588"/>
      <c r="B588"/>
      <c r="C588"/>
      <c r="E588" s="16">
        <v>887</v>
      </c>
    </row>
    <row r="589" spans="1:5" s="6" customFormat="1">
      <c r="A589"/>
      <c r="B589"/>
      <c r="C589"/>
      <c r="E589" s="16">
        <v>888</v>
      </c>
    </row>
    <row r="590" spans="1:5" s="6" customFormat="1">
      <c r="A590"/>
      <c r="B590"/>
      <c r="C590"/>
      <c r="E590" s="16">
        <v>889</v>
      </c>
    </row>
    <row r="591" spans="1:5" s="6" customFormat="1">
      <c r="A591"/>
      <c r="B591"/>
      <c r="C591"/>
      <c r="E591" s="16">
        <v>890</v>
      </c>
    </row>
    <row r="592" spans="1:5" s="6" customFormat="1">
      <c r="A592"/>
      <c r="B592"/>
      <c r="C592"/>
      <c r="E592" s="16">
        <v>891</v>
      </c>
    </row>
    <row r="593" spans="1:5" s="6" customFormat="1">
      <c r="A593"/>
      <c r="B593"/>
      <c r="C593"/>
      <c r="E593" s="16">
        <v>892</v>
      </c>
    </row>
    <row r="594" spans="1:5" s="6" customFormat="1">
      <c r="A594"/>
      <c r="B594"/>
      <c r="C594"/>
      <c r="E594" s="16">
        <v>893</v>
      </c>
    </row>
    <row r="595" spans="1:5" s="6" customFormat="1">
      <c r="A595"/>
      <c r="B595"/>
      <c r="C595"/>
      <c r="E595" s="16">
        <v>894</v>
      </c>
    </row>
    <row r="596" spans="1:5" s="6" customFormat="1">
      <c r="A596"/>
      <c r="B596"/>
      <c r="C596"/>
      <c r="E596" s="16">
        <v>896</v>
      </c>
    </row>
    <row r="597" spans="1:5" s="6" customFormat="1">
      <c r="A597"/>
      <c r="B597"/>
      <c r="C597"/>
      <c r="E597" s="16">
        <v>897</v>
      </c>
    </row>
    <row r="598" spans="1:5" s="6" customFormat="1">
      <c r="A598"/>
      <c r="B598"/>
      <c r="C598"/>
      <c r="E598" s="16">
        <v>898</v>
      </c>
    </row>
    <row r="599" spans="1:5" s="6" customFormat="1">
      <c r="A599"/>
      <c r="B599"/>
      <c r="C599"/>
      <c r="E599" s="16">
        <v>899</v>
      </c>
    </row>
    <row r="600" spans="1:5" s="6" customFormat="1">
      <c r="A600"/>
      <c r="B600"/>
      <c r="C600"/>
      <c r="E600" s="16">
        <v>900</v>
      </c>
    </row>
    <row r="601" spans="1:5" s="6" customFormat="1">
      <c r="A601"/>
      <c r="B601"/>
      <c r="C601"/>
      <c r="E601" s="16">
        <v>901</v>
      </c>
    </row>
    <row r="602" spans="1:5" s="6" customFormat="1">
      <c r="A602"/>
      <c r="B602"/>
      <c r="C602"/>
      <c r="E602" s="16">
        <v>902</v>
      </c>
    </row>
    <row r="603" spans="1:5" s="6" customFormat="1">
      <c r="A603"/>
      <c r="B603"/>
      <c r="C603"/>
      <c r="E603" s="16">
        <v>903</v>
      </c>
    </row>
    <row r="604" spans="1:5" s="6" customFormat="1">
      <c r="A604"/>
      <c r="B604"/>
      <c r="C604"/>
      <c r="E604" s="16">
        <v>904</v>
      </c>
    </row>
    <row r="605" spans="1:5" s="6" customFormat="1">
      <c r="A605"/>
      <c r="B605"/>
      <c r="C605"/>
      <c r="E605" s="16">
        <v>905</v>
      </c>
    </row>
    <row r="606" spans="1:5" s="6" customFormat="1">
      <c r="A606"/>
      <c r="B606"/>
      <c r="C606"/>
      <c r="E606" s="16">
        <v>906</v>
      </c>
    </row>
    <row r="607" spans="1:5" s="6" customFormat="1">
      <c r="A607"/>
      <c r="B607"/>
      <c r="C607"/>
      <c r="E607" s="16">
        <v>907</v>
      </c>
    </row>
    <row r="608" spans="1:5" s="6" customFormat="1">
      <c r="A608"/>
      <c r="B608"/>
      <c r="C608"/>
      <c r="E608" s="16">
        <v>908</v>
      </c>
    </row>
    <row r="609" spans="1:5" s="6" customFormat="1">
      <c r="A609"/>
      <c r="B609"/>
      <c r="C609"/>
      <c r="E609" s="16">
        <v>909</v>
      </c>
    </row>
    <row r="610" spans="1:5" s="6" customFormat="1">
      <c r="A610"/>
      <c r="B610"/>
      <c r="C610"/>
      <c r="E610" s="16">
        <v>910</v>
      </c>
    </row>
    <row r="611" spans="1:5" s="6" customFormat="1">
      <c r="A611"/>
      <c r="B611"/>
      <c r="C611"/>
      <c r="E611" s="16">
        <v>911</v>
      </c>
    </row>
    <row r="612" spans="1:5" s="6" customFormat="1">
      <c r="A612"/>
      <c r="B612"/>
      <c r="C612"/>
      <c r="E612" s="16">
        <v>917</v>
      </c>
    </row>
    <row r="613" spans="1:5" s="6" customFormat="1">
      <c r="A613"/>
      <c r="B613"/>
      <c r="C613"/>
      <c r="E613" s="16">
        <v>918</v>
      </c>
    </row>
    <row r="614" spans="1:5" s="6" customFormat="1">
      <c r="A614"/>
      <c r="B614"/>
      <c r="C614"/>
      <c r="E614" s="16">
        <v>919</v>
      </c>
    </row>
    <row r="615" spans="1:5" s="6" customFormat="1">
      <c r="A615"/>
      <c r="B615"/>
      <c r="C615"/>
      <c r="E615" s="16">
        <v>920</v>
      </c>
    </row>
    <row r="616" spans="1:5" s="6" customFormat="1">
      <c r="A616"/>
      <c r="B616"/>
      <c r="C616"/>
      <c r="E616" s="16">
        <v>921</v>
      </c>
    </row>
    <row r="617" spans="1:5" s="6" customFormat="1">
      <c r="A617"/>
      <c r="B617"/>
      <c r="C617"/>
      <c r="E617" s="16">
        <v>924</v>
      </c>
    </row>
    <row r="618" spans="1:5" s="6" customFormat="1">
      <c r="A618"/>
      <c r="B618"/>
      <c r="C618"/>
      <c r="E618" s="16">
        <v>925</v>
      </c>
    </row>
    <row r="619" spans="1:5" s="6" customFormat="1">
      <c r="A619"/>
      <c r="B619"/>
      <c r="C619"/>
      <c r="E619" s="16">
        <v>926</v>
      </c>
    </row>
    <row r="620" spans="1:5" s="6" customFormat="1">
      <c r="A620"/>
      <c r="B620"/>
      <c r="C620"/>
      <c r="E620" s="16">
        <v>927</v>
      </c>
    </row>
    <row r="621" spans="1:5" s="6" customFormat="1">
      <c r="A621"/>
      <c r="B621"/>
      <c r="C621"/>
      <c r="E621" s="16">
        <v>928</v>
      </c>
    </row>
    <row r="622" spans="1:5" s="6" customFormat="1">
      <c r="A622"/>
      <c r="B622"/>
      <c r="C622"/>
      <c r="E622" s="16">
        <v>929</v>
      </c>
    </row>
    <row r="623" spans="1:5" s="6" customFormat="1">
      <c r="A623"/>
      <c r="B623"/>
      <c r="C623"/>
      <c r="E623" s="16">
        <v>930</v>
      </c>
    </row>
    <row r="624" spans="1:5" s="6" customFormat="1">
      <c r="A624"/>
      <c r="B624"/>
      <c r="C624"/>
      <c r="E624" s="16">
        <v>931</v>
      </c>
    </row>
    <row r="625" spans="1:5" s="6" customFormat="1">
      <c r="A625"/>
      <c r="B625"/>
      <c r="C625"/>
      <c r="E625" s="16">
        <v>932</v>
      </c>
    </row>
    <row r="626" spans="1:5" s="6" customFormat="1">
      <c r="A626"/>
      <c r="B626"/>
      <c r="C626"/>
      <c r="E626" s="16">
        <v>933</v>
      </c>
    </row>
    <row r="627" spans="1:5" s="6" customFormat="1">
      <c r="A627"/>
      <c r="B627"/>
      <c r="C627"/>
      <c r="E627" s="16">
        <v>934</v>
      </c>
    </row>
    <row r="628" spans="1:5" s="6" customFormat="1">
      <c r="A628"/>
      <c r="B628"/>
      <c r="C628"/>
      <c r="E628" s="16">
        <v>935</v>
      </c>
    </row>
    <row r="629" spans="1:5" s="6" customFormat="1">
      <c r="A629"/>
      <c r="B629"/>
      <c r="C629"/>
      <c r="E629" s="16">
        <v>936</v>
      </c>
    </row>
    <row r="630" spans="1:5" s="6" customFormat="1">
      <c r="A630"/>
      <c r="B630"/>
      <c r="C630"/>
      <c r="E630" s="16">
        <v>937</v>
      </c>
    </row>
    <row r="631" spans="1:5" s="6" customFormat="1">
      <c r="A631"/>
      <c r="B631"/>
      <c r="C631"/>
      <c r="E631" s="16">
        <v>938</v>
      </c>
    </row>
    <row r="632" spans="1:5" s="6" customFormat="1">
      <c r="A632"/>
      <c r="B632"/>
      <c r="C632"/>
      <c r="E632" s="16">
        <v>939</v>
      </c>
    </row>
    <row r="633" spans="1:5" s="6" customFormat="1">
      <c r="A633"/>
      <c r="B633"/>
      <c r="C633"/>
      <c r="E633" s="16">
        <v>940</v>
      </c>
    </row>
    <row r="634" spans="1:5" s="6" customFormat="1">
      <c r="A634"/>
      <c r="B634"/>
      <c r="C634"/>
      <c r="E634" s="16">
        <v>941</v>
      </c>
    </row>
    <row r="635" spans="1:5" s="6" customFormat="1">
      <c r="A635"/>
      <c r="B635"/>
      <c r="C635"/>
      <c r="E635" s="16">
        <v>942</v>
      </c>
    </row>
    <row r="636" spans="1:5" s="6" customFormat="1">
      <c r="A636"/>
      <c r="B636"/>
      <c r="C636"/>
      <c r="E636" s="16">
        <v>943</v>
      </c>
    </row>
    <row r="637" spans="1:5" s="6" customFormat="1">
      <c r="A637"/>
      <c r="B637"/>
      <c r="C637"/>
      <c r="E637" s="16">
        <v>944</v>
      </c>
    </row>
    <row r="638" spans="1:5" s="6" customFormat="1">
      <c r="A638"/>
      <c r="B638"/>
      <c r="C638"/>
      <c r="E638" s="16">
        <v>945</v>
      </c>
    </row>
    <row r="639" spans="1:5" s="6" customFormat="1">
      <c r="A639"/>
      <c r="B639"/>
      <c r="C639"/>
      <c r="E639" s="16">
        <v>946</v>
      </c>
    </row>
    <row r="640" spans="1:5" s="6" customFormat="1">
      <c r="A640"/>
      <c r="B640"/>
      <c r="C640"/>
      <c r="E640" s="16">
        <v>947</v>
      </c>
    </row>
    <row r="641" spans="1:5" s="6" customFormat="1">
      <c r="A641"/>
      <c r="B641"/>
      <c r="C641"/>
      <c r="E641" s="16">
        <v>948</v>
      </c>
    </row>
    <row r="642" spans="1:5" s="6" customFormat="1">
      <c r="A642"/>
      <c r="B642"/>
      <c r="C642"/>
      <c r="E642" s="16">
        <v>949</v>
      </c>
    </row>
    <row r="643" spans="1:5" s="6" customFormat="1">
      <c r="A643"/>
      <c r="B643"/>
      <c r="C643"/>
      <c r="E643" s="16">
        <v>950</v>
      </c>
    </row>
    <row r="644" spans="1:5" s="6" customFormat="1">
      <c r="A644"/>
      <c r="B644"/>
      <c r="C644"/>
      <c r="E644" s="16">
        <v>952</v>
      </c>
    </row>
    <row r="645" spans="1:5" s="6" customFormat="1">
      <c r="A645"/>
      <c r="B645"/>
      <c r="C645"/>
      <c r="E645" s="240">
        <v>956</v>
      </c>
    </row>
    <row r="646" spans="1:5" s="6" customFormat="1">
      <c r="A646"/>
      <c r="B646"/>
      <c r="C646"/>
      <c r="E646" s="16">
        <v>957</v>
      </c>
    </row>
    <row r="647" spans="1:5" s="6" customFormat="1">
      <c r="A647"/>
      <c r="B647"/>
      <c r="C647"/>
      <c r="E647" s="16">
        <v>958</v>
      </c>
    </row>
    <row r="648" spans="1:5" s="6" customFormat="1">
      <c r="A648"/>
      <c r="B648"/>
      <c r="C648"/>
      <c r="E648" s="16">
        <v>959</v>
      </c>
    </row>
    <row r="649" spans="1:5" s="6" customFormat="1">
      <c r="A649"/>
      <c r="B649"/>
      <c r="C649"/>
      <c r="E649" s="16">
        <v>960</v>
      </c>
    </row>
    <row r="650" spans="1:5" s="6" customFormat="1">
      <c r="A650"/>
      <c r="B650"/>
      <c r="C650"/>
      <c r="E650" s="16">
        <v>961</v>
      </c>
    </row>
    <row r="651" spans="1:5" s="6" customFormat="1">
      <c r="A651"/>
      <c r="B651"/>
      <c r="C651"/>
      <c r="E651" s="16">
        <v>962</v>
      </c>
    </row>
    <row r="652" spans="1:5" s="6" customFormat="1">
      <c r="A652"/>
      <c r="B652"/>
      <c r="C652"/>
      <c r="E652" s="16">
        <v>963</v>
      </c>
    </row>
    <row r="653" spans="1:5" s="6" customFormat="1">
      <c r="A653"/>
      <c r="B653"/>
      <c r="C653"/>
      <c r="E653" s="16">
        <v>964</v>
      </c>
    </row>
    <row r="654" spans="1:5" s="6" customFormat="1">
      <c r="A654"/>
      <c r="B654"/>
      <c r="C654"/>
      <c r="E654" s="16">
        <v>965</v>
      </c>
    </row>
    <row r="655" spans="1:5" s="6" customFormat="1">
      <c r="A655"/>
      <c r="B655"/>
      <c r="C655"/>
      <c r="E655" s="16">
        <v>966</v>
      </c>
    </row>
    <row r="656" spans="1:5" s="6" customFormat="1">
      <c r="A656"/>
      <c r="B656"/>
      <c r="C656"/>
      <c r="E656" s="16">
        <v>967</v>
      </c>
    </row>
    <row r="657" spans="1:5" s="6" customFormat="1">
      <c r="A657"/>
      <c r="B657"/>
      <c r="C657"/>
      <c r="E657" s="16">
        <v>968</v>
      </c>
    </row>
    <row r="658" spans="1:5" s="6" customFormat="1">
      <c r="A658"/>
      <c r="B658"/>
      <c r="C658"/>
      <c r="E658" s="16">
        <v>969</v>
      </c>
    </row>
    <row r="659" spans="1:5" s="6" customFormat="1">
      <c r="A659"/>
      <c r="B659"/>
      <c r="C659"/>
      <c r="E659" s="16">
        <v>970</v>
      </c>
    </row>
    <row r="660" spans="1:5" s="6" customFormat="1">
      <c r="A660"/>
      <c r="B660"/>
      <c r="C660"/>
      <c r="E660" s="16">
        <v>971</v>
      </c>
    </row>
    <row r="661" spans="1:5" s="6" customFormat="1">
      <c r="A661"/>
      <c r="B661"/>
      <c r="C661"/>
      <c r="E661" s="16">
        <v>972</v>
      </c>
    </row>
    <row r="662" spans="1:5" s="6" customFormat="1">
      <c r="A662"/>
      <c r="B662"/>
      <c r="C662"/>
      <c r="E662" s="16">
        <v>973</v>
      </c>
    </row>
    <row r="663" spans="1:5" s="6" customFormat="1">
      <c r="A663"/>
      <c r="B663"/>
      <c r="C663"/>
      <c r="E663" s="16">
        <v>974</v>
      </c>
    </row>
    <row r="664" spans="1:5" s="6" customFormat="1">
      <c r="A664"/>
      <c r="B664"/>
      <c r="C664"/>
      <c r="E664" s="16">
        <v>978</v>
      </c>
    </row>
    <row r="665" spans="1:5" s="6" customFormat="1">
      <c r="A665"/>
      <c r="B665"/>
      <c r="C665"/>
      <c r="E665" s="240">
        <v>982</v>
      </c>
    </row>
    <row r="666" spans="1:5" s="6" customFormat="1">
      <c r="A666"/>
      <c r="B666"/>
      <c r="C666"/>
      <c r="E666" s="16">
        <v>983</v>
      </c>
    </row>
    <row r="667" spans="1:5" s="6" customFormat="1">
      <c r="A667"/>
      <c r="B667"/>
      <c r="C667"/>
      <c r="E667" s="16">
        <v>984</v>
      </c>
    </row>
    <row r="668" spans="1:5" s="6" customFormat="1">
      <c r="A668"/>
      <c r="B668"/>
      <c r="C668"/>
      <c r="E668" s="16">
        <v>985</v>
      </c>
    </row>
    <row r="669" spans="1:5" s="6" customFormat="1">
      <c r="A669"/>
      <c r="B669"/>
      <c r="C669"/>
      <c r="E669" s="16">
        <v>986</v>
      </c>
    </row>
    <row r="670" spans="1:5" s="6" customFormat="1">
      <c r="A670"/>
      <c r="B670"/>
      <c r="C670"/>
      <c r="E670" s="16">
        <v>987</v>
      </c>
    </row>
    <row r="671" spans="1:5" s="6" customFormat="1">
      <c r="A671"/>
      <c r="B671"/>
      <c r="C671"/>
      <c r="E671" s="240">
        <v>988</v>
      </c>
    </row>
    <row r="672" spans="1:5" s="6" customFormat="1">
      <c r="A672"/>
      <c r="B672"/>
      <c r="C672"/>
      <c r="E672" s="16">
        <v>989</v>
      </c>
    </row>
    <row r="673" spans="1:5" s="6" customFormat="1">
      <c r="A673"/>
      <c r="B673"/>
      <c r="C673"/>
      <c r="E673" s="16">
        <v>990</v>
      </c>
    </row>
    <row r="674" spans="1:5" s="6" customFormat="1">
      <c r="A674"/>
      <c r="B674"/>
      <c r="C674"/>
      <c r="E674" s="16">
        <v>991</v>
      </c>
    </row>
    <row r="675" spans="1:5" s="6" customFormat="1">
      <c r="A675"/>
      <c r="B675"/>
      <c r="C675"/>
      <c r="E675" s="16">
        <v>992</v>
      </c>
    </row>
    <row r="676" spans="1:5" s="6" customFormat="1">
      <c r="A676"/>
      <c r="B676"/>
      <c r="C676"/>
      <c r="E676" s="16">
        <v>996</v>
      </c>
    </row>
    <row r="677" spans="1:5" s="6" customFormat="1">
      <c r="A677"/>
      <c r="B677"/>
      <c r="C677"/>
      <c r="E677" s="16">
        <v>999</v>
      </c>
    </row>
    <row r="678" spans="1:5" s="6" customFormat="1">
      <c r="A678"/>
      <c r="B678"/>
      <c r="C678"/>
      <c r="E678" s="16">
        <v>1000</v>
      </c>
    </row>
    <row r="679" spans="1:5" s="6" customFormat="1">
      <c r="A679"/>
      <c r="B679"/>
      <c r="C679"/>
      <c r="E679" s="16">
        <v>1001</v>
      </c>
    </row>
    <row r="680" spans="1:5" s="6" customFormat="1">
      <c r="A680"/>
      <c r="B680"/>
      <c r="C680"/>
      <c r="E680" s="16">
        <v>1002</v>
      </c>
    </row>
    <row r="681" spans="1:5" s="6" customFormat="1">
      <c r="A681"/>
      <c r="B681"/>
      <c r="C681"/>
      <c r="E681" s="16">
        <v>1003</v>
      </c>
    </row>
    <row r="682" spans="1:5" s="6" customFormat="1">
      <c r="A682"/>
      <c r="B682"/>
      <c r="C682"/>
      <c r="E682" s="16">
        <v>1004</v>
      </c>
    </row>
    <row r="683" spans="1:5" s="6" customFormat="1">
      <c r="A683"/>
      <c r="B683"/>
      <c r="C683"/>
      <c r="E683" s="16">
        <v>1005</v>
      </c>
    </row>
    <row r="684" spans="1:5" s="6" customFormat="1">
      <c r="A684"/>
      <c r="B684"/>
      <c r="C684"/>
      <c r="E684" s="16">
        <v>1006</v>
      </c>
    </row>
    <row r="685" spans="1:5" s="6" customFormat="1">
      <c r="A685"/>
      <c r="B685"/>
      <c r="C685"/>
      <c r="E685" s="16">
        <v>1007</v>
      </c>
    </row>
    <row r="686" spans="1:5" s="6" customFormat="1">
      <c r="A686"/>
      <c r="B686"/>
      <c r="C686"/>
      <c r="E686" s="16">
        <v>1009</v>
      </c>
    </row>
    <row r="687" spans="1:5" s="6" customFormat="1">
      <c r="A687"/>
      <c r="B687"/>
      <c r="C687"/>
      <c r="E687" s="16">
        <v>1012</v>
      </c>
    </row>
    <row r="688" spans="1:5" s="6" customFormat="1">
      <c r="A688"/>
      <c r="B688"/>
      <c r="C688"/>
      <c r="E688" s="240">
        <v>1018</v>
      </c>
    </row>
    <row r="689" spans="1:5" s="6" customFormat="1">
      <c r="A689"/>
      <c r="B689"/>
      <c r="C689"/>
      <c r="E689" s="240">
        <v>1019</v>
      </c>
    </row>
    <row r="690" spans="1:5" s="6" customFormat="1">
      <c r="A690"/>
      <c r="B690"/>
      <c r="C690"/>
      <c r="E690" s="240">
        <v>1020</v>
      </c>
    </row>
    <row r="691" spans="1:5" s="6" customFormat="1">
      <c r="A691"/>
      <c r="B691"/>
      <c r="C691"/>
      <c r="E691" s="240">
        <v>1021</v>
      </c>
    </row>
    <row r="692" spans="1:5" s="6" customFormat="1">
      <c r="A692"/>
      <c r="B692"/>
      <c r="C692"/>
      <c r="E692" s="240">
        <v>1022</v>
      </c>
    </row>
    <row r="693" spans="1:5" s="6" customFormat="1">
      <c r="A693"/>
      <c r="B693"/>
      <c r="C693"/>
      <c r="E693" s="16">
        <v>1023</v>
      </c>
    </row>
    <row r="694" spans="1:5" s="6" customFormat="1">
      <c r="A694"/>
      <c r="B694"/>
      <c r="C694"/>
      <c r="E694" s="16">
        <v>1024</v>
      </c>
    </row>
    <row r="695" spans="1:5" s="6" customFormat="1">
      <c r="A695"/>
      <c r="B695"/>
      <c r="C695"/>
      <c r="E695" s="16">
        <v>1025</v>
      </c>
    </row>
    <row r="696" spans="1:5" s="6" customFormat="1">
      <c r="A696"/>
      <c r="B696"/>
      <c r="C696"/>
      <c r="E696" s="16">
        <v>1026</v>
      </c>
    </row>
    <row r="697" spans="1:5" s="6" customFormat="1">
      <c r="A697"/>
      <c r="B697"/>
      <c r="C697"/>
      <c r="E697" s="16">
        <v>1027</v>
      </c>
    </row>
    <row r="698" spans="1:5" s="6" customFormat="1">
      <c r="A698"/>
      <c r="B698"/>
      <c r="C698"/>
      <c r="E698" s="16">
        <v>1028</v>
      </c>
    </row>
    <row r="699" spans="1:5" s="6" customFormat="1">
      <c r="A699"/>
      <c r="B699"/>
      <c r="C699"/>
      <c r="E699" s="16">
        <v>1029</v>
      </c>
    </row>
    <row r="700" spans="1:5" s="6" customFormat="1">
      <c r="A700"/>
      <c r="B700"/>
      <c r="C700"/>
      <c r="E700" s="16">
        <v>1030</v>
      </c>
    </row>
    <row r="701" spans="1:5" s="6" customFormat="1">
      <c r="A701"/>
      <c r="B701"/>
      <c r="C701"/>
      <c r="E701" s="16">
        <v>1031</v>
      </c>
    </row>
    <row r="702" spans="1:5" s="6" customFormat="1">
      <c r="A702"/>
      <c r="B702"/>
      <c r="C702"/>
      <c r="E702" s="16">
        <v>1032</v>
      </c>
    </row>
    <row r="703" spans="1:5" s="6" customFormat="1">
      <c r="A703"/>
      <c r="B703"/>
      <c r="C703"/>
      <c r="E703" s="16">
        <v>1033</v>
      </c>
    </row>
    <row r="704" spans="1:5" s="6" customFormat="1">
      <c r="A704"/>
      <c r="B704"/>
      <c r="C704"/>
      <c r="E704" s="16">
        <v>1034</v>
      </c>
    </row>
    <row r="705" spans="1:5" s="6" customFormat="1">
      <c r="A705"/>
      <c r="B705"/>
      <c r="C705"/>
      <c r="E705" s="16">
        <v>1035</v>
      </c>
    </row>
    <row r="706" spans="1:5" s="6" customFormat="1">
      <c r="A706"/>
      <c r="B706"/>
      <c r="C706"/>
      <c r="E706" s="16">
        <v>1036</v>
      </c>
    </row>
    <row r="707" spans="1:5" s="6" customFormat="1">
      <c r="A707"/>
      <c r="B707"/>
      <c r="C707"/>
      <c r="E707" s="16">
        <v>1037</v>
      </c>
    </row>
    <row r="708" spans="1:5" s="6" customFormat="1">
      <c r="A708"/>
      <c r="B708"/>
      <c r="C708"/>
      <c r="E708" s="16">
        <v>1038</v>
      </c>
    </row>
    <row r="709" spans="1:5" s="6" customFormat="1">
      <c r="A709"/>
      <c r="B709"/>
      <c r="C709"/>
      <c r="E709" s="16">
        <v>1039</v>
      </c>
    </row>
    <row r="710" spans="1:5" s="6" customFormat="1">
      <c r="A710"/>
      <c r="B710"/>
      <c r="C710"/>
      <c r="E710" s="16">
        <v>1040</v>
      </c>
    </row>
    <row r="711" spans="1:5" s="6" customFormat="1">
      <c r="A711"/>
      <c r="B711"/>
      <c r="C711"/>
      <c r="E711" s="16">
        <v>1041</v>
      </c>
    </row>
    <row r="712" spans="1:5" s="6" customFormat="1">
      <c r="A712"/>
      <c r="B712"/>
      <c r="C712"/>
      <c r="E712" s="16">
        <v>1042</v>
      </c>
    </row>
    <row r="713" spans="1:5" s="6" customFormat="1">
      <c r="A713"/>
      <c r="B713"/>
      <c r="C713"/>
      <c r="E713" s="240">
        <v>1043</v>
      </c>
    </row>
    <row r="714" spans="1:5" s="6" customFormat="1">
      <c r="A714"/>
      <c r="B714"/>
      <c r="C714"/>
      <c r="E714" s="16">
        <v>1044</v>
      </c>
    </row>
    <row r="715" spans="1:5" s="6" customFormat="1">
      <c r="A715"/>
      <c r="B715"/>
      <c r="C715"/>
      <c r="E715" s="16">
        <v>1045</v>
      </c>
    </row>
    <row r="716" spans="1:5" s="6" customFormat="1">
      <c r="A716"/>
      <c r="B716"/>
      <c r="C716"/>
      <c r="E716" s="16">
        <v>1046</v>
      </c>
    </row>
    <row r="717" spans="1:5" s="6" customFormat="1">
      <c r="A717"/>
      <c r="B717"/>
      <c r="C717"/>
      <c r="E717" s="240">
        <v>1047</v>
      </c>
    </row>
    <row r="718" spans="1:5" s="6" customFormat="1">
      <c r="A718"/>
      <c r="B718"/>
      <c r="C718"/>
      <c r="E718" s="16">
        <v>1048</v>
      </c>
    </row>
    <row r="719" spans="1:5" s="6" customFormat="1">
      <c r="A719"/>
      <c r="B719"/>
      <c r="C719"/>
      <c r="E719" s="240">
        <v>1050</v>
      </c>
    </row>
    <row r="720" spans="1:5" s="6" customFormat="1">
      <c r="A720"/>
      <c r="B720"/>
      <c r="C720"/>
      <c r="E720" s="16">
        <v>1051</v>
      </c>
    </row>
    <row r="721" spans="1:5" s="6" customFormat="1">
      <c r="A721"/>
      <c r="B721"/>
      <c r="C721"/>
      <c r="E721" s="16">
        <v>1052</v>
      </c>
    </row>
    <row r="722" spans="1:5" s="6" customFormat="1">
      <c r="A722"/>
      <c r="B722"/>
      <c r="C722"/>
      <c r="E722" s="16">
        <v>1053</v>
      </c>
    </row>
    <row r="723" spans="1:5" s="6" customFormat="1">
      <c r="A723"/>
      <c r="B723"/>
      <c r="C723"/>
      <c r="E723" s="16">
        <v>1054</v>
      </c>
    </row>
    <row r="724" spans="1:5" s="6" customFormat="1">
      <c r="A724"/>
      <c r="B724"/>
      <c r="C724"/>
      <c r="E724" s="16">
        <v>1055</v>
      </c>
    </row>
    <row r="725" spans="1:5" s="6" customFormat="1">
      <c r="A725"/>
      <c r="B725"/>
      <c r="C725"/>
      <c r="E725" s="16">
        <v>1057</v>
      </c>
    </row>
    <row r="726" spans="1:5" s="6" customFormat="1">
      <c r="A726"/>
      <c r="B726"/>
      <c r="C726"/>
      <c r="E726" s="16">
        <v>1058</v>
      </c>
    </row>
    <row r="727" spans="1:5" s="6" customFormat="1">
      <c r="A727"/>
      <c r="B727"/>
      <c r="C727"/>
      <c r="E727" s="16">
        <v>1059</v>
      </c>
    </row>
    <row r="728" spans="1:5" s="6" customFormat="1">
      <c r="A728"/>
      <c r="B728"/>
      <c r="C728"/>
      <c r="E728" s="16">
        <v>1060</v>
      </c>
    </row>
    <row r="729" spans="1:5" s="6" customFormat="1">
      <c r="A729"/>
      <c r="B729"/>
      <c r="C729"/>
      <c r="E729" s="16">
        <v>1061</v>
      </c>
    </row>
    <row r="730" spans="1:5" s="6" customFormat="1">
      <c r="A730"/>
      <c r="B730"/>
      <c r="C730"/>
      <c r="E730" s="16">
        <v>1062</v>
      </c>
    </row>
    <row r="731" spans="1:5" s="6" customFormat="1">
      <c r="A731"/>
      <c r="B731"/>
      <c r="C731"/>
      <c r="E731" s="16">
        <v>1063</v>
      </c>
    </row>
    <row r="732" spans="1:5" s="6" customFormat="1">
      <c r="A732"/>
      <c r="B732"/>
      <c r="C732"/>
      <c r="E732" s="16">
        <v>1064</v>
      </c>
    </row>
    <row r="733" spans="1:5" s="6" customFormat="1">
      <c r="A733"/>
      <c r="B733"/>
      <c r="C733"/>
      <c r="E733" s="16">
        <v>1066</v>
      </c>
    </row>
    <row r="734" spans="1:5" s="6" customFormat="1">
      <c r="A734"/>
      <c r="B734"/>
      <c r="C734"/>
      <c r="E734" s="16">
        <v>1067</v>
      </c>
    </row>
    <row r="735" spans="1:5" s="6" customFormat="1">
      <c r="A735"/>
      <c r="B735"/>
      <c r="C735"/>
      <c r="E735" s="16">
        <v>1069</v>
      </c>
    </row>
    <row r="736" spans="1:5" s="6" customFormat="1">
      <c r="A736"/>
      <c r="B736"/>
      <c r="C736"/>
      <c r="E736" s="16">
        <v>1070</v>
      </c>
    </row>
    <row r="737" spans="1:5" s="6" customFormat="1">
      <c r="A737"/>
      <c r="B737"/>
      <c r="C737"/>
      <c r="E737" s="16">
        <v>1071</v>
      </c>
    </row>
    <row r="738" spans="1:5" s="6" customFormat="1">
      <c r="A738"/>
      <c r="B738"/>
      <c r="C738"/>
      <c r="E738" s="16">
        <v>1072</v>
      </c>
    </row>
    <row r="739" spans="1:5" s="6" customFormat="1">
      <c r="A739"/>
      <c r="B739"/>
      <c r="C739"/>
      <c r="E739" s="16">
        <v>1073</v>
      </c>
    </row>
    <row r="740" spans="1:5" s="6" customFormat="1">
      <c r="A740"/>
      <c r="B740"/>
      <c r="C740"/>
      <c r="E740" s="16">
        <v>1074</v>
      </c>
    </row>
    <row r="741" spans="1:5" s="6" customFormat="1">
      <c r="A741"/>
      <c r="B741"/>
      <c r="C741"/>
      <c r="E741" s="16">
        <v>1078</v>
      </c>
    </row>
    <row r="742" spans="1:5" s="6" customFormat="1">
      <c r="A742"/>
      <c r="B742"/>
      <c r="C742"/>
      <c r="E742" s="16">
        <v>1079</v>
      </c>
    </row>
    <row r="743" spans="1:5" s="6" customFormat="1">
      <c r="A743"/>
      <c r="B743"/>
      <c r="C743"/>
      <c r="E743" s="16">
        <v>1081</v>
      </c>
    </row>
    <row r="744" spans="1:5" s="6" customFormat="1">
      <c r="A744"/>
      <c r="B744"/>
      <c r="C744"/>
      <c r="E744" s="16">
        <v>1082</v>
      </c>
    </row>
    <row r="745" spans="1:5" s="6" customFormat="1">
      <c r="A745"/>
      <c r="B745"/>
      <c r="C745"/>
      <c r="E745" s="16">
        <v>1083</v>
      </c>
    </row>
    <row r="746" spans="1:5" s="6" customFormat="1">
      <c r="A746"/>
      <c r="B746"/>
      <c r="C746"/>
      <c r="E746" s="16">
        <v>1084</v>
      </c>
    </row>
    <row r="747" spans="1:5" s="6" customFormat="1">
      <c r="A747"/>
      <c r="B747"/>
      <c r="C747"/>
      <c r="E747" s="16">
        <v>1085</v>
      </c>
    </row>
    <row r="748" spans="1:5" s="6" customFormat="1">
      <c r="A748"/>
      <c r="B748"/>
      <c r="C748"/>
      <c r="E748" s="16">
        <v>1086</v>
      </c>
    </row>
    <row r="749" spans="1:5" s="6" customFormat="1">
      <c r="A749"/>
      <c r="B749"/>
      <c r="C749"/>
      <c r="E749" s="16">
        <v>1087</v>
      </c>
    </row>
    <row r="750" spans="1:5" s="6" customFormat="1">
      <c r="A750"/>
      <c r="B750"/>
      <c r="C750"/>
      <c r="E750" s="16">
        <v>1088</v>
      </c>
    </row>
    <row r="751" spans="1:5" s="6" customFormat="1">
      <c r="A751"/>
      <c r="B751"/>
      <c r="C751"/>
      <c r="E751" s="16">
        <v>1089</v>
      </c>
    </row>
    <row r="752" spans="1:5" s="6" customFormat="1">
      <c r="A752"/>
      <c r="B752"/>
      <c r="C752"/>
      <c r="E752" s="16">
        <v>1090</v>
      </c>
    </row>
    <row r="753" spans="1:5" s="6" customFormat="1">
      <c r="A753"/>
      <c r="B753"/>
      <c r="C753"/>
      <c r="E753" s="16">
        <v>1091</v>
      </c>
    </row>
    <row r="754" spans="1:5" s="6" customFormat="1">
      <c r="A754"/>
      <c r="B754"/>
      <c r="C754"/>
      <c r="E754" s="16">
        <v>1092</v>
      </c>
    </row>
    <row r="755" spans="1:5" s="6" customFormat="1">
      <c r="A755"/>
      <c r="B755"/>
      <c r="C755"/>
      <c r="E755" s="16">
        <v>1094</v>
      </c>
    </row>
    <row r="756" spans="1:5" s="6" customFormat="1">
      <c r="A756"/>
      <c r="B756"/>
      <c r="C756"/>
      <c r="E756" s="16">
        <v>1097</v>
      </c>
    </row>
    <row r="757" spans="1:5" s="6" customFormat="1">
      <c r="A757"/>
      <c r="B757"/>
      <c r="C757"/>
      <c r="E757" s="16">
        <v>1098</v>
      </c>
    </row>
    <row r="758" spans="1:5" s="6" customFormat="1">
      <c r="A758"/>
      <c r="B758"/>
      <c r="C758"/>
      <c r="E758" s="16">
        <v>1099</v>
      </c>
    </row>
    <row r="759" spans="1:5" s="6" customFormat="1">
      <c r="A759"/>
      <c r="B759"/>
      <c r="C759"/>
      <c r="E759" s="16">
        <v>1100</v>
      </c>
    </row>
    <row r="760" spans="1:5" s="6" customFormat="1">
      <c r="A760"/>
      <c r="B760"/>
      <c r="C760"/>
      <c r="E760" s="16">
        <v>1101</v>
      </c>
    </row>
    <row r="761" spans="1:5" s="6" customFormat="1">
      <c r="A761"/>
      <c r="B761"/>
      <c r="C761"/>
      <c r="E761" s="16">
        <v>1102</v>
      </c>
    </row>
    <row r="762" spans="1:5" s="6" customFormat="1">
      <c r="A762"/>
      <c r="B762"/>
      <c r="C762"/>
      <c r="E762" s="16">
        <v>1103</v>
      </c>
    </row>
    <row r="763" spans="1:5" s="6" customFormat="1">
      <c r="A763"/>
      <c r="B763"/>
      <c r="C763"/>
      <c r="E763" s="16">
        <v>1104</v>
      </c>
    </row>
    <row r="764" spans="1:5" s="6" customFormat="1">
      <c r="A764"/>
      <c r="B764"/>
      <c r="C764"/>
      <c r="E764" s="16">
        <v>1105</v>
      </c>
    </row>
    <row r="765" spans="1:5" s="6" customFormat="1">
      <c r="A765"/>
      <c r="B765"/>
      <c r="C765"/>
      <c r="E765" s="16">
        <v>1106</v>
      </c>
    </row>
    <row r="766" spans="1:5" s="6" customFormat="1">
      <c r="A766"/>
      <c r="B766"/>
      <c r="C766"/>
      <c r="E766" s="16">
        <v>1109</v>
      </c>
    </row>
    <row r="767" spans="1:5" s="6" customFormat="1">
      <c r="A767"/>
      <c r="B767"/>
      <c r="C767"/>
      <c r="E767" s="16">
        <v>1110</v>
      </c>
    </row>
    <row r="768" spans="1:5" s="6" customFormat="1">
      <c r="A768"/>
      <c r="B768"/>
      <c r="C768"/>
      <c r="E768" s="16">
        <v>1112</v>
      </c>
    </row>
    <row r="769" spans="1:5" s="6" customFormat="1">
      <c r="A769"/>
      <c r="B769"/>
      <c r="C769"/>
      <c r="E769" s="16">
        <v>1113</v>
      </c>
    </row>
    <row r="770" spans="1:5" s="6" customFormat="1">
      <c r="A770"/>
      <c r="B770"/>
      <c r="C770"/>
      <c r="E770" s="16">
        <v>1114</v>
      </c>
    </row>
    <row r="771" spans="1:5" s="6" customFormat="1">
      <c r="A771"/>
      <c r="B771"/>
      <c r="C771"/>
      <c r="E771" s="16">
        <v>1115</v>
      </c>
    </row>
    <row r="772" spans="1:5" s="6" customFormat="1">
      <c r="A772"/>
      <c r="B772"/>
      <c r="C772"/>
      <c r="E772" s="16">
        <v>1116</v>
      </c>
    </row>
    <row r="773" spans="1:5" s="6" customFormat="1">
      <c r="A773"/>
      <c r="B773"/>
      <c r="C773"/>
      <c r="E773" s="240">
        <v>1119</v>
      </c>
    </row>
    <row r="774" spans="1:5" s="6" customFormat="1">
      <c r="A774"/>
      <c r="B774"/>
      <c r="C774"/>
      <c r="E774" s="16">
        <v>1120</v>
      </c>
    </row>
    <row r="775" spans="1:5" s="6" customFormat="1">
      <c r="A775"/>
      <c r="B775"/>
      <c r="C775"/>
      <c r="E775" s="16">
        <v>1123</v>
      </c>
    </row>
    <row r="776" spans="1:5" s="6" customFormat="1">
      <c r="A776"/>
      <c r="B776"/>
      <c r="C776"/>
      <c r="E776" s="16">
        <v>1124</v>
      </c>
    </row>
    <row r="777" spans="1:5" s="6" customFormat="1">
      <c r="A777"/>
      <c r="B777"/>
      <c r="C777"/>
      <c r="E777" s="16">
        <v>1125</v>
      </c>
    </row>
    <row r="778" spans="1:5" s="6" customFormat="1">
      <c r="A778"/>
      <c r="B778"/>
      <c r="C778"/>
      <c r="E778" s="16">
        <v>1126</v>
      </c>
    </row>
    <row r="779" spans="1:5" s="6" customFormat="1">
      <c r="A779"/>
      <c r="B779"/>
      <c r="C779"/>
      <c r="E779" s="16">
        <v>1127</v>
      </c>
    </row>
    <row r="780" spans="1:5" s="6" customFormat="1">
      <c r="A780"/>
      <c r="B780"/>
      <c r="C780"/>
      <c r="E780" s="16">
        <v>1128</v>
      </c>
    </row>
    <row r="781" spans="1:5" s="6" customFormat="1">
      <c r="A781"/>
      <c r="B781"/>
      <c r="C781"/>
      <c r="E781" s="16">
        <v>1129</v>
      </c>
    </row>
    <row r="782" spans="1:5" s="6" customFormat="1">
      <c r="A782"/>
      <c r="B782"/>
      <c r="C782"/>
      <c r="E782" s="16">
        <v>1130</v>
      </c>
    </row>
    <row r="783" spans="1:5" s="6" customFormat="1">
      <c r="A783"/>
      <c r="B783"/>
      <c r="C783"/>
      <c r="E783" s="16">
        <v>1131</v>
      </c>
    </row>
    <row r="784" spans="1:5" s="6" customFormat="1">
      <c r="A784"/>
      <c r="B784"/>
      <c r="C784"/>
      <c r="E784" s="16">
        <v>1132</v>
      </c>
    </row>
    <row r="785" spans="1:5" s="6" customFormat="1">
      <c r="A785"/>
      <c r="B785"/>
      <c r="C785"/>
      <c r="E785" s="16">
        <v>1133</v>
      </c>
    </row>
    <row r="786" spans="1:5" s="6" customFormat="1">
      <c r="A786"/>
      <c r="B786"/>
      <c r="C786"/>
      <c r="E786" s="16">
        <v>1134</v>
      </c>
    </row>
    <row r="787" spans="1:5" s="6" customFormat="1">
      <c r="A787"/>
      <c r="B787"/>
      <c r="C787"/>
      <c r="E787" s="16">
        <v>1135</v>
      </c>
    </row>
    <row r="788" spans="1:5" s="6" customFormat="1">
      <c r="A788"/>
      <c r="B788"/>
      <c r="C788"/>
      <c r="E788" s="16">
        <v>1136</v>
      </c>
    </row>
    <row r="789" spans="1:5" s="6" customFormat="1">
      <c r="A789"/>
      <c r="B789"/>
      <c r="C789"/>
      <c r="E789" s="16">
        <v>1139</v>
      </c>
    </row>
    <row r="790" spans="1:5" s="6" customFormat="1">
      <c r="A790"/>
      <c r="B790"/>
      <c r="C790"/>
      <c r="E790" s="16">
        <v>1140</v>
      </c>
    </row>
    <row r="791" spans="1:5" s="6" customFormat="1">
      <c r="A791"/>
      <c r="B791"/>
      <c r="C791"/>
      <c r="E791" s="16">
        <v>1141</v>
      </c>
    </row>
    <row r="792" spans="1:5" s="6" customFormat="1">
      <c r="A792"/>
      <c r="B792"/>
      <c r="C792"/>
      <c r="E792" s="16">
        <v>1142</v>
      </c>
    </row>
    <row r="793" spans="1:5" s="6" customFormat="1">
      <c r="A793"/>
      <c r="B793"/>
      <c r="C793"/>
      <c r="E793" s="16">
        <v>1143</v>
      </c>
    </row>
    <row r="794" spans="1:5" s="6" customFormat="1">
      <c r="A794"/>
      <c r="B794"/>
      <c r="C794"/>
      <c r="E794" s="16">
        <v>1144</v>
      </c>
    </row>
    <row r="795" spans="1:5" s="6" customFormat="1">
      <c r="A795"/>
      <c r="B795"/>
      <c r="C795"/>
      <c r="E795" s="16">
        <v>1145</v>
      </c>
    </row>
    <row r="796" spans="1:5" s="6" customFormat="1">
      <c r="A796"/>
      <c r="B796"/>
      <c r="C796"/>
      <c r="E796" s="16">
        <v>1146</v>
      </c>
    </row>
    <row r="797" spans="1:5" s="6" customFormat="1">
      <c r="A797"/>
      <c r="B797"/>
      <c r="C797"/>
      <c r="E797" s="16">
        <v>1147</v>
      </c>
    </row>
    <row r="798" spans="1:5" s="6" customFormat="1">
      <c r="A798"/>
      <c r="B798"/>
      <c r="C798"/>
      <c r="E798" s="16">
        <v>1148</v>
      </c>
    </row>
    <row r="799" spans="1:5" s="6" customFormat="1">
      <c r="A799"/>
      <c r="B799"/>
      <c r="C799"/>
      <c r="E799" s="16">
        <v>1149</v>
      </c>
    </row>
    <row r="800" spans="1:5" s="6" customFormat="1">
      <c r="A800"/>
      <c r="B800"/>
      <c r="C800"/>
      <c r="E800" s="16">
        <v>1150</v>
      </c>
    </row>
    <row r="801" spans="1:5" s="6" customFormat="1">
      <c r="A801"/>
      <c r="B801"/>
      <c r="C801"/>
      <c r="E801" s="16">
        <v>1151</v>
      </c>
    </row>
    <row r="802" spans="1:5" s="6" customFormat="1">
      <c r="A802"/>
      <c r="B802"/>
      <c r="C802"/>
      <c r="E802" s="16">
        <v>1152</v>
      </c>
    </row>
    <row r="803" spans="1:5" s="6" customFormat="1">
      <c r="A803"/>
      <c r="B803"/>
      <c r="C803"/>
      <c r="E803" s="16">
        <v>1154</v>
      </c>
    </row>
    <row r="804" spans="1:5" s="6" customFormat="1">
      <c r="A804"/>
      <c r="B804"/>
      <c r="C804"/>
      <c r="E804" s="16">
        <v>1155</v>
      </c>
    </row>
    <row r="805" spans="1:5" s="6" customFormat="1">
      <c r="A805"/>
      <c r="B805"/>
      <c r="C805"/>
      <c r="E805" s="16">
        <v>1156</v>
      </c>
    </row>
    <row r="806" spans="1:5" s="6" customFormat="1">
      <c r="A806"/>
      <c r="B806"/>
      <c r="C806"/>
      <c r="E806" s="16">
        <v>1157</v>
      </c>
    </row>
    <row r="807" spans="1:5" s="6" customFormat="1">
      <c r="A807"/>
      <c r="B807"/>
      <c r="C807"/>
      <c r="E807" s="16">
        <v>1158</v>
      </c>
    </row>
    <row r="808" spans="1:5" s="6" customFormat="1">
      <c r="A808"/>
      <c r="B808"/>
      <c r="C808"/>
      <c r="E808" s="16">
        <v>1159</v>
      </c>
    </row>
    <row r="809" spans="1:5" s="6" customFormat="1">
      <c r="A809"/>
      <c r="B809"/>
      <c r="C809"/>
      <c r="E809" s="16">
        <v>1160</v>
      </c>
    </row>
    <row r="810" spans="1:5" s="6" customFormat="1">
      <c r="A810"/>
      <c r="B810"/>
      <c r="C810"/>
      <c r="E810" s="16">
        <v>1161</v>
      </c>
    </row>
    <row r="811" spans="1:5" s="6" customFormat="1">
      <c r="A811"/>
      <c r="B811"/>
      <c r="C811"/>
      <c r="E811" s="16">
        <v>1162</v>
      </c>
    </row>
    <row r="812" spans="1:5" s="6" customFormat="1">
      <c r="A812"/>
      <c r="B812"/>
      <c r="C812"/>
      <c r="E812" s="16">
        <v>1163</v>
      </c>
    </row>
    <row r="813" spans="1:5" s="6" customFormat="1">
      <c r="A813"/>
      <c r="B813"/>
      <c r="C813"/>
      <c r="E813" s="16">
        <v>1164</v>
      </c>
    </row>
    <row r="814" spans="1:5" s="6" customFormat="1">
      <c r="A814"/>
      <c r="B814"/>
      <c r="C814"/>
      <c r="E814" s="16">
        <v>1165</v>
      </c>
    </row>
    <row r="815" spans="1:5" s="6" customFormat="1">
      <c r="A815"/>
      <c r="B815"/>
      <c r="C815"/>
      <c r="E815" s="16">
        <v>1166</v>
      </c>
    </row>
    <row r="816" spans="1:5" s="6" customFormat="1">
      <c r="A816"/>
      <c r="B816"/>
      <c r="C816"/>
      <c r="E816" s="16">
        <v>1167</v>
      </c>
    </row>
    <row r="817" spans="1:5" s="6" customFormat="1">
      <c r="A817"/>
      <c r="B817"/>
      <c r="C817"/>
      <c r="E817" s="16">
        <v>1168</v>
      </c>
    </row>
    <row r="818" spans="1:5" s="6" customFormat="1">
      <c r="A818"/>
      <c r="B818"/>
      <c r="C818"/>
      <c r="E818" s="16">
        <v>1169</v>
      </c>
    </row>
    <row r="819" spans="1:5" s="6" customFormat="1">
      <c r="A819"/>
      <c r="B819"/>
      <c r="C819"/>
      <c r="E819" s="16">
        <v>1170</v>
      </c>
    </row>
    <row r="820" spans="1:5" s="6" customFormat="1">
      <c r="A820"/>
      <c r="B820"/>
      <c r="C820"/>
      <c r="E820" s="16">
        <v>1171</v>
      </c>
    </row>
    <row r="821" spans="1:5" s="6" customFormat="1">
      <c r="A821"/>
      <c r="B821"/>
      <c r="C821"/>
      <c r="E821" s="16">
        <v>1172</v>
      </c>
    </row>
    <row r="822" spans="1:5" s="6" customFormat="1">
      <c r="A822"/>
      <c r="B822"/>
      <c r="C822"/>
      <c r="E822" s="16">
        <v>1173</v>
      </c>
    </row>
    <row r="823" spans="1:5" s="6" customFormat="1">
      <c r="A823"/>
      <c r="B823"/>
      <c r="C823"/>
      <c r="E823" s="16">
        <v>1174</v>
      </c>
    </row>
    <row r="824" spans="1:5" s="6" customFormat="1">
      <c r="A824"/>
      <c r="B824"/>
      <c r="C824"/>
      <c r="E824" s="16">
        <v>1175</v>
      </c>
    </row>
    <row r="825" spans="1:5" s="6" customFormat="1">
      <c r="A825"/>
      <c r="B825"/>
      <c r="C825"/>
      <c r="E825" s="16">
        <v>1176</v>
      </c>
    </row>
    <row r="826" spans="1:5" s="6" customFormat="1">
      <c r="A826"/>
      <c r="B826"/>
      <c r="C826"/>
      <c r="E826" s="16">
        <v>1178</v>
      </c>
    </row>
    <row r="827" spans="1:5" s="6" customFormat="1">
      <c r="A827"/>
      <c r="B827"/>
      <c r="C827"/>
      <c r="E827" s="16">
        <v>1179</v>
      </c>
    </row>
    <row r="828" spans="1:5" s="6" customFormat="1">
      <c r="A828"/>
      <c r="B828"/>
      <c r="C828"/>
      <c r="E828" s="16">
        <v>1180</v>
      </c>
    </row>
    <row r="829" spans="1:5" s="6" customFormat="1">
      <c r="A829"/>
      <c r="B829"/>
      <c r="C829"/>
      <c r="E829" s="16">
        <v>1181</v>
      </c>
    </row>
    <row r="830" spans="1:5" s="6" customFormat="1">
      <c r="A830"/>
      <c r="B830"/>
      <c r="C830"/>
      <c r="E830" s="16">
        <v>1182</v>
      </c>
    </row>
    <row r="831" spans="1:5" s="6" customFormat="1">
      <c r="A831"/>
      <c r="B831"/>
      <c r="C831"/>
      <c r="E831" s="16">
        <v>1183</v>
      </c>
    </row>
    <row r="832" spans="1:5" s="6" customFormat="1">
      <c r="A832"/>
      <c r="B832"/>
      <c r="C832"/>
      <c r="E832" s="16">
        <v>1184</v>
      </c>
    </row>
    <row r="833" spans="1:5" s="6" customFormat="1">
      <c r="A833"/>
      <c r="B833"/>
      <c r="C833"/>
      <c r="E833" s="16">
        <v>1185</v>
      </c>
    </row>
    <row r="834" spans="1:5" s="6" customFormat="1">
      <c r="A834"/>
      <c r="B834"/>
      <c r="C834"/>
      <c r="E834" s="16">
        <v>1187</v>
      </c>
    </row>
    <row r="835" spans="1:5" s="6" customFormat="1">
      <c r="A835"/>
      <c r="B835"/>
      <c r="C835"/>
      <c r="E835" s="16">
        <v>1188</v>
      </c>
    </row>
    <row r="836" spans="1:5" s="6" customFormat="1">
      <c r="A836"/>
      <c r="B836"/>
      <c r="C836"/>
      <c r="E836" s="16">
        <v>1189</v>
      </c>
    </row>
    <row r="837" spans="1:5" s="6" customFormat="1">
      <c r="A837"/>
      <c r="B837"/>
      <c r="C837"/>
      <c r="E837" s="16">
        <v>1190</v>
      </c>
    </row>
    <row r="838" spans="1:5" s="6" customFormat="1">
      <c r="A838"/>
      <c r="B838"/>
      <c r="C838"/>
      <c r="E838" s="16">
        <v>1191</v>
      </c>
    </row>
    <row r="839" spans="1:5" s="6" customFormat="1">
      <c r="A839"/>
      <c r="B839"/>
      <c r="C839"/>
      <c r="E839" s="16">
        <v>1192</v>
      </c>
    </row>
    <row r="840" spans="1:5" s="6" customFormat="1">
      <c r="A840"/>
      <c r="B840"/>
      <c r="C840"/>
      <c r="E840" s="16">
        <v>1194</v>
      </c>
    </row>
    <row r="841" spans="1:5" s="6" customFormat="1">
      <c r="A841"/>
      <c r="B841"/>
      <c r="C841"/>
      <c r="E841" s="16">
        <v>1195</v>
      </c>
    </row>
    <row r="842" spans="1:5" s="6" customFormat="1">
      <c r="A842"/>
      <c r="B842"/>
      <c r="C842"/>
      <c r="E842" s="16">
        <v>1196</v>
      </c>
    </row>
    <row r="843" spans="1:5" s="6" customFormat="1">
      <c r="A843"/>
      <c r="B843"/>
      <c r="C843"/>
      <c r="E843" s="16">
        <v>1197</v>
      </c>
    </row>
    <row r="844" spans="1:5" s="6" customFormat="1">
      <c r="A844"/>
      <c r="B844"/>
      <c r="C844"/>
      <c r="E844" s="16">
        <v>1198</v>
      </c>
    </row>
    <row r="845" spans="1:5" s="6" customFormat="1">
      <c r="A845"/>
      <c r="B845"/>
      <c r="C845"/>
      <c r="E845" s="16">
        <v>1199</v>
      </c>
    </row>
    <row r="846" spans="1:5" s="6" customFormat="1">
      <c r="A846"/>
      <c r="B846"/>
      <c r="C846"/>
      <c r="E846" s="16">
        <v>1200</v>
      </c>
    </row>
    <row r="847" spans="1:5" s="6" customFormat="1">
      <c r="A847"/>
      <c r="B847"/>
      <c r="C847"/>
      <c r="E847" s="16">
        <v>1201</v>
      </c>
    </row>
    <row r="848" spans="1:5" s="6" customFormat="1">
      <c r="A848"/>
      <c r="B848"/>
      <c r="C848"/>
      <c r="E848" s="16">
        <v>1202</v>
      </c>
    </row>
    <row r="849" spans="1:5" s="6" customFormat="1">
      <c r="A849"/>
      <c r="B849"/>
      <c r="C849"/>
      <c r="E849" s="16">
        <v>1203</v>
      </c>
    </row>
    <row r="850" spans="1:5" s="6" customFormat="1">
      <c r="A850"/>
      <c r="B850"/>
      <c r="C850"/>
      <c r="E850" s="16">
        <v>1204</v>
      </c>
    </row>
    <row r="851" spans="1:5" s="6" customFormat="1">
      <c r="A851"/>
      <c r="B851"/>
      <c r="C851"/>
      <c r="E851" s="16">
        <v>1205</v>
      </c>
    </row>
    <row r="852" spans="1:5" s="6" customFormat="1">
      <c r="A852"/>
      <c r="B852"/>
      <c r="C852"/>
      <c r="E852" s="16">
        <v>1206</v>
      </c>
    </row>
    <row r="853" spans="1:5" s="6" customFormat="1">
      <c r="A853"/>
      <c r="B853"/>
      <c r="C853"/>
      <c r="E853" s="16">
        <v>1207</v>
      </c>
    </row>
    <row r="854" spans="1:5" s="6" customFormat="1">
      <c r="A854"/>
      <c r="B854"/>
      <c r="C854"/>
      <c r="E854" s="16">
        <v>1210</v>
      </c>
    </row>
    <row r="855" spans="1:5" s="6" customFormat="1">
      <c r="A855"/>
      <c r="B855"/>
      <c r="C855"/>
      <c r="E855" s="16">
        <v>1211</v>
      </c>
    </row>
    <row r="856" spans="1:5" s="6" customFormat="1">
      <c r="A856"/>
      <c r="B856"/>
      <c r="C856"/>
      <c r="E856" s="16">
        <v>1212</v>
      </c>
    </row>
    <row r="857" spans="1:5" s="6" customFormat="1">
      <c r="A857"/>
      <c r="B857"/>
      <c r="C857"/>
      <c r="E857" s="16">
        <v>1213</v>
      </c>
    </row>
    <row r="858" spans="1:5" s="6" customFormat="1">
      <c r="A858"/>
      <c r="B858"/>
      <c r="C858"/>
      <c r="E858" s="16">
        <v>1214</v>
      </c>
    </row>
    <row r="859" spans="1:5" s="6" customFormat="1">
      <c r="A859"/>
      <c r="B859"/>
      <c r="C859"/>
      <c r="E859" s="16">
        <v>1215</v>
      </c>
    </row>
    <row r="860" spans="1:5" s="6" customFormat="1">
      <c r="A860"/>
      <c r="B860"/>
      <c r="C860"/>
      <c r="E860" s="16">
        <v>1216</v>
      </c>
    </row>
    <row r="861" spans="1:5" s="6" customFormat="1">
      <c r="A861"/>
      <c r="B861"/>
      <c r="C861"/>
      <c r="E861" s="16">
        <v>1217</v>
      </c>
    </row>
    <row r="862" spans="1:5" s="6" customFormat="1">
      <c r="A862"/>
      <c r="B862"/>
      <c r="C862"/>
      <c r="E862" s="16">
        <v>1218</v>
      </c>
    </row>
    <row r="863" spans="1:5" s="6" customFormat="1">
      <c r="A863"/>
      <c r="B863"/>
      <c r="C863"/>
      <c r="E863" s="16">
        <v>1219</v>
      </c>
    </row>
    <row r="864" spans="1:5" s="6" customFormat="1">
      <c r="A864"/>
      <c r="B864"/>
      <c r="C864"/>
      <c r="E864" s="16">
        <v>1220</v>
      </c>
    </row>
    <row r="865" spans="1:5" s="6" customFormat="1">
      <c r="A865"/>
      <c r="B865"/>
      <c r="C865"/>
      <c r="E865" s="16">
        <v>1221</v>
      </c>
    </row>
    <row r="866" spans="1:5" s="6" customFormat="1">
      <c r="A866"/>
      <c r="B866"/>
      <c r="C866"/>
      <c r="E866" s="16">
        <v>1222</v>
      </c>
    </row>
    <row r="867" spans="1:5" s="6" customFormat="1">
      <c r="A867"/>
      <c r="B867"/>
      <c r="C867"/>
      <c r="E867" s="16">
        <v>1223</v>
      </c>
    </row>
    <row r="868" spans="1:5" s="6" customFormat="1">
      <c r="A868"/>
      <c r="B868"/>
      <c r="C868"/>
      <c r="E868" s="16">
        <v>1224</v>
      </c>
    </row>
    <row r="869" spans="1:5" s="6" customFormat="1">
      <c r="A869"/>
      <c r="B869"/>
      <c r="C869"/>
      <c r="E869" s="16">
        <v>1225</v>
      </c>
    </row>
    <row r="870" spans="1:5" s="6" customFormat="1">
      <c r="A870"/>
      <c r="B870"/>
      <c r="C870"/>
      <c r="E870" s="16">
        <v>1226</v>
      </c>
    </row>
    <row r="871" spans="1:5" s="6" customFormat="1">
      <c r="A871"/>
      <c r="B871"/>
      <c r="C871"/>
      <c r="E871" s="16">
        <v>1227</v>
      </c>
    </row>
    <row r="872" spans="1:5" s="6" customFormat="1">
      <c r="A872"/>
      <c r="B872"/>
      <c r="C872"/>
      <c r="E872" s="16">
        <v>1228</v>
      </c>
    </row>
    <row r="873" spans="1:5" s="6" customFormat="1">
      <c r="A873"/>
      <c r="B873"/>
      <c r="C873"/>
      <c r="E873" s="16">
        <v>1229</v>
      </c>
    </row>
    <row r="874" spans="1:5" s="6" customFormat="1">
      <c r="A874"/>
      <c r="B874"/>
      <c r="C874"/>
      <c r="E874" s="16">
        <v>1230</v>
      </c>
    </row>
    <row r="875" spans="1:5" s="6" customFormat="1">
      <c r="A875"/>
      <c r="B875"/>
      <c r="C875"/>
      <c r="E875" s="16">
        <v>1231</v>
      </c>
    </row>
    <row r="876" spans="1:5" s="6" customFormat="1">
      <c r="A876"/>
      <c r="B876"/>
      <c r="C876"/>
      <c r="E876" s="16">
        <v>1232</v>
      </c>
    </row>
    <row r="877" spans="1:5" s="6" customFormat="1">
      <c r="A877"/>
      <c r="B877"/>
      <c r="C877"/>
      <c r="E877" s="16">
        <v>1233</v>
      </c>
    </row>
    <row r="878" spans="1:5" s="6" customFormat="1">
      <c r="A878"/>
      <c r="B878"/>
      <c r="C878"/>
      <c r="E878" s="16">
        <v>1234</v>
      </c>
    </row>
    <row r="879" spans="1:5" s="6" customFormat="1">
      <c r="A879"/>
      <c r="B879"/>
      <c r="C879"/>
      <c r="E879" s="16">
        <v>1235</v>
      </c>
    </row>
    <row r="880" spans="1:5" s="6" customFormat="1">
      <c r="A880"/>
      <c r="B880"/>
      <c r="C880"/>
      <c r="E880" s="16">
        <v>1236</v>
      </c>
    </row>
    <row r="881" spans="1:5" s="6" customFormat="1">
      <c r="A881"/>
      <c r="B881"/>
      <c r="C881"/>
      <c r="E881" s="16">
        <v>1237</v>
      </c>
    </row>
    <row r="882" spans="1:5" s="6" customFormat="1">
      <c r="A882"/>
      <c r="B882"/>
      <c r="C882"/>
      <c r="E882" s="16">
        <v>1238</v>
      </c>
    </row>
    <row r="883" spans="1:5" s="6" customFormat="1">
      <c r="A883"/>
      <c r="B883"/>
      <c r="C883"/>
      <c r="E883" s="16">
        <v>1239</v>
      </c>
    </row>
    <row r="884" spans="1:5" s="6" customFormat="1">
      <c r="A884"/>
      <c r="B884"/>
      <c r="C884"/>
      <c r="E884" s="16">
        <v>1240</v>
      </c>
    </row>
    <row r="885" spans="1:5" s="6" customFormat="1">
      <c r="A885"/>
      <c r="B885"/>
      <c r="C885"/>
      <c r="E885" s="16">
        <v>1241</v>
      </c>
    </row>
    <row r="886" spans="1:5" s="6" customFormat="1">
      <c r="A886"/>
      <c r="B886"/>
      <c r="C886"/>
      <c r="E886" s="16">
        <v>1242</v>
      </c>
    </row>
    <row r="887" spans="1:5" s="6" customFormat="1">
      <c r="A887"/>
      <c r="B887"/>
      <c r="C887"/>
      <c r="E887" s="16">
        <v>1244</v>
      </c>
    </row>
    <row r="888" spans="1:5" s="6" customFormat="1">
      <c r="A888"/>
      <c r="B888"/>
      <c r="C888"/>
      <c r="E888" s="16">
        <v>1246</v>
      </c>
    </row>
    <row r="889" spans="1:5" s="6" customFormat="1">
      <c r="A889"/>
      <c r="B889"/>
      <c r="C889"/>
      <c r="E889" s="16">
        <v>1248</v>
      </c>
    </row>
    <row r="890" spans="1:5" s="6" customFormat="1">
      <c r="A890"/>
      <c r="B890"/>
      <c r="C890"/>
      <c r="E890" s="16">
        <v>1249</v>
      </c>
    </row>
    <row r="891" spans="1:5" s="6" customFormat="1">
      <c r="A891"/>
      <c r="B891"/>
      <c r="C891"/>
      <c r="E891" s="16">
        <v>1250</v>
      </c>
    </row>
    <row r="892" spans="1:5" s="6" customFormat="1">
      <c r="A892"/>
      <c r="B892"/>
      <c r="C892"/>
      <c r="E892" s="16">
        <v>1251</v>
      </c>
    </row>
    <row r="893" spans="1:5" s="6" customFormat="1">
      <c r="A893"/>
      <c r="B893"/>
      <c r="C893"/>
      <c r="E893" s="16">
        <v>1252</v>
      </c>
    </row>
    <row r="894" spans="1:5" s="6" customFormat="1">
      <c r="A894"/>
      <c r="B894"/>
      <c r="C894"/>
      <c r="E894" s="16">
        <v>1253</v>
      </c>
    </row>
    <row r="895" spans="1:5" s="6" customFormat="1">
      <c r="A895"/>
      <c r="B895"/>
      <c r="C895"/>
      <c r="E895" s="16">
        <v>1254</v>
      </c>
    </row>
    <row r="896" spans="1:5" s="6" customFormat="1">
      <c r="A896"/>
      <c r="B896"/>
      <c r="C896"/>
      <c r="E896" s="16">
        <v>1255</v>
      </c>
    </row>
    <row r="897" spans="1:5" s="6" customFormat="1">
      <c r="A897"/>
      <c r="B897"/>
      <c r="C897"/>
      <c r="E897" s="16">
        <v>1256</v>
      </c>
    </row>
    <row r="898" spans="1:5" s="6" customFormat="1">
      <c r="A898"/>
      <c r="B898"/>
      <c r="C898"/>
      <c r="E898" s="16">
        <v>1257</v>
      </c>
    </row>
    <row r="899" spans="1:5" s="6" customFormat="1">
      <c r="A899"/>
      <c r="B899"/>
      <c r="C899"/>
      <c r="E899" s="16">
        <v>1258</v>
      </c>
    </row>
    <row r="900" spans="1:5" s="6" customFormat="1">
      <c r="A900"/>
      <c r="B900"/>
      <c r="C900"/>
      <c r="E900" s="240">
        <v>1259</v>
      </c>
    </row>
    <row r="901" spans="1:5" s="6" customFormat="1">
      <c r="A901"/>
      <c r="B901"/>
      <c r="C901"/>
      <c r="E901" s="16">
        <v>1260</v>
      </c>
    </row>
    <row r="902" spans="1:5" s="6" customFormat="1">
      <c r="A902"/>
      <c r="B902"/>
      <c r="C902"/>
      <c r="E902" s="16">
        <v>1261</v>
      </c>
    </row>
    <row r="903" spans="1:5" s="6" customFormat="1">
      <c r="A903"/>
      <c r="B903"/>
      <c r="C903"/>
      <c r="E903" s="16">
        <v>1262</v>
      </c>
    </row>
    <row r="904" spans="1:5" s="6" customFormat="1">
      <c r="A904"/>
      <c r="B904"/>
      <c r="C904"/>
      <c r="E904" s="16">
        <v>1263</v>
      </c>
    </row>
    <row r="905" spans="1:5" s="6" customFormat="1">
      <c r="A905"/>
      <c r="B905"/>
      <c r="C905"/>
      <c r="E905" s="16">
        <v>1264</v>
      </c>
    </row>
    <row r="906" spans="1:5" s="6" customFormat="1">
      <c r="A906"/>
      <c r="B906"/>
      <c r="C906"/>
      <c r="E906" s="16">
        <v>1265</v>
      </c>
    </row>
    <row r="907" spans="1:5" s="6" customFormat="1">
      <c r="A907"/>
      <c r="B907"/>
      <c r="C907"/>
      <c r="E907" s="16">
        <v>1266</v>
      </c>
    </row>
    <row r="908" spans="1:5" s="6" customFormat="1">
      <c r="A908"/>
      <c r="B908"/>
      <c r="C908"/>
      <c r="E908" s="16">
        <v>1267</v>
      </c>
    </row>
    <row r="909" spans="1:5" s="6" customFormat="1">
      <c r="A909"/>
      <c r="B909"/>
      <c r="C909"/>
      <c r="E909" s="16">
        <v>1268</v>
      </c>
    </row>
    <row r="910" spans="1:5" s="6" customFormat="1">
      <c r="A910"/>
      <c r="B910"/>
      <c r="C910"/>
      <c r="E910" s="16">
        <v>1270</v>
      </c>
    </row>
    <row r="911" spans="1:5" s="6" customFormat="1">
      <c r="A911"/>
      <c r="B911"/>
      <c r="C911"/>
      <c r="E911" s="16">
        <v>1271</v>
      </c>
    </row>
    <row r="912" spans="1:5" s="6" customFormat="1">
      <c r="A912"/>
      <c r="B912"/>
      <c r="C912"/>
      <c r="E912" s="16">
        <v>1273</v>
      </c>
    </row>
    <row r="913" spans="1:5" s="6" customFormat="1">
      <c r="A913"/>
      <c r="B913"/>
      <c r="C913"/>
      <c r="E913" s="16">
        <v>1274</v>
      </c>
    </row>
    <row r="914" spans="1:5" s="6" customFormat="1">
      <c r="A914"/>
      <c r="B914"/>
      <c r="C914"/>
      <c r="E914" s="16">
        <v>1275</v>
      </c>
    </row>
    <row r="915" spans="1:5" s="6" customFormat="1">
      <c r="A915"/>
      <c r="B915"/>
      <c r="C915"/>
      <c r="E915" s="16">
        <v>1276</v>
      </c>
    </row>
    <row r="916" spans="1:5" s="6" customFormat="1">
      <c r="A916"/>
      <c r="B916"/>
      <c r="C916"/>
      <c r="E916" s="16">
        <v>1277</v>
      </c>
    </row>
    <row r="917" spans="1:5" s="6" customFormat="1">
      <c r="A917"/>
      <c r="B917"/>
      <c r="C917"/>
      <c r="E917" s="16">
        <v>1278</v>
      </c>
    </row>
    <row r="918" spans="1:5" s="6" customFormat="1">
      <c r="A918"/>
      <c r="B918"/>
      <c r="C918"/>
      <c r="E918" s="16">
        <v>1279</v>
      </c>
    </row>
    <row r="919" spans="1:5" s="6" customFormat="1">
      <c r="A919"/>
      <c r="B919"/>
      <c r="C919"/>
      <c r="E919" s="16">
        <v>1280</v>
      </c>
    </row>
    <row r="920" spans="1:5" s="6" customFormat="1">
      <c r="A920"/>
      <c r="B920"/>
      <c r="C920"/>
      <c r="E920" s="16">
        <v>1283</v>
      </c>
    </row>
    <row r="921" spans="1:5" s="6" customFormat="1">
      <c r="A921"/>
      <c r="B921"/>
      <c r="C921"/>
      <c r="E921" s="16">
        <v>1284</v>
      </c>
    </row>
    <row r="922" spans="1:5" s="6" customFormat="1">
      <c r="A922"/>
      <c r="B922"/>
      <c r="C922"/>
      <c r="E922" s="16">
        <v>1285</v>
      </c>
    </row>
    <row r="923" spans="1:5" s="6" customFormat="1">
      <c r="A923"/>
      <c r="B923"/>
      <c r="C923"/>
      <c r="E923" s="16">
        <v>1286</v>
      </c>
    </row>
    <row r="924" spans="1:5" s="6" customFormat="1">
      <c r="A924"/>
      <c r="B924"/>
      <c r="C924"/>
      <c r="E924" s="16">
        <v>1288</v>
      </c>
    </row>
    <row r="925" spans="1:5" s="6" customFormat="1">
      <c r="A925"/>
      <c r="B925"/>
      <c r="C925"/>
      <c r="E925" s="16">
        <v>1289</v>
      </c>
    </row>
    <row r="926" spans="1:5" s="6" customFormat="1">
      <c r="A926"/>
      <c r="B926"/>
      <c r="C926"/>
      <c r="E926" s="16">
        <v>1290</v>
      </c>
    </row>
    <row r="927" spans="1:5" s="6" customFormat="1">
      <c r="A927"/>
      <c r="B927"/>
      <c r="C927"/>
      <c r="E927" s="16">
        <v>1291</v>
      </c>
    </row>
    <row r="928" spans="1:5" s="6" customFormat="1">
      <c r="A928"/>
      <c r="B928"/>
      <c r="C928"/>
      <c r="E928" s="16">
        <v>1293</v>
      </c>
    </row>
    <row r="929" spans="1:5" s="6" customFormat="1">
      <c r="A929"/>
      <c r="B929"/>
      <c r="C929"/>
      <c r="E929" s="16">
        <v>1295</v>
      </c>
    </row>
    <row r="930" spans="1:5" s="6" customFormat="1">
      <c r="A930"/>
      <c r="B930"/>
      <c r="C930"/>
      <c r="E930" s="16">
        <v>1296</v>
      </c>
    </row>
    <row r="931" spans="1:5" s="6" customFormat="1">
      <c r="A931"/>
      <c r="B931"/>
      <c r="C931"/>
      <c r="E931" s="16">
        <v>1297</v>
      </c>
    </row>
    <row r="932" spans="1:5" s="6" customFormat="1">
      <c r="A932"/>
      <c r="B932"/>
      <c r="C932"/>
      <c r="E932" s="16">
        <v>1298</v>
      </c>
    </row>
    <row r="933" spans="1:5" s="6" customFormat="1">
      <c r="A933"/>
      <c r="B933"/>
      <c r="C933"/>
      <c r="E933" s="16">
        <v>1299</v>
      </c>
    </row>
    <row r="934" spans="1:5" s="6" customFormat="1">
      <c r="A934"/>
      <c r="B934"/>
      <c r="C934"/>
      <c r="E934" s="16">
        <v>1300</v>
      </c>
    </row>
    <row r="935" spans="1:5" s="6" customFormat="1">
      <c r="A935"/>
      <c r="B935"/>
      <c r="C935"/>
      <c r="E935" s="16">
        <v>1305</v>
      </c>
    </row>
    <row r="936" spans="1:5" s="6" customFormat="1">
      <c r="A936"/>
      <c r="B936"/>
      <c r="C936"/>
      <c r="E936" s="16">
        <v>1306</v>
      </c>
    </row>
    <row r="937" spans="1:5" s="6" customFormat="1">
      <c r="A937"/>
      <c r="B937"/>
      <c r="C937"/>
      <c r="E937" s="16">
        <v>1308</v>
      </c>
    </row>
    <row r="938" spans="1:5" s="6" customFormat="1">
      <c r="A938"/>
      <c r="B938"/>
      <c r="C938"/>
      <c r="E938" s="16">
        <v>1309</v>
      </c>
    </row>
    <row r="939" spans="1:5" s="6" customFormat="1">
      <c r="A939"/>
      <c r="B939"/>
      <c r="C939"/>
      <c r="E939" s="16">
        <v>1310</v>
      </c>
    </row>
    <row r="940" spans="1:5" s="6" customFormat="1">
      <c r="A940"/>
      <c r="B940"/>
      <c r="C940"/>
      <c r="E940" s="16">
        <v>1311</v>
      </c>
    </row>
    <row r="941" spans="1:5" s="6" customFormat="1">
      <c r="A941"/>
      <c r="B941"/>
      <c r="C941"/>
      <c r="E941" s="16">
        <v>1312</v>
      </c>
    </row>
    <row r="942" spans="1:5" s="6" customFormat="1">
      <c r="A942"/>
      <c r="B942"/>
      <c r="C942"/>
      <c r="E942" s="16">
        <v>1313</v>
      </c>
    </row>
    <row r="943" spans="1:5" s="6" customFormat="1">
      <c r="A943"/>
      <c r="B943"/>
      <c r="C943"/>
      <c r="E943" s="16">
        <v>1315</v>
      </c>
    </row>
    <row r="944" spans="1:5" s="6" customFormat="1">
      <c r="A944"/>
      <c r="B944"/>
      <c r="C944"/>
      <c r="E944" s="16">
        <v>1317</v>
      </c>
    </row>
    <row r="945" spans="1:5" s="6" customFormat="1">
      <c r="A945"/>
      <c r="B945"/>
      <c r="C945"/>
      <c r="E945" s="16">
        <v>1318</v>
      </c>
    </row>
    <row r="946" spans="1:5" s="6" customFormat="1">
      <c r="A946"/>
      <c r="B946"/>
      <c r="C946"/>
      <c r="E946" s="16">
        <v>1319</v>
      </c>
    </row>
    <row r="947" spans="1:5" s="6" customFormat="1">
      <c r="A947"/>
      <c r="B947"/>
      <c r="C947"/>
      <c r="E947" s="16">
        <v>1320</v>
      </c>
    </row>
    <row r="948" spans="1:5" s="6" customFormat="1">
      <c r="A948"/>
      <c r="B948"/>
      <c r="C948"/>
      <c r="E948" s="16">
        <v>1321</v>
      </c>
    </row>
    <row r="949" spans="1:5" s="6" customFormat="1">
      <c r="A949"/>
      <c r="B949"/>
      <c r="C949"/>
      <c r="E949" s="16">
        <v>1322</v>
      </c>
    </row>
    <row r="950" spans="1:5" s="6" customFormat="1">
      <c r="A950"/>
      <c r="B950"/>
      <c r="C950"/>
      <c r="E950" s="16">
        <v>1323</v>
      </c>
    </row>
    <row r="951" spans="1:5" s="6" customFormat="1">
      <c r="A951"/>
      <c r="B951"/>
      <c r="C951"/>
      <c r="E951" s="16">
        <v>1324</v>
      </c>
    </row>
    <row r="952" spans="1:5" s="6" customFormat="1">
      <c r="A952"/>
      <c r="B952"/>
      <c r="C952"/>
      <c r="E952" s="16">
        <v>1325</v>
      </c>
    </row>
    <row r="953" spans="1:5" s="6" customFormat="1">
      <c r="A953"/>
      <c r="B953"/>
      <c r="C953"/>
      <c r="E953" s="16">
        <v>1326</v>
      </c>
    </row>
    <row r="954" spans="1:5" s="6" customFormat="1">
      <c r="A954"/>
      <c r="B954"/>
      <c r="C954"/>
      <c r="E954" s="16">
        <v>1327</v>
      </c>
    </row>
    <row r="955" spans="1:5" s="6" customFormat="1">
      <c r="A955"/>
      <c r="B955"/>
      <c r="C955"/>
      <c r="E955" s="16">
        <v>1328</v>
      </c>
    </row>
    <row r="956" spans="1:5" s="6" customFormat="1">
      <c r="A956"/>
      <c r="B956"/>
      <c r="C956"/>
      <c r="E956" s="16">
        <v>1330</v>
      </c>
    </row>
    <row r="957" spans="1:5" s="6" customFormat="1">
      <c r="A957"/>
      <c r="B957"/>
      <c r="C957"/>
      <c r="E957" s="16">
        <v>1331</v>
      </c>
    </row>
    <row r="958" spans="1:5" s="6" customFormat="1">
      <c r="A958"/>
      <c r="B958"/>
      <c r="C958"/>
      <c r="E958" s="16">
        <v>1332</v>
      </c>
    </row>
    <row r="959" spans="1:5" s="6" customFormat="1">
      <c r="A959"/>
      <c r="B959"/>
      <c r="C959"/>
      <c r="E959" s="16">
        <v>1335</v>
      </c>
    </row>
    <row r="960" spans="1:5" s="6" customFormat="1">
      <c r="A960"/>
      <c r="B960"/>
      <c r="C960"/>
      <c r="E960" s="16">
        <v>1336</v>
      </c>
    </row>
    <row r="961" spans="1:5" s="6" customFormat="1">
      <c r="A961"/>
      <c r="B961"/>
      <c r="C961"/>
      <c r="E961" s="16">
        <v>1337</v>
      </c>
    </row>
    <row r="962" spans="1:5" s="6" customFormat="1">
      <c r="A962"/>
      <c r="B962"/>
      <c r="C962"/>
      <c r="E962" s="16">
        <v>1338</v>
      </c>
    </row>
    <row r="963" spans="1:5" s="6" customFormat="1">
      <c r="A963"/>
      <c r="B963"/>
      <c r="C963"/>
      <c r="E963" s="16">
        <v>1339</v>
      </c>
    </row>
    <row r="964" spans="1:5" s="6" customFormat="1">
      <c r="A964"/>
      <c r="B964"/>
      <c r="C964"/>
      <c r="E964" s="16">
        <v>1340</v>
      </c>
    </row>
    <row r="965" spans="1:5" s="6" customFormat="1">
      <c r="A965"/>
      <c r="B965"/>
      <c r="C965"/>
      <c r="E965" s="16">
        <v>1341</v>
      </c>
    </row>
    <row r="966" spans="1:5" s="6" customFormat="1">
      <c r="A966"/>
      <c r="B966"/>
      <c r="C966"/>
      <c r="E966" s="16">
        <v>1343</v>
      </c>
    </row>
    <row r="967" spans="1:5" s="6" customFormat="1">
      <c r="A967"/>
      <c r="B967"/>
      <c r="C967"/>
      <c r="E967" s="16">
        <v>1344</v>
      </c>
    </row>
    <row r="968" spans="1:5" s="6" customFormat="1">
      <c r="A968"/>
      <c r="B968"/>
      <c r="C968"/>
      <c r="E968" s="16">
        <v>1345</v>
      </c>
    </row>
    <row r="969" spans="1:5" s="6" customFormat="1">
      <c r="A969"/>
      <c r="B969"/>
      <c r="C969"/>
      <c r="E969" s="16">
        <v>1346</v>
      </c>
    </row>
    <row r="970" spans="1:5" s="6" customFormat="1">
      <c r="A970"/>
      <c r="B970"/>
      <c r="C970"/>
      <c r="E970" s="16">
        <v>1347</v>
      </c>
    </row>
    <row r="971" spans="1:5" s="6" customFormat="1">
      <c r="A971"/>
      <c r="B971"/>
      <c r="C971"/>
      <c r="E971" s="16">
        <v>1349</v>
      </c>
    </row>
    <row r="972" spans="1:5" s="6" customFormat="1">
      <c r="A972"/>
      <c r="B972"/>
      <c r="C972"/>
      <c r="E972" s="16">
        <v>1350</v>
      </c>
    </row>
    <row r="973" spans="1:5" s="6" customFormat="1">
      <c r="A973"/>
      <c r="B973"/>
      <c r="C973"/>
      <c r="E973" s="16">
        <v>1351</v>
      </c>
    </row>
    <row r="974" spans="1:5" s="6" customFormat="1">
      <c r="A974"/>
      <c r="B974"/>
      <c r="C974"/>
      <c r="E974" s="16">
        <v>1352</v>
      </c>
    </row>
    <row r="975" spans="1:5" s="6" customFormat="1">
      <c r="A975"/>
      <c r="B975"/>
      <c r="C975"/>
      <c r="E975" s="16">
        <v>1354</v>
      </c>
    </row>
    <row r="976" spans="1:5" s="6" customFormat="1">
      <c r="A976"/>
      <c r="B976"/>
      <c r="C976"/>
      <c r="E976" s="16">
        <v>1355</v>
      </c>
    </row>
    <row r="977" spans="1:5" s="6" customFormat="1">
      <c r="A977"/>
      <c r="B977"/>
      <c r="C977"/>
      <c r="E977" s="16">
        <v>1356</v>
      </c>
    </row>
    <row r="978" spans="1:5" s="6" customFormat="1">
      <c r="A978"/>
      <c r="B978"/>
      <c r="C978"/>
      <c r="E978" s="16">
        <v>1357</v>
      </c>
    </row>
    <row r="979" spans="1:5" s="6" customFormat="1">
      <c r="A979"/>
      <c r="B979"/>
      <c r="C979"/>
      <c r="E979" s="16">
        <v>1359</v>
      </c>
    </row>
    <row r="980" spans="1:5" s="6" customFormat="1">
      <c r="A980"/>
      <c r="B980"/>
      <c r="C980"/>
      <c r="E980" s="16">
        <v>1360</v>
      </c>
    </row>
    <row r="981" spans="1:5" s="6" customFormat="1">
      <c r="A981"/>
      <c r="B981"/>
      <c r="C981"/>
      <c r="E981" s="16">
        <v>1361</v>
      </c>
    </row>
    <row r="982" spans="1:5" s="6" customFormat="1">
      <c r="A982"/>
      <c r="B982"/>
      <c r="C982"/>
      <c r="E982" s="16">
        <v>1363</v>
      </c>
    </row>
    <row r="983" spans="1:5" s="6" customFormat="1">
      <c r="A983"/>
      <c r="B983"/>
      <c r="C983"/>
      <c r="E983" s="16">
        <v>1364</v>
      </c>
    </row>
    <row r="984" spans="1:5" s="6" customFormat="1">
      <c r="A984"/>
      <c r="B984"/>
      <c r="C984"/>
      <c r="E984" s="16">
        <v>1365</v>
      </c>
    </row>
    <row r="985" spans="1:5" s="6" customFormat="1">
      <c r="A985"/>
      <c r="B985"/>
      <c r="C985"/>
      <c r="E985" s="240">
        <v>1366</v>
      </c>
    </row>
    <row r="986" spans="1:5" s="6" customFormat="1">
      <c r="A986"/>
      <c r="B986"/>
      <c r="C986"/>
      <c r="E986" s="16">
        <v>1367</v>
      </c>
    </row>
    <row r="987" spans="1:5" s="6" customFormat="1">
      <c r="A987"/>
      <c r="B987"/>
      <c r="C987"/>
      <c r="E987" s="16">
        <v>1368</v>
      </c>
    </row>
    <row r="988" spans="1:5" s="6" customFormat="1">
      <c r="A988"/>
      <c r="B988"/>
      <c r="C988"/>
      <c r="E988" s="240">
        <v>1369</v>
      </c>
    </row>
    <row r="989" spans="1:5" s="6" customFormat="1">
      <c r="A989"/>
      <c r="B989"/>
      <c r="C989"/>
      <c r="E989" s="240">
        <v>1370</v>
      </c>
    </row>
    <row r="990" spans="1:5" s="6" customFormat="1">
      <c r="A990"/>
      <c r="B990"/>
      <c r="C990"/>
      <c r="E990" s="240">
        <v>1371</v>
      </c>
    </row>
    <row r="991" spans="1:5" s="6" customFormat="1">
      <c r="A991"/>
      <c r="B991"/>
      <c r="C991"/>
      <c r="E991" s="16">
        <v>1372</v>
      </c>
    </row>
    <row r="992" spans="1:5" s="6" customFormat="1">
      <c r="A992"/>
      <c r="B992"/>
      <c r="C992"/>
      <c r="E992" s="16">
        <v>1373</v>
      </c>
    </row>
    <row r="993" spans="1:5" s="6" customFormat="1">
      <c r="A993"/>
      <c r="B993"/>
      <c r="C993"/>
      <c r="E993" s="16">
        <v>1374</v>
      </c>
    </row>
    <row r="994" spans="1:5" s="6" customFormat="1">
      <c r="A994"/>
      <c r="B994"/>
      <c r="C994"/>
      <c r="E994" s="16">
        <v>1375</v>
      </c>
    </row>
    <row r="995" spans="1:5" s="6" customFormat="1">
      <c r="A995"/>
      <c r="B995"/>
      <c r="C995"/>
      <c r="E995" s="16">
        <v>1376</v>
      </c>
    </row>
    <row r="996" spans="1:5" s="6" customFormat="1">
      <c r="A996"/>
      <c r="B996"/>
      <c r="C996"/>
      <c r="E996" s="16">
        <v>1377</v>
      </c>
    </row>
    <row r="997" spans="1:5" s="6" customFormat="1">
      <c r="A997"/>
      <c r="B997"/>
      <c r="C997"/>
      <c r="E997" s="16">
        <v>1381</v>
      </c>
    </row>
    <row r="998" spans="1:5" s="6" customFormat="1">
      <c r="A998"/>
      <c r="B998"/>
      <c r="C998"/>
      <c r="E998" s="240">
        <v>1384</v>
      </c>
    </row>
    <row r="999" spans="1:5" s="6" customFormat="1">
      <c r="A999"/>
      <c r="B999"/>
      <c r="C999"/>
      <c r="E999" s="16">
        <v>1385</v>
      </c>
    </row>
    <row r="1000" spans="1:5" s="6" customFormat="1">
      <c r="A1000"/>
      <c r="B1000"/>
      <c r="C1000"/>
      <c r="E1000" s="16">
        <v>1386</v>
      </c>
    </row>
    <row r="1001" spans="1:5" s="6" customFormat="1">
      <c r="A1001"/>
      <c r="B1001"/>
      <c r="C1001"/>
      <c r="E1001" s="16">
        <v>1387</v>
      </c>
    </row>
    <row r="1002" spans="1:5" s="6" customFormat="1">
      <c r="A1002"/>
      <c r="B1002"/>
      <c r="C1002"/>
      <c r="E1002" s="16">
        <v>1388</v>
      </c>
    </row>
    <row r="1003" spans="1:5" s="6" customFormat="1">
      <c r="A1003"/>
      <c r="B1003"/>
      <c r="C1003"/>
      <c r="E1003" s="16">
        <v>1389</v>
      </c>
    </row>
    <row r="1004" spans="1:5" s="6" customFormat="1">
      <c r="A1004"/>
      <c r="B1004"/>
      <c r="C1004"/>
      <c r="E1004" s="16">
        <v>1390</v>
      </c>
    </row>
    <row r="1005" spans="1:5" s="6" customFormat="1">
      <c r="A1005"/>
      <c r="B1005"/>
      <c r="C1005"/>
      <c r="E1005" s="16">
        <v>1391</v>
      </c>
    </row>
    <row r="1006" spans="1:5" s="6" customFormat="1">
      <c r="A1006"/>
      <c r="B1006"/>
      <c r="C1006"/>
      <c r="E1006" s="16">
        <v>1392</v>
      </c>
    </row>
    <row r="1007" spans="1:5" s="6" customFormat="1">
      <c r="A1007"/>
      <c r="B1007"/>
      <c r="C1007"/>
      <c r="E1007" s="16">
        <v>1393</v>
      </c>
    </row>
    <row r="1008" spans="1:5" s="6" customFormat="1">
      <c r="A1008"/>
      <c r="B1008"/>
      <c r="C1008"/>
      <c r="E1008" s="16">
        <v>1394</v>
      </c>
    </row>
    <row r="1009" spans="1:5" s="6" customFormat="1">
      <c r="A1009"/>
      <c r="B1009"/>
      <c r="C1009"/>
      <c r="E1009" s="16">
        <v>1397</v>
      </c>
    </row>
    <row r="1010" spans="1:5" s="6" customFormat="1">
      <c r="A1010"/>
      <c r="B1010"/>
      <c r="C1010"/>
      <c r="E1010" s="16">
        <v>1398</v>
      </c>
    </row>
    <row r="1011" spans="1:5" s="6" customFormat="1">
      <c r="A1011"/>
      <c r="B1011"/>
      <c r="C1011"/>
      <c r="E1011" s="16">
        <v>1399</v>
      </c>
    </row>
    <row r="1012" spans="1:5" s="6" customFormat="1">
      <c r="A1012"/>
      <c r="B1012"/>
      <c r="C1012"/>
      <c r="E1012" s="16">
        <v>1400</v>
      </c>
    </row>
    <row r="1013" spans="1:5" s="6" customFormat="1">
      <c r="A1013"/>
      <c r="B1013"/>
      <c r="C1013"/>
      <c r="E1013" s="16">
        <v>1401</v>
      </c>
    </row>
    <row r="1014" spans="1:5" s="6" customFormat="1">
      <c r="A1014"/>
      <c r="B1014"/>
      <c r="C1014"/>
      <c r="E1014" s="16">
        <v>1403</v>
      </c>
    </row>
    <row r="1015" spans="1:5" s="6" customFormat="1">
      <c r="A1015"/>
      <c r="B1015"/>
      <c r="C1015"/>
      <c r="E1015" s="16">
        <v>1404</v>
      </c>
    </row>
    <row r="1016" spans="1:5" s="6" customFormat="1">
      <c r="A1016"/>
      <c r="B1016"/>
      <c r="C1016"/>
      <c r="E1016" s="16">
        <v>1405</v>
      </c>
    </row>
    <row r="1017" spans="1:5" s="6" customFormat="1">
      <c r="A1017"/>
      <c r="B1017"/>
      <c r="C1017"/>
      <c r="E1017" s="16">
        <v>1406</v>
      </c>
    </row>
    <row r="1018" spans="1:5" s="6" customFormat="1">
      <c r="A1018"/>
      <c r="B1018"/>
      <c r="C1018"/>
      <c r="E1018" s="16">
        <v>1408</v>
      </c>
    </row>
    <row r="1019" spans="1:5" s="6" customFormat="1">
      <c r="A1019"/>
      <c r="B1019"/>
      <c r="C1019"/>
      <c r="E1019" s="16">
        <v>1409</v>
      </c>
    </row>
    <row r="1020" spans="1:5" s="6" customFormat="1">
      <c r="A1020"/>
      <c r="B1020"/>
      <c r="C1020"/>
      <c r="E1020" s="16">
        <v>1410</v>
      </c>
    </row>
    <row r="1021" spans="1:5" s="6" customFormat="1">
      <c r="A1021"/>
      <c r="B1021"/>
      <c r="C1021"/>
      <c r="E1021" s="16">
        <v>1411</v>
      </c>
    </row>
    <row r="1022" spans="1:5" s="6" customFormat="1">
      <c r="A1022"/>
      <c r="B1022"/>
      <c r="C1022"/>
      <c r="E1022" s="16">
        <v>1413</v>
      </c>
    </row>
    <row r="1023" spans="1:5" s="6" customFormat="1">
      <c r="A1023"/>
      <c r="B1023"/>
      <c r="C1023"/>
      <c r="E1023" s="16">
        <v>1414</v>
      </c>
    </row>
    <row r="1024" spans="1:5" s="6" customFormat="1">
      <c r="A1024"/>
      <c r="B1024"/>
      <c r="C1024"/>
      <c r="E1024" s="16">
        <v>1415</v>
      </c>
    </row>
    <row r="1025" spans="1:5" s="6" customFormat="1">
      <c r="A1025"/>
      <c r="B1025"/>
      <c r="C1025"/>
      <c r="E1025" s="16">
        <v>1417</v>
      </c>
    </row>
    <row r="1026" spans="1:5" s="6" customFormat="1">
      <c r="A1026"/>
      <c r="B1026"/>
      <c r="C1026"/>
      <c r="E1026" s="16">
        <v>1418</v>
      </c>
    </row>
    <row r="1027" spans="1:5" s="6" customFormat="1">
      <c r="A1027"/>
      <c r="B1027"/>
      <c r="C1027"/>
      <c r="E1027" s="16">
        <v>1419</v>
      </c>
    </row>
    <row r="1028" spans="1:5" s="6" customFormat="1">
      <c r="A1028"/>
      <c r="B1028"/>
      <c r="C1028"/>
      <c r="E1028" s="240">
        <v>1420</v>
      </c>
    </row>
    <row r="1029" spans="1:5" s="6" customFormat="1">
      <c r="A1029"/>
      <c r="B1029"/>
      <c r="C1029"/>
      <c r="E1029" s="16">
        <v>1421</v>
      </c>
    </row>
    <row r="1030" spans="1:5" s="6" customFormat="1">
      <c r="A1030"/>
      <c r="B1030"/>
      <c r="C1030"/>
      <c r="E1030" s="16">
        <v>1422</v>
      </c>
    </row>
    <row r="1031" spans="1:5" s="6" customFormat="1">
      <c r="A1031"/>
      <c r="B1031"/>
      <c r="C1031"/>
      <c r="E1031" s="240">
        <v>1423</v>
      </c>
    </row>
    <row r="1032" spans="1:5" s="6" customFormat="1">
      <c r="A1032"/>
      <c r="B1032"/>
      <c r="C1032"/>
      <c r="E1032" s="240">
        <v>1424</v>
      </c>
    </row>
    <row r="1033" spans="1:5" s="6" customFormat="1">
      <c r="A1033"/>
      <c r="B1033"/>
      <c r="C1033"/>
      <c r="E1033" s="240">
        <v>1425</v>
      </c>
    </row>
    <row r="1034" spans="1:5" s="6" customFormat="1">
      <c r="A1034"/>
      <c r="B1034"/>
      <c r="C1034"/>
      <c r="E1034" s="16">
        <v>1426</v>
      </c>
    </row>
    <row r="1035" spans="1:5" s="6" customFormat="1">
      <c r="A1035"/>
      <c r="B1035"/>
      <c r="C1035"/>
      <c r="E1035" s="16">
        <v>1427</v>
      </c>
    </row>
    <row r="1036" spans="1:5" s="6" customFormat="1">
      <c r="A1036"/>
      <c r="B1036"/>
      <c r="C1036"/>
      <c r="E1036" s="16">
        <v>1428</v>
      </c>
    </row>
    <row r="1037" spans="1:5" s="6" customFormat="1">
      <c r="A1037"/>
      <c r="B1037"/>
      <c r="C1037"/>
      <c r="E1037" s="16">
        <v>1429</v>
      </c>
    </row>
    <row r="1038" spans="1:5" s="6" customFormat="1">
      <c r="A1038"/>
      <c r="B1038"/>
      <c r="C1038"/>
      <c r="E1038" s="16">
        <v>1430</v>
      </c>
    </row>
    <row r="1039" spans="1:5" s="6" customFormat="1">
      <c r="A1039"/>
      <c r="B1039"/>
      <c r="C1039"/>
      <c r="E1039" s="16">
        <v>1435</v>
      </c>
    </row>
    <row r="1040" spans="1:5" s="6" customFormat="1">
      <c r="A1040"/>
      <c r="B1040"/>
      <c r="C1040"/>
      <c r="E1040" s="16">
        <v>1436</v>
      </c>
    </row>
    <row r="1041" spans="1:5" s="6" customFormat="1">
      <c r="A1041"/>
      <c r="B1041"/>
      <c r="C1041"/>
      <c r="E1041" s="16">
        <v>1437</v>
      </c>
    </row>
    <row r="1042" spans="1:5" s="6" customFormat="1">
      <c r="A1042"/>
      <c r="B1042"/>
      <c r="C1042"/>
      <c r="E1042" s="16">
        <v>1438</v>
      </c>
    </row>
    <row r="1043" spans="1:5" s="6" customFormat="1">
      <c r="A1043"/>
      <c r="B1043"/>
      <c r="C1043"/>
      <c r="E1043" s="16">
        <v>1440</v>
      </c>
    </row>
    <row r="1044" spans="1:5" s="6" customFormat="1">
      <c r="A1044"/>
      <c r="B1044"/>
      <c r="C1044"/>
      <c r="E1044" s="16">
        <v>1442</v>
      </c>
    </row>
    <row r="1045" spans="1:5" s="6" customFormat="1">
      <c r="A1045"/>
      <c r="B1045"/>
      <c r="C1045"/>
      <c r="E1045" s="16">
        <v>1443</v>
      </c>
    </row>
    <row r="1046" spans="1:5" s="6" customFormat="1">
      <c r="A1046"/>
      <c r="B1046"/>
      <c r="C1046"/>
      <c r="E1046" s="16">
        <v>1445</v>
      </c>
    </row>
    <row r="1047" spans="1:5" s="6" customFormat="1">
      <c r="A1047"/>
      <c r="B1047"/>
      <c r="C1047"/>
      <c r="E1047" s="16">
        <v>1446</v>
      </c>
    </row>
    <row r="1048" spans="1:5" s="6" customFormat="1">
      <c r="A1048"/>
      <c r="B1048"/>
      <c r="C1048"/>
      <c r="E1048" s="16">
        <v>1447</v>
      </c>
    </row>
    <row r="1049" spans="1:5" s="6" customFormat="1">
      <c r="A1049"/>
      <c r="B1049"/>
      <c r="C1049"/>
      <c r="E1049" s="16">
        <v>1448</v>
      </c>
    </row>
    <row r="1050" spans="1:5" s="6" customFormat="1">
      <c r="A1050"/>
      <c r="B1050"/>
      <c r="C1050"/>
      <c r="E1050" s="16">
        <v>1449</v>
      </c>
    </row>
    <row r="1051" spans="1:5" s="6" customFormat="1">
      <c r="A1051"/>
      <c r="B1051"/>
      <c r="C1051"/>
      <c r="E1051" s="16">
        <v>1450</v>
      </c>
    </row>
    <row r="1052" spans="1:5" s="6" customFormat="1">
      <c r="A1052"/>
      <c r="B1052"/>
      <c r="C1052"/>
      <c r="E1052" s="16">
        <v>1452</v>
      </c>
    </row>
    <row r="1053" spans="1:5" s="6" customFormat="1">
      <c r="A1053"/>
      <c r="B1053"/>
      <c r="C1053"/>
      <c r="E1053" s="16">
        <v>1454</v>
      </c>
    </row>
    <row r="1054" spans="1:5" s="6" customFormat="1">
      <c r="A1054"/>
      <c r="B1054"/>
      <c r="C1054"/>
      <c r="E1054" s="16">
        <v>1455</v>
      </c>
    </row>
    <row r="1055" spans="1:5" s="6" customFormat="1">
      <c r="A1055"/>
      <c r="B1055"/>
      <c r="C1055"/>
      <c r="E1055" s="16">
        <v>1456</v>
      </c>
    </row>
    <row r="1056" spans="1:5" s="6" customFormat="1">
      <c r="A1056"/>
      <c r="B1056"/>
      <c r="C1056"/>
      <c r="E1056" s="16">
        <v>1457</v>
      </c>
    </row>
    <row r="1057" spans="1:5" s="6" customFormat="1">
      <c r="A1057"/>
      <c r="B1057"/>
      <c r="C1057"/>
      <c r="E1057" s="16">
        <v>1458</v>
      </c>
    </row>
    <row r="1058" spans="1:5" s="6" customFormat="1">
      <c r="A1058"/>
      <c r="B1058"/>
      <c r="C1058"/>
      <c r="E1058" s="16">
        <v>1459</v>
      </c>
    </row>
    <row r="1059" spans="1:5" s="6" customFormat="1">
      <c r="A1059"/>
      <c r="B1059"/>
      <c r="C1059"/>
      <c r="E1059" s="16">
        <v>1460</v>
      </c>
    </row>
    <row r="1060" spans="1:5" s="6" customFormat="1">
      <c r="A1060"/>
      <c r="B1060"/>
      <c r="C1060"/>
      <c r="E1060" s="16">
        <v>1461</v>
      </c>
    </row>
    <row r="1061" spans="1:5" s="6" customFormat="1">
      <c r="A1061"/>
      <c r="B1061"/>
      <c r="C1061"/>
      <c r="E1061" s="16">
        <v>1462</v>
      </c>
    </row>
    <row r="1062" spans="1:5" s="6" customFormat="1">
      <c r="A1062"/>
      <c r="B1062"/>
      <c r="C1062"/>
      <c r="E1062" s="16">
        <v>1463</v>
      </c>
    </row>
    <row r="1063" spans="1:5" s="6" customFormat="1">
      <c r="A1063"/>
      <c r="B1063"/>
      <c r="C1063"/>
      <c r="E1063" s="16">
        <v>1465</v>
      </c>
    </row>
    <row r="1064" spans="1:5" s="6" customFormat="1">
      <c r="A1064"/>
      <c r="B1064"/>
      <c r="C1064"/>
      <c r="E1064" s="16">
        <v>1466</v>
      </c>
    </row>
    <row r="1065" spans="1:5" s="6" customFormat="1">
      <c r="A1065"/>
      <c r="B1065"/>
      <c r="C1065"/>
      <c r="E1065" s="16">
        <v>1467</v>
      </c>
    </row>
    <row r="1066" spans="1:5" s="6" customFormat="1">
      <c r="A1066"/>
      <c r="B1066"/>
      <c r="C1066"/>
      <c r="E1066" s="16">
        <v>1470</v>
      </c>
    </row>
    <row r="1067" spans="1:5" s="6" customFormat="1">
      <c r="A1067"/>
      <c r="B1067"/>
      <c r="C1067"/>
      <c r="E1067" s="16">
        <v>1471</v>
      </c>
    </row>
    <row r="1068" spans="1:5" s="6" customFormat="1">
      <c r="A1068"/>
      <c r="B1068"/>
      <c r="C1068"/>
      <c r="E1068" s="16">
        <v>1472</v>
      </c>
    </row>
    <row r="1069" spans="1:5" s="6" customFormat="1">
      <c r="A1069"/>
      <c r="B1069"/>
      <c r="C1069"/>
      <c r="E1069" s="16">
        <v>1473</v>
      </c>
    </row>
    <row r="1070" spans="1:5" s="6" customFormat="1">
      <c r="A1070"/>
      <c r="B1070"/>
      <c r="C1070"/>
      <c r="E1070" s="16">
        <v>1474</v>
      </c>
    </row>
    <row r="1071" spans="1:5" s="6" customFormat="1">
      <c r="A1071"/>
      <c r="B1071"/>
      <c r="C1071"/>
      <c r="E1071" s="16">
        <v>1475</v>
      </c>
    </row>
    <row r="1072" spans="1:5" s="6" customFormat="1">
      <c r="A1072"/>
      <c r="B1072"/>
      <c r="C1072"/>
      <c r="E1072" s="16">
        <v>1476</v>
      </c>
    </row>
    <row r="1073" spans="1:5" s="6" customFormat="1">
      <c r="A1073"/>
      <c r="B1073"/>
      <c r="C1073"/>
      <c r="E1073" s="16">
        <v>1477</v>
      </c>
    </row>
    <row r="1074" spans="1:5" s="6" customFormat="1">
      <c r="A1074"/>
      <c r="B1074"/>
      <c r="C1074"/>
      <c r="E1074" s="16">
        <v>1479</v>
      </c>
    </row>
    <row r="1075" spans="1:5" s="6" customFormat="1">
      <c r="A1075"/>
      <c r="B1075"/>
      <c r="C1075"/>
      <c r="E1075" s="16">
        <v>1480</v>
      </c>
    </row>
    <row r="1076" spans="1:5" s="6" customFormat="1">
      <c r="A1076"/>
      <c r="B1076"/>
      <c r="C1076"/>
      <c r="E1076" s="16">
        <v>1481</v>
      </c>
    </row>
    <row r="1077" spans="1:5" s="6" customFormat="1">
      <c r="A1077"/>
      <c r="B1077"/>
      <c r="C1077"/>
      <c r="E1077" s="16">
        <v>1482</v>
      </c>
    </row>
    <row r="1078" spans="1:5" s="6" customFormat="1">
      <c r="A1078"/>
      <c r="B1078"/>
      <c r="C1078"/>
      <c r="E1078" s="16">
        <v>1483</v>
      </c>
    </row>
    <row r="1079" spans="1:5" s="6" customFormat="1">
      <c r="A1079"/>
      <c r="B1079"/>
      <c r="C1079"/>
      <c r="E1079" s="16">
        <v>1484</v>
      </c>
    </row>
    <row r="1080" spans="1:5" s="6" customFormat="1">
      <c r="A1080"/>
      <c r="B1080"/>
      <c r="C1080"/>
      <c r="E1080" s="16">
        <v>1485</v>
      </c>
    </row>
    <row r="1081" spans="1:5" s="6" customFormat="1">
      <c r="A1081"/>
      <c r="B1081"/>
      <c r="C1081"/>
      <c r="E1081" s="16">
        <v>1486</v>
      </c>
    </row>
    <row r="1082" spans="1:5" s="6" customFormat="1">
      <c r="A1082"/>
      <c r="B1082"/>
      <c r="C1082"/>
      <c r="E1082" s="16">
        <v>1487</v>
      </c>
    </row>
    <row r="1083" spans="1:5" s="6" customFormat="1">
      <c r="A1083"/>
      <c r="B1083"/>
      <c r="C1083"/>
      <c r="E1083" s="16">
        <v>1488</v>
      </c>
    </row>
    <row r="1084" spans="1:5" s="6" customFormat="1">
      <c r="A1084"/>
      <c r="B1084"/>
      <c r="C1084"/>
      <c r="E1084" s="16">
        <v>1490</v>
      </c>
    </row>
    <row r="1085" spans="1:5" s="6" customFormat="1">
      <c r="A1085"/>
      <c r="B1085"/>
      <c r="C1085"/>
      <c r="E1085" s="16">
        <v>1491</v>
      </c>
    </row>
    <row r="1086" spans="1:5" s="6" customFormat="1">
      <c r="A1086"/>
      <c r="B1086"/>
      <c r="C1086"/>
      <c r="E1086" s="16">
        <v>1493</v>
      </c>
    </row>
    <row r="1087" spans="1:5" s="6" customFormat="1">
      <c r="A1087"/>
      <c r="B1087"/>
      <c r="C1087"/>
      <c r="E1087" s="16">
        <v>1494</v>
      </c>
    </row>
    <row r="1088" spans="1:5" s="6" customFormat="1">
      <c r="A1088"/>
      <c r="B1088"/>
      <c r="C1088"/>
      <c r="E1088" s="16">
        <v>1495</v>
      </c>
    </row>
    <row r="1089" spans="1:5" s="6" customFormat="1">
      <c r="A1089"/>
      <c r="B1089"/>
      <c r="C1089"/>
      <c r="E1089" s="16">
        <v>1498</v>
      </c>
    </row>
    <row r="1090" spans="1:5" s="6" customFormat="1">
      <c r="A1090"/>
      <c r="B1090"/>
      <c r="C1090"/>
      <c r="E1090" s="16">
        <v>1499</v>
      </c>
    </row>
    <row r="1091" spans="1:5" s="6" customFormat="1">
      <c r="A1091"/>
      <c r="B1091"/>
      <c r="C1091"/>
      <c r="E1091" s="16">
        <v>1500</v>
      </c>
    </row>
    <row r="1092" spans="1:5" s="6" customFormat="1">
      <c r="A1092"/>
      <c r="B1092"/>
      <c r="C1092"/>
      <c r="E1092" s="16">
        <v>1501</v>
      </c>
    </row>
    <row r="1093" spans="1:5" s="6" customFormat="1">
      <c r="A1093"/>
      <c r="B1093"/>
      <c r="C1093"/>
      <c r="E1093" s="16">
        <v>1505</v>
      </c>
    </row>
    <row r="1094" spans="1:5" s="6" customFormat="1">
      <c r="A1094"/>
      <c r="B1094"/>
      <c r="C1094"/>
      <c r="E1094" s="16">
        <v>1507</v>
      </c>
    </row>
    <row r="1095" spans="1:5" s="6" customFormat="1">
      <c r="A1095"/>
      <c r="B1095"/>
      <c r="C1095"/>
      <c r="E1095" s="16">
        <v>1508</v>
      </c>
    </row>
    <row r="1096" spans="1:5" s="6" customFormat="1">
      <c r="A1096"/>
      <c r="B1096"/>
      <c r="C1096"/>
      <c r="E1096" s="16">
        <v>1509</v>
      </c>
    </row>
    <row r="1097" spans="1:5" s="6" customFormat="1">
      <c r="A1097"/>
      <c r="B1097"/>
      <c r="C1097"/>
      <c r="E1097" s="16">
        <v>1510</v>
      </c>
    </row>
    <row r="1098" spans="1:5" s="6" customFormat="1">
      <c r="A1098"/>
      <c r="B1098"/>
      <c r="C1098"/>
      <c r="E1098" s="16">
        <v>1511</v>
      </c>
    </row>
    <row r="1099" spans="1:5" s="6" customFormat="1">
      <c r="A1099"/>
      <c r="B1099"/>
      <c r="C1099"/>
      <c r="E1099" s="16">
        <v>1512</v>
      </c>
    </row>
    <row r="1100" spans="1:5" s="6" customFormat="1">
      <c r="A1100"/>
      <c r="B1100"/>
      <c r="C1100"/>
      <c r="E1100" s="16">
        <v>1514</v>
      </c>
    </row>
    <row r="1101" spans="1:5" s="6" customFormat="1">
      <c r="A1101"/>
      <c r="B1101"/>
      <c r="C1101"/>
      <c r="E1101" s="16">
        <v>1516</v>
      </c>
    </row>
    <row r="1102" spans="1:5" s="6" customFormat="1">
      <c r="A1102"/>
      <c r="B1102"/>
      <c r="C1102"/>
      <c r="E1102" s="16">
        <v>1517</v>
      </c>
    </row>
    <row r="1103" spans="1:5" s="6" customFormat="1">
      <c r="A1103"/>
      <c r="B1103"/>
      <c r="C1103"/>
      <c r="E1103" s="16">
        <v>1518</v>
      </c>
    </row>
    <row r="1104" spans="1:5" s="6" customFormat="1">
      <c r="A1104"/>
      <c r="B1104"/>
      <c r="C1104"/>
      <c r="E1104" s="16">
        <v>1519</v>
      </c>
    </row>
    <row r="1105" spans="1:5" s="6" customFormat="1">
      <c r="A1105"/>
      <c r="B1105"/>
      <c r="C1105"/>
      <c r="E1105" s="16">
        <v>1520</v>
      </c>
    </row>
    <row r="1106" spans="1:5" s="6" customFormat="1">
      <c r="A1106"/>
      <c r="B1106"/>
      <c r="C1106"/>
      <c r="E1106" s="16">
        <v>1521</v>
      </c>
    </row>
    <row r="1107" spans="1:5" s="6" customFormat="1">
      <c r="A1107"/>
      <c r="B1107"/>
      <c r="C1107"/>
      <c r="E1107" s="16">
        <v>1522</v>
      </c>
    </row>
    <row r="1108" spans="1:5" s="6" customFormat="1">
      <c r="A1108"/>
      <c r="B1108"/>
      <c r="C1108"/>
      <c r="E1108" s="16">
        <v>1523</v>
      </c>
    </row>
    <row r="1109" spans="1:5" s="6" customFormat="1">
      <c r="A1109"/>
      <c r="B1109"/>
      <c r="C1109"/>
      <c r="E1109" s="16">
        <v>1524</v>
      </c>
    </row>
    <row r="1110" spans="1:5" s="6" customFormat="1">
      <c r="A1110"/>
      <c r="B1110"/>
      <c r="C1110"/>
      <c r="E1110" s="16">
        <v>1525</v>
      </c>
    </row>
    <row r="1111" spans="1:5" s="6" customFormat="1">
      <c r="A1111"/>
      <c r="B1111"/>
      <c r="C1111"/>
      <c r="E1111" s="16">
        <v>1526</v>
      </c>
    </row>
    <row r="1112" spans="1:5" s="6" customFormat="1">
      <c r="A1112"/>
      <c r="B1112"/>
      <c r="C1112"/>
      <c r="E1112" s="16">
        <v>1527</v>
      </c>
    </row>
    <row r="1113" spans="1:5" s="6" customFormat="1">
      <c r="A1113"/>
      <c r="B1113"/>
      <c r="C1113"/>
      <c r="E1113" s="16">
        <v>1528</v>
      </c>
    </row>
    <row r="1114" spans="1:5" s="6" customFormat="1">
      <c r="A1114"/>
      <c r="B1114"/>
      <c r="C1114"/>
      <c r="E1114" s="16">
        <v>1529</v>
      </c>
    </row>
    <row r="1115" spans="1:5" s="6" customFormat="1">
      <c r="A1115"/>
      <c r="B1115"/>
      <c r="C1115"/>
      <c r="E1115" s="16">
        <v>1530</v>
      </c>
    </row>
    <row r="1116" spans="1:5" s="6" customFormat="1">
      <c r="A1116"/>
      <c r="B1116"/>
      <c r="C1116"/>
      <c r="E1116" s="16">
        <v>1532</v>
      </c>
    </row>
    <row r="1117" spans="1:5" s="6" customFormat="1">
      <c r="A1117"/>
      <c r="B1117"/>
      <c r="C1117"/>
      <c r="E1117" s="16">
        <v>1533</v>
      </c>
    </row>
    <row r="1118" spans="1:5" s="6" customFormat="1">
      <c r="A1118"/>
      <c r="B1118"/>
      <c r="C1118"/>
      <c r="E1118" s="16">
        <v>1534</v>
      </c>
    </row>
    <row r="1119" spans="1:5" s="6" customFormat="1">
      <c r="A1119"/>
      <c r="B1119"/>
      <c r="C1119"/>
      <c r="E1119" s="16">
        <v>1535</v>
      </c>
    </row>
    <row r="1120" spans="1:5" s="6" customFormat="1">
      <c r="A1120"/>
      <c r="B1120"/>
      <c r="C1120"/>
      <c r="E1120" s="16">
        <v>1536</v>
      </c>
    </row>
    <row r="1121" spans="1:5" s="6" customFormat="1">
      <c r="A1121"/>
      <c r="B1121"/>
      <c r="C1121"/>
      <c r="E1121" s="16">
        <v>1537</v>
      </c>
    </row>
    <row r="1122" spans="1:5" s="6" customFormat="1">
      <c r="A1122"/>
      <c r="B1122"/>
      <c r="C1122"/>
      <c r="E1122" s="16">
        <v>1538</v>
      </c>
    </row>
    <row r="1123" spans="1:5" s="6" customFormat="1">
      <c r="A1123"/>
      <c r="B1123"/>
      <c r="C1123"/>
      <c r="E1123" s="16">
        <v>1540</v>
      </c>
    </row>
    <row r="1124" spans="1:5" s="6" customFormat="1">
      <c r="A1124"/>
      <c r="B1124"/>
      <c r="C1124"/>
      <c r="E1124" s="16">
        <v>1541</v>
      </c>
    </row>
    <row r="1125" spans="1:5" s="6" customFormat="1">
      <c r="A1125"/>
      <c r="B1125"/>
      <c r="C1125"/>
      <c r="E1125" s="16">
        <v>1542</v>
      </c>
    </row>
    <row r="1126" spans="1:5" s="6" customFormat="1">
      <c r="A1126"/>
      <c r="B1126"/>
      <c r="C1126"/>
      <c r="E1126" s="16">
        <v>1543</v>
      </c>
    </row>
    <row r="1127" spans="1:5" s="6" customFormat="1">
      <c r="A1127"/>
      <c r="B1127"/>
      <c r="C1127"/>
      <c r="E1127" s="16">
        <v>1544</v>
      </c>
    </row>
    <row r="1128" spans="1:5" s="6" customFormat="1">
      <c r="A1128"/>
      <c r="B1128"/>
      <c r="C1128"/>
      <c r="E1128" s="16">
        <v>1546</v>
      </c>
    </row>
    <row r="1129" spans="1:5" s="6" customFormat="1">
      <c r="A1129"/>
      <c r="B1129"/>
      <c r="C1129"/>
      <c r="E1129" s="16">
        <v>1547</v>
      </c>
    </row>
    <row r="1130" spans="1:5" s="6" customFormat="1">
      <c r="A1130"/>
      <c r="B1130"/>
      <c r="C1130"/>
      <c r="E1130" s="16">
        <v>1548</v>
      </c>
    </row>
    <row r="1131" spans="1:5" s="6" customFormat="1">
      <c r="A1131"/>
      <c r="B1131"/>
      <c r="C1131"/>
      <c r="E1131" s="16">
        <v>1549</v>
      </c>
    </row>
    <row r="1132" spans="1:5" s="6" customFormat="1">
      <c r="A1132"/>
      <c r="B1132"/>
      <c r="C1132"/>
      <c r="E1132" s="16">
        <v>1551</v>
      </c>
    </row>
    <row r="1133" spans="1:5" s="6" customFormat="1">
      <c r="A1133"/>
      <c r="B1133"/>
      <c r="C1133"/>
      <c r="E1133" s="16">
        <v>1552</v>
      </c>
    </row>
    <row r="1134" spans="1:5" s="6" customFormat="1">
      <c r="A1134"/>
      <c r="B1134"/>
      <c r="C1134"/>
      <c r="E1134" s="16">
        <v>1553</v>
      </c>
    </row>
    <row r="1135" spans="1:5" s="6" customFormat="1">
      <c r="A1135"/>
      <c r="B1135"/>
      <c r="C1135"/>
      <c r="E1135" s="16">
        <v>1554</v>
      </c>
    </row>
    <row r="1136" spans="1:5" s="6" customFormat="1">
      <c r="A1136"/>
      <c r="B1136"/>
      <c r="C1136"/>
      <c r="E1136" s="16">
        <v>1556</v>
      </c>
    </row>
    <row r="1137" spans="1:5" s="6" customFormat="1">
      <c r="A1137"/>
      <c r="B1137"/>
      <c r="C1137"/>
      <c r="E1137" s="16">
        <v>1557</v>
      </c>
    </row>
    <row r="1138" spans="1:5" s="6" customFormat="1">
      <c r="A1138"/>
      <c r="B1138"/>
      <c r="C1138"/>
      <c r="E1138" s="16">
        <v>1558</v>
      </c>
    </row>
    <row r="1139" spans="1:5" s="6" customFormat="1">
      <c r="A1139"/>
      <c r="B1139"/>
      <c r="C1139"/>
      <c r="E1139" s="16">
        <v>1560</v>
      </c>
    </row>
    <row r="1140" spans="1:5" s="6" customFormat="1">
      <c r="A1140"/>
      <c r="B1140"/>
      <c r="C1140"/>
      <c r="E1140" s="16">
        <v>1561</v>
      </c>
    </row>
    <row r="1141" spans="1:5" s="6" customFormat="1">
      <c r="A1141"/>
      <c r="B1141"/>
      <c r="C1141"/>
      <c r="E1141" s="16">
        <v>1562</v>
      </c>
    </row>
    <row r="1142" spans="1:5" s="6" customFormat="1">
      <c r="A1142"/>
      <c r="B1142"/>
      <c r="C1142"/>
      <c r="E1142" s="240">
        <v>1563</v>
      </c>
    </row>
    <row r="1143" spans="1:5" s="6" customFormat="1">
      <c r="A1143"/>
      <c r="B1143"/>
      <c r="C1143"/>
      <c r="E1143" s="16">
        <v>1565</v>
      </c>
    </row>
    <row r="1144" spans="1:5" s="6" customFormat="1">
      <c r="A1144"/>
      <c r="B1144"/>
      <c r="C1144"/>
      <c r="E1144" s="240">
        <v>1566</v>
      </c>
    </row>
    <row r="1145" spans="1:5" s="6" customFormat="1">
      <c r="A1145"/>
      <c r="B1145"/>
      <c r="C1145"/>
      <c r="E1145" s="240">
        <v>1567</v>
      </c>
    </row>
    <row r="1146" spans="1:5" s="6" customFormat="1">
      <c r="A1146"/>
      <c r="B1146"/>
      <c r="C1146"/>
      <c r="E1146" s="240">
        <v>1568</v>
      </c>
    </row>
    <row r="1147" spans="1:5" s="6" customFormat="1">
      <c r="A1147"/>
      <c r="B1147"/>
      <c r="C1147"/>
      <c r="E1147" s="16">
        <v>1569</v>
      </c>
    </row>
    <row r="1148" spans="1:5" s="6" customFormat="1">
      <c r="A1148"/>
      <c r="B1148"/>
      <c r="C1148"/>
      <c r="E1148" s="16">
        <v>1571</v>
      </c>
    </row>
    <row r="1149" spans="1:5" s="6" customFormat="1">
      <c r="A1149"/>
      <c r="B1149"/>
      <c r="C1149"/>
      <c r="E1149" s="16">
        <v>1572</v>
      </c>
    </row>
    <row r="1150" spans="1:5" s="6" customFormat="1">
      <c r="A1150"/>
      <c r="B1150"/>
      <c r="C1150"/>
      <c r="E1150" s="16">
        <v>1573</v>
      </c>
    </row>
    <row r="1151" spans="1:5" s="6" customFormat="1">
      <c r="A1151"/>
      <c r="B1151"/>
      <c r="C1151"/>
      <c r="E1151" s="16">
        <v>1578</v>
      </c>
    </row>
    <row r="1152" spans="1:5" s="6" customFormat="1">
      <c r="A1152"/>
      <c r="B1152"/>
      <c r="C1152"/>
      <c r="E1152" s="16">
        <v>1583</v>
      </c>
    </row>
    <row r="1153" spans="1:5" s="6" customFormat="1">
      <c r="A1153"/>
      <c r="B1153"/>
      <c r="C1153"/>
      <c r="E1153" s="16">
        <v>1584</v>
      </c>
    </row>
    <row r="1154" spans="1:5" s="6" customFormat="1">
      <c r="A1154"/>
      <c r="B1154"/>
      <c r="C1154"/>
      <c r="E1154" s="16">
        <v>1585</v>
      </c>
    </row>
    <row r="1155" spans="1:5" s="6" customFormat="1">
      <c r="A1155"/>
      <c r="B1155"/>
      <c r="C1155"/>
      <c r="E1155" s="16">
        <v>1586</v>
      </c>
    </row>
    <row r="1156" spans="1:5" s="6" customFormat="1">
      <c r="A1156"/>
      <c r="B1156"/>
      <c r="C1156"/>
      <c r="E1156" s="16">
        <v>1587</v>
      </c>
    </row>
    <row r="1157" spans="1:5" s="6" customFormat="1">
      <c r="A1157"/>
      <c r="B1157"/>
      <c r="C1157"/>
      <c r="E1157" s="16">
        <v>1588</v>
      </c>
    </row>
    <row r="1158" spans="1:5" s="6" customFormat="1">
      <c r="A1158"/>
      <c r="B1158"/>
      <c r="C1158"/>
      <c r="E1158" s="16">
        <v>1589</v>
      </c>
    </row>
    <row r="1159" spans="1:5" s="6" customFormat="1">
      <c r="A1159"/>
      <c r="B1159"/>
      <c r="C1159"/>
      <c r="E1159" s="16">
        <v>1590</v>
      </c>
    </row>
    <row r="1160" spans="1:5" s="6" customFormat="1">
      <c r="A1160"/>
      <c r="B1160"/>
      <c r="C1160"/>
      <c r="E1160" s="16">
        <v>1591</v>
      </c>
    </row>
    <row r="1161" spans="1:5" s="6" customFormat="1">
      <c r="A1161"/>
      <c r="B1161"/>
      <c r="C1161"/>
      <c r="E1161" s="16">
        <v>1592</v>
      </c>
    </row>
    <row r="1162" spans="1:5" s="6" customFormat="1">
      <c r="A1162"/>
      <c r="B1162"/>
      <c r="C1162"/>
      <c r="E1162" s="16">
        <v>1593</v>
      </c>
    </row>
    <row r="1163" spans="1:5" s="6" customFormat="1">
      <c r="A1163"/>
      <c r="B1163"/>
      <c r="C1163"/>
      <c r="E1163" s="16">
        <v>1594</v>
      </c>
    </row>
    <row r="1164" spans="1:5" s="6" customFormat="1">
      <c r="A1164"/>
      <c r="B1164"/>
      <c r="C1164"/>
      <c r="E1164" s="16">
        <v>1595</v>
      </c>
    </row>
    <row r="1165" spans="1:5" s="6" customFormat="1">
      <c r="A1165"/>
      <c r="B1165"/>
      <c r="C1165"/>
      <c r="E1165" s="16">
        <v>1596</v>
      </c>
    </row>
    <row r="1166" spans="1:5" s="6" customFormat="1">
      <c r="A1166"/>
      <c r="B1166"/>
      <c r="C1166"/>
      <c r="E1166" s="16">
        <v>1597</v>
      </c>
    </row>
    <row r="1167" spans="1:5" s="6" customFormat="1">
      <c r="A1167"/>
      <c r="B1167"/>
      <c r="C1167"/>
      <c r="E1167" s="16">
        <v>1599</v>
      </c>
    </row>
    <row r="1168" spans="1:5" s="6" customFormat="1">
      <c r="A1168"/>
      <c r="B1168"/>
      <c r="C1168"/>
      <c r="E1168" s="16">
        <v>1601</v>
      </c>
    </row>
    <row r="1169" spans="1:5" s="6" customFormat="1">
      <c r="A1169"/>
      <c r="B1169"/>
      <c r="C1169"/>
      <c r="E1169" s="16">
        <v>1602</v>
      </c>
    </row>
    <row r="1170" spans="1:5" s="6" customFormat="1">
      <c r="A1170"/>
      <c r="B1170"/>
      <c r="C1170"/>
      <c r="E1170" s="16">
        <v>1603</v>
      </c>
    </row>
    <row r="1171" spans="1:5" s="6" customFormat="1">
      <c r="A1171"/>
      <c r="B1171"/>
      <c r="C1171"/>
      <c r="E1171" s="16">
        <v>1604</v>
      </c>
    </row>
    <row r="1172" spans="1:5" s="6" customFormat="1">
      <c r="A1172"/>
      <c r="B1172"/>
      <c r="C1172"/>
      <c r="E1172" s="16">
        <v>1605</v>
      </c>
    </row>
    <row r="1173" spans="1:5" s="6" customFormat="1">
      <c r="A1173"/>
      <c r="B1173"/>
      <c r="C1173"/>
      <c r="E1173" s="16">
        <v>1606</v>
      </c>
    </row>
    <row r="1174" spans="1:5" s="6" customFormat="1">
      <c r="A1174"/>
      <c r="B1174"/>
      <c r="C1174"/>
      <c r="E1174" s="16">
        <v>1608</v>
      </c>
    </row>
    <row r="1175" spans="1:5" s="6" customFormat="1">
      <c r="A1175"/>
      <c r="B1175"/>
      <c r="C1175"/>
      <c r="E1175" s="16">
        <v>1610</v>
      </c>
    </row>
    <row r="1176" spans="1:5" s="6" customFormat="1">
      <c r="A1176"/>
      <c r="B1176"/>
      <c r="C1176"/>
      <c r="E1176" s="16">
        <v>1611</v>
      </c>
    </row>
    <row r="1177" spans="1:5" s="6" customFormat="1">
      <c r="A1177"/>
      <c r="B1177"/>
      <c r="C1177"/>
      <c r="E1177" s="16">
        <v>1612</v>
      </c>
    </row>
    <row r="1178" spans="1:5" s="6" customFormat="1">
      <c r="A1178"/>
      <c r="B1178"/>
      <c r="C1178"/>
      <c r="E1178" s="16">
        <v>1613</v>
      </c>
    </row>
    <row r="1179" spans="1:5" s="6" customFormat="1">
      <c r="A1179"/>
      <c r="B1179"/>
      <c r="C1179"/>
      <c r="E1179" s="16">
        <v>1614</v>
      </c>
    </row>
    <row r="1180" spans="1:5" s="6" customFormat="1">
      <c r="A1180"/>
      <c r="B1180"/>
      <c r="C1180"/>
      <c r="E1180" s="16">
        <v>1615</v>
      </c>
    </row>
    <row r="1181" spans="1:5" s="6" customFormat="1">
      <c r="A1181"/>
      <c r="B1181"/>
      <c r="C1181"/>
      <c r="E1181" s="16">
        <v>1616</v>
      </c>
    </row>
    <row r="1182" spans="1:5" s="6" customFormat="1">
      <c r="A1182"/>
      <c r="B1182"/>
      <c r="C1182"/>
      <c r="E1182" s="16">
        <v>1617</v>
      </c>
    </row>
    <row r="1183" spans="1:5" s="6" customFormat="1">
      <c r="A1183"/>
      <c r="B1183"/>
      <c r="C1183"/>
      <c r="E1183" s="16">
        <v>1618</v>
      </c>
    </row>
    <row r="1184" spans="1:5" s="6" customFormat="1">
      <c r="A1184"/>
      <c r="B1184"/>
      <c r="C1184"/>
      <c r="E1184" s="16">
        <v>1619</v>
      </c>
    </row>
    <row r="1185" spans="1:5" s="6" customFormat="1">
      <c r="A1185"/>
      <c r="B1185"/>
      <c r="C1185"/>
      <c r="E1185" s="16">
        <v>1621</v>
      </c>
    </row>
    <row r="1186" spans="1:5" s="6" customFormat="1">
      <c r="A1186"/>
      <c r="B1186"/>
      <c r="C1186"/>
      <c r="E1186" s="16">
        <v>1622</v>
      </c>
    </row>
    <row r="1187" spans="1:5" s="6" customFormat="1">
      <c r="A1187"/>
      <c r="B1187"/>
      <c r="C1187"/>
      <c r="E1187" s="16">
        <v>1623</v>
      </c>
    </row>
    <row r="1188" spans="1:5" s="6" customFormat="1">
      <c r="A1188"/>
      <c r="B1188"/>
      <c r="C1188"/>
      <c r="E1188" s="16">
        <v>1624</v>
      </c>
    </row>
    <row r="1189" spans="1:5" s="6" customFormat="1">
      <c r="A1189"/>
      <c r="B1189"/>
      <c r="C1189"/>
      <c r="E1189" s="16">
        <v>1626</v>
      </c>
    </row>
    <row r="1190" spans="1:5" s="6" customFormat="1">
      <c r="A1190"/>
      <c r="B1190"/>
      <c r="C1190"/>
      <c r="E1190" s="16">
        <v>1627</v>
      </c>
    </row>
    <row r="1191" spans="1:5" s="6" customFormat="1">
      <c r="A1191"/>
      <c r="B1191"/>
      <c r="C1191"/>
      <c r="E1191" s="16">
        <v>1628</v>
      </c>
    </row>
    <row r="1192" spans="1:5" s="6" customFormat="1">
      <c r="A1192"/>
      <c r="B1192"/>
      <c r="C1192"/>
      <c r="E1192" s="16">
        <v>1629</v>
      </c>
    </row>
    <row r="1193" spans="1:5" s="6" customFormat="1">
      <c r="A1193"/>
      <c r="B1193"/>
      <c r="C1193"/>
      <c r="E1193" s="16">
        <v>1630</v>
      </c>
    </row>
    <row r="1194" spans="1:5" s="6" customFormat="1">
      <c r="A1194"/>
      <c r="B1194"/>
      <c r="C1194"/>
      <c r="E1194" s="16">
        <v>1631</v>
      </c>
    </row>
    <row r="1195" spans="1:5" s="6" customFormat="1">
      <c r="A1195"/>
      <c r="B1195"/>
      <c r="C1195"/>
      <c r="E1195" s="16">
        <v>1632</v>
      </c>
    </row>
    <row r="1196" spans="1:5" s="6" customFormat="1">
      <c r="A1196"/>
      <c r="B1196"/>
      <c r="C1196"/>
      <c r="E1196" s="16">
        <v>1634</v>
      </c>
    </row>
    <row r="1197" spans="1:5" s="6" customFormat="1">
      <c r="A1197"/>
      <c r="B1197"/>
      <c r="C1197"/>
      <c r="E1197" s="16">
        <v>1635</v>
      </c>
    </row>
    <row r="1198" spans="1:5" s="6" customFormat="1">
      <c r="A1198"/>
      <c r="B1198"/>
      <c r="C1198"/>
      <c r="E1198" s="16">
        <v>1636</v>
      </c>
    </row>
    <row r="1199" spans="1:5" s="6" customFormat="1">
      <c r="A1199"/>
      <c r="B1199"/>
      <c r="C1199"/>
      <c r="E1199" s="16">
        <v>1637</v>
      </c>
    </row>
    <row r="1200" spans="1:5" s="6" customFormat="1">
      <c r="A1200"/>
      <c r="B1200"/>
      <c r="C1200"/>
      <c r="E1200" s="16">
        <v>1638</v>
      </c>
    </row>
    <row r="1201" spans="1:5" s="6" customFormat="1">
      <c r="A1201"/>
      <c r="B1201"/>
      <c r="C1201"/>
      <c r="E1201" s="16">
        <v>1640</v>
      </c>
    </row>
    <row r="1202" spans="1:5" s="6" customFormat="1">
      <c r="A1202"/>
      <c r="B1202"/>
      <c r="C1202"/>
      <c r="E1202" s="16">
        <v>1641</v>
      </c>
    </row>
    <row r="1203" spans="1:5" s="6" customFormat="1">
      <c r="A1203"/>
      <c r="B1203"/>
      <c r="C1203"/>
      <c r="E1203" s="16">
        <v>1642</v>
      </c>
    </row>
    <row r="1204" spans="1:5" s="6" customFormat="1">
      <c r="A1204"/>
      <c r="B1204"/>
      <c r="C1204"/>
      <c r="E1204" s="16">
        <v>1643</v>
      </c>
    </row>
    <row r="1205" spans="1:5" s="6" customFormat="1">
      <c r="A1205"/>
      <c r="B1205"/>
      <c r="C1205"/>
      <c r="E1205" s="16">
        <v>1645</v>
      </c>
    </row>
    <row r="1206" spans="1:5" s="6" customFormat="1">
      <c r="A1206"/>
      <c r="B1206"/>
      <c r="C1206"/>
      <c r="E1206" s="16">
        <v>1646</v>
      </c>
    </row>
    <row r="1207" spans="1:5" s="6" customFormat="1">
      <c r="A1207"/>
      <c r="B1207"/>
      <c r="C1207"/>
      <c r="E1207" s="16">
        <v>1647</v>
      </c>
    </row>
    <row r="1208" spans="1:5" s="6" customFormat="1">
      <c r="A1208"/>
      <c r="B1208"/>
      <c r="C1208"/>
      <c r="E1208" s="16">
        <v>1648</v>
      </c>
    </row>
    <row r="1209" spans="1:5" s="6" customFormat="1">
      <c r="A1209"/>
      <c r="B1209"/>
      <c r="C1209"/>
      <c r="E1209" s="16">
        <v>1650</v>
      </c>
    </row>
    <row r="1210" spans="1:5" s="6" customFormat="1">
      <c r="A1210"/>
      <c r="B1210"/>
      <c r="C1210"/>
      <c r="E1210" s="16">
        <v>1651</v>
      </c>
    </row>
    <row r="1211" spans="1:5" s="6" customFormat="1">
      <c r="A1211"/>
      <c r="B1211"/>
      <c r="C1211"/>
      <c r="E1211" s="16">
        <v>1652</v>
      </c>
    </row>
    <row r="1212" spans="1:5" s="6" customFormat="1">
      <c r="A1212"/>
      <c r="B1212"/>
      <c r="C1212"/>
      <c r="E1212" s="16">
        <v>1654</v>
      </c>
    </row>
    <row r="1213" spans="1:5" s="6" customFormat="1">
      <c r="A1213"/>
      <c r="B1213"/>
      <c r="C1213"/>
      <c r="E1213" s="16">
        <v>1655</v>
      </c>
    </row>
    <row r="1214" spans="1:5" s="6" customFormat="1">
      <c r="A1214"/>
      <c r="B1214"/>
      <c r="C1214"/>
      <c r="E1214" s="16">
        <v>1656</v>
      </c>
    </row>
    <row r="1215" spans="1:5" s="6" customFormat="1">
      <c r="A1215"/>
      <c r="B1215"/>
      <c r="C1215"/>
      <c r="E1215" s="240">
        <v>1657</v>
      </c>
    </row>
    <row r="1216" spans="1:5" s="6" customFormat="1">
      <c r="A1216"/>
      <c r="B1216"/>
      <c r="C1216"/>
      <c r="E1216" s="16">
        <v>1658</v>
      </c>
    </row>
    <row r="1217" spans="1:5" s="6" customFormat="1">
      <c r="A1217"/>
      <c r="B1217"/>
      <c r="C1217"/>
      <c r="E1217" s="16">
        <v>1659</v>
      </c>
    </row>
    <row r="1218" spans="1:5" s="6" customFormat="1">
      <c r="A1218"/>
      <c r="B1218"/>
      <c r="C1218"/>
      <c r="E1218" s="240">
        <v>1660</v>
      </c>
    </row>
    <row r="1219" spans="1:5" s="6" customFormat="1">
      <c r="A1219"/>
      <c r="B1219"/>
      <c r="C1219"/>
      <c r="E1219" s="240">
        <v>1661</v>
      </c>
    </row>
    <row r="1220" spans="1:5" s="6" customFormat="1">
      <c r="A1220"/>
      <c r="B1220"/>
      <c r="C1220"/>
      <c r="E1220" s="240">
        <v>1662</v>
      </c>
    </row>
    <row r="1221" spans="1:5" s="6" customFormat="1">
      <c r="A1221"/>
      <c r="B1221"/>
      <c r="C1221"/>
      <c r="E1221" s="16">
        <v>1663</v>
      </c>
    </row>
    <row r="1222" spans="1:5" s="6" customFormat="1">
      <c r="A1222"/>
      <c r="B1222"/>
      <c r="C1222"/>
      <c r="E1222" s="16">
        <v>1664</v>
      </c>
    </row>
    <row r="1223" spans="1:5" s="6" customFormat="1">
      <c r="A1223"/>
      <c r="B1223"/>
      <c r="C1223"/>
      <c r="E1223" s="16">
        <v>1665</v>
      </c>
    </row>
    <row r="1224" spans="1:5" s="6" customFormat="1">
      <c r="A1224"/>
      <c r="B1224"/>
      <c r="C1224"/>
      <c r="E1224" s="16">
        <v>1666</v>
      </c>
    </row>
    <row r="1225" spans="1:5" s="6" customFormat="1">
      <c r="A1225"/>
      <c r="B1225"/>
      <c r="C1225"/>
      <c r="E1225" s="16">
        <v>1667</v>
      </c>
    </row>
    <row r="1226" spans="1:5" s="6" customFormat="1">
      <c r="A1226"/>
      <c r="B1226"/>
      <c r="C1226"/>
      <c r="E1226" s="16">
        <v>1673</v>
      </c>
    </row>
    <row r="1227" spans="1:5" s="6" customFormat="1">
      <c r="A1227"/>
      <c r="B1227"/>
      <c r="C1227"/>
      <c r="E1227" s="16">
        <v>1674</v>
      </c>
    </row>
    <row r="1228" spans="1:5" s="6" customFormat="1">
      <c r="A1228"/>
      <c r="B1228"/>
      <c r="C1228"/>
      <c r="E1228" s="16">
        <v>1675</v>
      </c>
    </row>
    <row r="1229" spans="1:5" s="6" customFormat="1">
      <c r="A1229"/>
      <c r="B1229"/>
      <c r="C1229"/>
      <c r="E1229" s="16">
        <v>1676</v>
      </c>
    </row>
    <row r="1230" spans="1:5" s="6" customFormat="1">
      <c r="A1230"/>
      <c r="B1230"/>
      <c r="C1230"/>
      <c r="E1230" s="16">
        <v>1677</v>
      </c>
    </row>
    <row r="1231" spans="1:5" s="6" customFormat="1">
      <c r="A1231"/>
      <c r="B1231"/>
      <c r="C1231"/>
      <c r="E1231" s="16">
        <v>1678</v>
      </c>
    </row>
    <row r="1232" spans="1:5" s="6" customFormat="1">
      <c r="A1232"/>
      <c r="B1232"/>
      <c r="C1232"/>
      <c r="E1232" s="16">
        <v>1680</v>
      </c>
    </row>
    <row r="1233" spans="1:5" s="6" customFormat="1">
      <c r="A1233"/>
      <c r="B1233"/>
      <c r="C1233"/>
      <c r="E1233" s="16">
        <v>1681</v>
      </c>
    </row>
    <row r="1234" spans="1:5" s="6" customFormat="1">
      <c r="A1234"/>
      <c r="B1234"/>
      <c r="C1234"/>
      <c r="E1234" s="16">
        <v>1682</v>
      </c>
    </row>
    <row r="1235" spans="1:5" s="6" customFormat="1">
      <c r="A1235"/>
      <c r="B1235"/>
      <c r="C1235"/>
      <c r="E1235" s="16">
        <v>1683</v>
      </c>
    </row>
    <row r="1236" spans="1:5" s="6" customFormat="1">
      <c r="A1236"/>
      <c r="B1236"/>
      <c r="C1236"/>
      <c r="E1236" s="16">
        <v>1684</v>
      </c>
    </row>
    <row r="1237" spans="1:5" s="6" customFormat="1">
      <c r="A1237"/>
      <c r="B1237"/>
      <c r="C1237"/>
      <c r="E1237" s="16">
        <v>1685</v>
      </c>
    </row>
    <row r="1238" spans="1:5" s="6" customFormat="1">
      <c r="A1238"/>
      <c r="B1238"/>
      <c r="C1238"/>
      <c r="E1238" s="16">
        <v>1686</v>
      </c>
    </row>
    <row r="1239" spans="1:5" s="6" customFormat="1">
      <c r="A1239"/>
      <c r="B1239"/>
      <c r="C1239"/>
      <c r="E1239" s="16">
        <v>1687</v>
      </c>
    </row>
    <row r="1240" spans="1:5" s="6" customFormat="1">
      <c r="A1240"/>
      <c r="B1240"/>
      <c r="C1240"/>
      <c r="E1240" s="16">
        <v>1688</v>
      </c>
    </row>
    <row r="1241" spans="1:5" s="6" customFormat="1">
      <c r="A1241"/>
      <c r="B1241"/>
      <c r="C1241"/>
      <c r="E1241" s="16">
        <v>1689</v>
      </c>
    </row>
    <row r="1242" spans="1:5" s="6" customFormat="1">
      <c r="A1242"/>
      <c r="B1242"/>
      <c r="C1242"/>
      <c r="E1242" s="16">
        <v>1690</v>
      </c>
    </row>
    <row r="1243" spans="1:5" s="6" customFormat="1">
      <c r="A1243"/>
      <c r="B1243"/>
      <c r="C1243"/>
      <c r="E1243" s="16">
        <v>1691</v>
      </c>
    </row>
    <row r="1244" spans="1:5" s="6" customFormat="1">
      <c r="A1244"/>
      <c r="B1244"/>
      <c r="C1244"/>
      <c r="E1244" s="16">
        <v>1692</v>
      </c>
    </row>
    <row r="1245" spans="1:5" s="6" customFormat="1">
      <c r="A1245"/>
      <c r="B1245"/>
      <c r="C1245"/>
      <c r="E1245" s="16">
        <v>1693</v>
      </c>
    </row>
    <row r="1246" spans="1:5" s="6" customFormat="1">
      <c r="A1246"/>
      <c r="B1246"/>
      <c r="C1246"/>
      <c r="E1246" s="16">
        <v>1694</v>
      </c>
    </row>
    <row r="1247" spans="1:5" s="6" customFormat="1">
      <c r="A1247"/>
      <c r="B1247"/>
      <c r="C1247"/>
      <c r="E1247" s="16">
        <v>1695</v>
      </c>
    </row>
    <row r="1248" spans="1:5" s="6" customFormat="1">
      <c r="A1248"/>
      <c r="B1248"/>
      <c r="C1248"/>
      <c r="E1248" s="16">
        <v>1696</v>
      </c>
    </row>
    <row r="1249" spans="1:5" s="6" customFormat="1">
      <c r="A1249"/>
      <c r="B1249"/>
      <c r="C1249"/>
      <c r="E1249" s="16">
        <v>1697</v>
      </c>
    </row>
    <row r="1250" spans="1:5" s="6" customFormat="1">
      <c r="A1250"/>
      <c r="B1250"/>
      <c r="C1250"/>
      <c r="E1250" s="16">
        <v>1699</v>
      </c>
    </row>
    <row r="1251" spans="1:5" s="6" customFormat="1">
      <c r="A1251"/>
      <c r="B1251"/>
      <c r="C1251"/>
      <c r="E1251" s="16">
        <v>1700</v>
      </c>
    </row>
    <row r="1252" spans="1:5" s="6" customFormat="1">
      <c r="A1252"/>
      <c r="B1252"/>
      <c r="C1252"/>
      <c r="E1252" s="16">
        <v>1701</v>
      </c>
    </row>
    <row r="1253" spans="1:5" s="6" customFormat="1">
      <c r="A1253"/>
      <c r="B1253"/>
      <c r="C1253"/>
      <c r="E1253" s="16">
        <v>1702</v>
      </c>
    </row>
    <row r="1254" spans="1:5" s="6" customFormat="1">
      <c r="A1254"/>
      <c r="B1254"/>
      <c r="C1254"/>
      <c r="E1254" s="16">
        <v>1703</v>
      </c>
    </row>
    <row r="1255" spans="1:5" s="6" customFormat="1">
      <c r="A1255"/>
      <c r="B1255"/>
      <c r="C1255"/>
      <c r="E1255" s="16">
        <v>1704</v>
      </c>
    </row>
    <row r="1256" spans="1:5" s="6" customFormat="1">
      <c r="A1256"/>
      <c r="B1256"/>
      <c r="C1256"/>
      <c r="E1256" s="16">
        <v>1706</v>
      </c>
    </row>
    <row r="1257" spans="1:5" s="6" customFormat="1">
      <c r="A1257"/>
      <c r="B1257"/>
      <c r="C1257"/>
      <c r="E1257" s="16">
        <v>1708</v>
      </c>
    </row>
    <row r="1258" spans="1:5" s="6" customFormat="1">
      <c r="A1258"/>
      <c r="B1258"/>
      <c r="C1258"/>
      <c r="E1258" s="16">
        <v>1709</v>
      </c>
    </row>
    <row r="1259" spans="1:5" s="6" customFormat="1">
      <c r="A1259"/>
      <c r="B1259"/>
      <c r="C1259"/>
      <c r="E1259" s="16">
        <v>1710</v>
      </c>
    </row>
    <row r="1260" spans="1:5" s="6" customFormat="1">
      <c r="A1260"/>
      <c r="B1260"/>
      <c r="C1260"/>
      <c r="E1260" s="16">
        <v>1711</v>
      </c>
    </row>
    <row r="1261" spans="1:5" s="6" customFormat="1">
      <c r="A1261"/>
      <c r="B1261"/>
      <c r="C1261"/>
      <c r="E1261" s="16">
        <v>1712</v>
      </c>
    </row>
    <row r="1262" spans="1:5" s="6" customFormat="1">
      <c r="A1262"/>
      <c r="B1262"/>
      <c r="C1262"/>
      <c r="E1262" s="16">
        <v>1713</v>
      </c>
    </row>
    <row r="1263" spans="1:5" s="6" customFormat="1">
      <c r="A1263"/>
      <c r="B1263"/>
      <c r="C1263"/>
      <c r="E1263" s="16">
        <v>1714</v>
      </c>
    </row>
    <row r="1264" spans="1:5" s="6" customFormat="1">
      <c r="A1264"/>
      <c r="B1264"/>
      <c r="C1264"/>
      <c r="E1264" s="16">
        <v>1715</v>
      </c>
    </row>
    <row r="1265" spans="1:5" s="6" customFormat="1">
      <c r="A1265"/>
      <c r="B1265"/>
      <c r="C1265"/>
      <c r="E1265" s="16">
        <v>1716</v>
      </c>
    </row>
    <row r="1266" spans="1:5" s="6" customFormat="1">
      <c r="A1266"/>
      <c r="B1266"/>
      <c r="C1266"/>
      <c r="E1266" s="16">
        <v>1717</v>
      </c>
    </row>
    <row r="1267" spans="1:5" s="6" customFormat="1">
      <c r="A1267"/>
      <c r="B1267"/>
      <c r="C1267"/>
      <c r="E1267" s="16">
        <v>1719</v>
      </c>
    </row>
    <row r="1268" spans="1:5" s="6" customFormat="1">
      <c r="A1268"/>
      <c r="B1268"/>
      <c r="C1268"/>
      <c r="E1268" s="16">
        <v>1720</v>
      </c>
    </row>
    <row r="1269" spans="1:5" s="6" customFormat="1">
      <c r="A1269"/>
      <c r="B1269"/>
      <c r="C1269"/>
      <c r="E1269" s="16">
        <v>1721</v>
      </c>
    </row>
    <row r="1270" spans="1:5" s="6" customFormat="1">
      <c r="A1270"/>
      <c r="B1270"/>
      <c r="C1270"/>
      <c r="E1270" s="16">
        <v>1722</v>
      </c>
    </row>
    <row r="1271" spans="1:5" s="6" customFormat="1">
      <c r="A1271"/>
      <c r="B1271"/>
      <c r="C1271"/>
      <c r="E1271" s="16">
        <v>1724</v>
      </c>
    </row>
    <row r="1272" spans="1:5" s="6" customFormat="1">
      <c r="A1272"/>
      <c r="B1272"/>
      <c r="C1272"/>
      <c r="E1272" s="16">
        <v>1725</v>
      </c>
    </row>
    <row r="1273" spans="1:5" s="6" customFormat="1">
      <c r="A1273"/>
      <c r="B1273"/>
      <c r="C1273"/>
      <c r="E1273" s="16">
        <v>1726</v>
      </c>
    </row>
    <row r="1274" spans="1:5" s="6" customFormat="1">
      <c r="A1274"/>
      <c r="B1274"/>
      <c r="C1274"/>
      <c r="E1274" s="16">
        <v>1727</v>
      </c>
    </row>
    <row r="1275" spans="1:5" s="6" customFormat="1">
      <c r="A1275"/>
      <c r="B1275"/>
      <c r="C1275"/>
      <c r="E1275" s="16">
        <v>1728</v>
      </c>
    </row>
    <row r="1276" spans="1:5" s="6" customFormat="1">
      <c r="A1276"/>
      <c r="B1276"/>
      <c r="C1276"/>
      <c r="E1276" s="16">
        <v>1729</v>
      </c>
    </row>
    <row r="1277" spans="1:5" s="6" customFormat="1">
      <c r="A1277"/>
      <c r="B1277"/>
      <c r="C1277"/>
      <c r="E1277" s="16">
        <v>1730</v>
      </c>
    </row>
    <row r="1278" spans="1:5" s="6" customFormat="1">
      <c r="A1278"/>
      <c r="B1278"/>
      <c r="C1278"/>
      <c r="E1278" s="16">
        <v>1732</v>
      </c>
    </row>
    <row r="1279" spans="1:5" s="6" customFormat="1">
      <c r="A1279"/>
      <c r="B1279"/>
      <c r="C1279"/>
      <c r="E1279" s="16">
        <v>1733</v>
      </c>
    </row>
    <row r="1280" spans="1:5" s="6" customFormat="1">
      <c r="A1280"/>
      <c r="B1280"/>
      <c r="C1280"/>
      <c r="E1280" s="16">
        <v>1734</v>
      </c>
    </row>
    <row r="1281" spans="1:5" s="6" customFormat="1">
      <c r="A1281"/>
      <c r="B1281"/>
      <c r="C1281"/>
      <c r="E1281" s="16">
        <v>1735</v>
      </c>
    </row>
    <row r="1282" spans="1:5" s="6" customFormat="1">
      <c r="A1282"/>
      <c r="B1282"/>
      <c r="C1282"/>
      <c r="E1282" s="16">
        <v>1736</v>
      </c>
    </row>
    <row r="1283" spans="1:5" s="6" customFormat="1">
      <c r="A1283"/>
      <c r="B1283"/>
      <c r="C1283"/>
      <c r="E1283" s="16">
        <v>1738</v>
      </c>
    </row>
    <row r="1284" spans="1:5" s="6" customFormat="1">
      <c r="A1284"/>
      <c r="B1284"/>
      <c r="C1284"/>
      <c r="E1284" s="16">
        <v>1739</v>
      </c>
    </row>
    <row r="1285" spans="1:5" s="6" customFormat="1">
      <c r="A1285"/>
      <c r="B1285"/>
      <c r="C1285"/>
      <c r="E1285" s="16">
        <v>1740</v>
      </c>
    </row>
    <row r="1286" spans="1:5" s="6" customFormat="1">
      <c r="A1286"/>
      <c r="B1286"/>
      <c r="C1286"/>
      <c r="E1286" s="16">
        <v>1741</v>
      </c>
    </row>
    <row r="1287" spans="1:5" s="6" customFormat="1">
      <c r="A1287"/>
      <c r="B1287"/>
      <c r="C1287"/>
      <c r="E1287" s="16">
        <v>1743</v>
      </c>
    </row>
    <row r="1288" spans="1:5" s="6" customFormat="1">
      <c r="A1288"/>
      <c r="B1288"/>
      <c r="C1288"/>
      <c r="E1288" s="16">
        <v>1744</v>
      </c>
    </row>
    <row r="1289" spans="1:5" s="6" customFormat="1">
      <c r="A1289"/>
      <c r="B1289"/>
      <c r="C1289"/>
      <c r="E1289" s="16">
        <v>1745</v>
      </c>
    </row>
    <row r="1290" spans="1:5" s="6" customFormat="1">
      <c r="A1290"/>
      <c r="B1290"/>
      <c r="C1290"/>
      <c r="E1290" s="16">
        <v>1746</v>
      </c>
    </row>
    <row r="1291" spans="1:5" s="6" customFormat="1">
      <c r="A1291"/>
      <c r="B1291"/>
      <c r="C1291"/>
      <c r="E1291" s="16">
        <v>1748</v>
      </c>
    </row>
    <row r="1292" spans="1:5" s="6" customFormat="1">
      <c r="A1292"/>
      <c r="B1292"/>
      <c r="C1292"/>
      <c r="E1292" s="16">
        <v>1749</v>
      </c>
    </row>
    <row r="1293" spans="1:5" s="6" customFormat="1">
      <c r="A1293"/>
      <c r="B1293"/>
      <c r="C1293"/>
      <c r="E1293" s="16">
        <v>1750</v>
      </c>
    </row>
    <row r="1294" spans="1:5" s="6" customFormat="1">
      <c r="A1294"/>
      <c r="B1294"/>
      <c r="C1294"/>
      <c r="E1294" s="16">
        <v>1752</v>
      </c>
    </row>
    <row r="1295" spans="1:5" s="6" customFormat="1">
      <c r="A1295"/>
      <c r="B1295"/>
      <c r="C1295"/>
      <c r="E1295" s="16">
        <v>1753</v>
      </c>
    </row>
    <row r="1296" spans="1:5" s="6" customFormat="1">
      <c r="A1296"/>
      <c r="B1296"/>
      <c r="C1296"/>
      <c r="E1296" s="16">
        <v>1754</v>
      </c>
    </row>
    <row r="1297" spans="1:5" s="6" customFormat="1">
      <c r="A1297"/>
      <c r="B1297"/>
      <c r="C1297"/>
      <c r="E1297" s="240">
        <v>1755</v>
      </c>
    </row>
    <row r="1298" spans="1:5" s="6" customFormat="1">
      <c r="A1298"/>
      <c r="B1298"/>
      <c r="C1298"/>
      <c r="E1298" s="16">
        <v>1756</v>
      </c>
    </row>
    <row r="1299" spans="1:5" s="6" customFormat="1">
      <c r="A1299"/>
      <c r="B1299"/>
      <c r="C1299"/>
      <c r="E1299" s="16">
        <v>1757</v>
      </c>
    </row>
    <row r="1300" spans="1:5" s="6" customFormat="1">
      <c r="A1300"/>
      <c r="B1300"/>
      <c r="C1300"/>
      <c r="E1300" s="240">
        <v>1758</v>
      </c>
    </row>
    <row r="1301" spans="1:5" s="6" customFormat="1">
      <c r="A1301"/>
      <c r="B1301"/>
      <c r="C1301"/>
      <c r="E1301" s="240">
        <v>1759</v>
      </c>
    </row>
    <row r="1302" spans="1:5" s="6" customFormat="1">
      <c r="A1302"/>
      <c r="B1302"/>
      <c r="C1302"/>
      <c r="E1302" s="240">
        <v>1760</v>
      </c>
    </row>
    <row r="1303" spans="1:5" s="6" customFormat="1">
      <c r="A1303"/>
      <c r="B1303"/>
      <c r="C1303"/>
      <c r="E1303" s="16">
        <v>1761</v>
      </c>
    </row>
    <row r="1304" spans="1:5" s="6" customFormat="1">
      <c r="A1304"/>
      <c r="B1304"/>
      <c r="C1304"/>
      <c r="E1304" s="16">
        <v>1762</v>
      </c>
    </row>
    <row r="1305" spans="1:5" s="6" customFormat="1">
      <c r="A1305"/>
      <c r="B1305"/>
      <c r="C1305"/>
      <c r="E1305" s="16">
        <v>1763</v>
      </c>
    </row>
    <row r="1306" spans="1:5" s="6" customFormat="1">
      <c r="A1306"/>
      <c r="B1306"/>
      <c r="C1306"/>
      <c r="E1306" s="16">
        <v>1764</v>
      </c>
    </row>
    <row r="1307" spans="1:5" s="6" customFormat="1">
      <c r="A1307"/>
      <c r="B1307"/>
      <c r="C1307"/>
      <c r="E1307" s="16">
        <v>1765</v>
      </c>
    </row>
    <row r="1308" spans="1:5" s="6" customFormat="1">
      <c r="A1308"/>
      <c r="B1308"/>
      <c r="C1308"/>
      <c r="E1308" s="16">
        <v>1775</v>
      </c>
    </row>
    <row r="1309" spans="1:5" s="6" customFormat="1">
      <c r="A1309"/>
      <c r="B1309"/>
      <c r="C1309"/>
      <c r="E1309" s="16">
        <v>1796</v>
      </c>
    </row>
    <row r="1310" spans="1:5" s="6" customFormat="1">
      <c r="A1310"/>
      <c r="B1310"/>
      <c r="C1310"/>
      <c r="E1310" s="16">
        <v>1799</v>
      </c>
    </row>
    <row r="1311" spans="1:5" s="6" customFormat="1">
      <c r="A1311"/>
      <c r="B1311"/>
      <c r="C1311"/>
      <c r="E1311" s="16">
        <v>1800</v>
      </c>
    </row>
    <row r="1312" spans="1:5" s="6" customFormat="1">
      <c r="A1312"/>
      <c r="B1312"/>
      <c r="C1312"/>
      <c r="E1312" s="16">
        <v>1801</v>
      </c>
    </row>
    <row r="1313" spans="1:5" s="6" customFormat="1">
      <c r="A1313"/>
      <c r="B1313"/>
      <c r="C1313"/>
      <c r="E1313" s="16">
        <v>1802</v>
      </c>
    </row>
    <row r="1314" spans="1:5" s="6" customFormat="1">
      <c r="A1314"/>
      <c r="B1314"/>
      <c r="C1314"/>
      <c r="E1314" s="16">
        <v>1804</v>
      </c>
    </row>
    <row r="1315" spans="1:5" s="6" customFormat="1">
      <c r="A1315"/>
      <c r="B1315"/>
      <c r="C1315"/>
      <c r="E1315" s="16">
        <v>1808</v>
      </c>
    </row>
    <row r="1316" spans="1:5" s="6" customFormat="1">
      <c r="A1316"/>
      <c r="B1316"/>
      <c r="C1316"/>
      <c r="E1316" s="16">
        <v>1809</v>
      </c>
    </row>
    <row r="1317" spans="1:5" s="6" customFormat="1">
      <c r="A1317"/>
      <c r="B1317"/>
      <c r="C1317"/>
      <c r="E1317" s="16">
        <v>1810</v>
      </c>
    </row>
    <row r="1318" spans="1:5" s="6" customFormat="1">
      <c r="A1318"/>
      <c r="B1318"/>
      <c r="C1318"/>
      <c r="E1318" s="16">
        <v>1811</v>
      </c>
    </row>
    <row r="1319" spans="1:5" s="6" customFormat="1">
      <c r="A1319"/>
      <c r="B1319"/>
      <c r="C1319"/>
      <c r="E1319" s="16">
        <v>1812</v>
      </c>
    </row>
    <row r="1320" spans="1:5" s="6" customFormat="1">
      <c r="A1320"/>
      <c r="B1320"/>
      <c r="C1320"/>
      <c r="E1320" s="16">
        <v>1816</v>
      </c>
    </row>
    <row r="1321" spans="1:5" s="6" customFormat="1">
      <c r="A1321"/>
      <c r="B1321"/>
      <c r="C1321"/>
      <c r="E1321" s="16">
        <v>1817</v>
      </c>
    </row>
    <row r="1322" spans="1:5" s="6" customFormat="1">
      <c r="A1322"/>
      <c r="B1322"/>
      <c r="C1322"/>
      <c r="E1322" s="16">
        <v>1818</v>
      </c>
    </row>
    <row r="1323" spans="1:5" s="6" customFormat="1">
      <c r="A1323"/>
      <c r="B1323"/>
      <c r="C1323"/>
      <c r="E1323" s="16">
        <v>1819</v>
      </c>
    </row>
    <row r="1324" spans="1:5" s="6" customFormat="1">
      <c r="A1324"/>
      <c r="B1324"/>
      <c r="C1324"/>
      <c r="E1324" s="16">
        <v>1820</v>
      </c>
    </row>
    <row r="1325" spans="1:5" s="6" customFormat="1">
      <c r="A1325"/>
      <c r="B1325"/>
      <c r="C1325"/>
      <c r="E1325" s="240">
        <v>1821</v>
      </c>
    </row>
    <row r="1326" spans="1:5" s="6" customFormat="1">
      <c r="A1326"/>
      <c r="B1326"/>
      <c r="C1326"/>
      <c r="E1326" s="16">
        <v>1822</v>
      </c>
    </row>
    <row r="1327" spans="1:5" s="6" customFormat="1">
      <c r="A1327"/>
      <c r="B1327"/>
      <c r="C1327"/>
      <c r="E1327" s="16">
        <v>1823</v>
      </c>
    </row>
    <row r="1328" spans="1:5" s="6" customFormat="1">
      <c r="A1328"/>
      <c r="B1328"/>
      <c r="C1328"/>
      <c r="E1328" s="16">
        <v>1824</v>
      </c>
    </row>
    <row r="1329" spans="1:5" s="6" customFormat="1">
      <c r="A1329"/>
      <c r="B1329"/>
      <c r="C1329"/>
      <c r="E1329" s="240">
        <v>1825</v>
      </c>
    </row>
    <row r="1330" spans="1:5" s="6" customFormat="1">
      <c r="A1330"/>
      <c r="B1330"/>
      <c r="C1330"/>
      <c r="E1330" s="16">
        <v>1826</v>
      </c>
    </row>
    <row r="1331" spans="1:5" s="6" customFormat="1">
      <c r="A1331"/>
      <c r="B1331"/>
      <c r="C1331"/>
      <c r="E1331" s="16">
        <v>1827</v>
      </c>
    </row>
    <row r="1332" spans="1:5" s="6" customFormat="1">
      <c r="A1332"/>
      <c r="B1332"/>
      <c r="C1332"/>
      <c r="E1332" s="16">
        <v>1828</v>
      </c>
    </row>
    <row r="1333" spans="1:5" s="6" customFormat="1">
      <c r="A1333"/>
      <c r="B1333"/>
      <c r="C1333"/>
      <c r="E1333" s="16">
        <v>1829</v>
      </c>
    </row>
    <row r="1334" spans="1:5" s="6" customFormat="1">
      <c r="A1334"/>
      <c r="B1334"/>
      <c r="C1334"/>
      <c r="E1334" s="16">
        <v>1830</v>
      </c>
    </row>
    <row r="1335" spans="1:5" s="6" customFormat="1">
      <c r="A1335"/>
      <c r="B1335"/>
      <c r="C1335"/>
      <c r="E1335" s="16">
        <v>1831</v>
      </c>
    </row>
    <row r="1336" spans="1:5" s="6" customFormat="1">
      <c r="A1336"/>
      <c r="B1336"/>
      <c r="C1336"/>
      <c r="E1336" s="16">
        <v>1832</v>
      </c>
    </row>
    <row r="1337" spans="1:5" s="6" customFormat="1">
      <c r="A1337"/>
      <c r="B1337"/>
      <c r="C1337"/>
      <c r="E1337" s="16">
        <v>1833</v>
      </c>
    </row>
    <row r="1338" spans="1:5" s="6" customFormat="1">
      <c r="A1338"/>
      <c r="B1338"/>
      <c r="C1338"/>
      <c r="E1338" s="16">
        <v>1834</v>
      </c>
    </row>
    <row r="1339" spans="1:5" s="6" customFormat="1">
      <c r="A1339"/>
      <c r="B1339"/>
      <c r="C1339"/>
      <c r="E1339" s="16">
        <v>1835</v>
      </c>
    </row>
    <row r="1340" spans="1:5" s="6" customFormat="1">
      <c r="A1340"/>
      <c r="B1340"/>
      <c r="C1340"/>
      <c r="E1340" s="16">
        <v>1836</v>
      </c>
    </row>
    <row r="1341" spans="1:5" s="6" customFormat="1">
      <c r="A1341"/>
      <c r="B1341"/>
      <c r="C1341"/>
      <c r="E1341" s="16">
        <v>1837</v>
      </c>
    </row>
    <row r="1342" spans="1:5" s="6" customFormat="1">
      <c r="A1342"/>
      <c r="B1342"/>
      <c r="C1342"/>
      <c r="E1342" s="16">
        <v>1838</v>
      </c>
    </row>
    <row r="1343" spans="1:5" s="6" customFormat="1">
      <c r="A1343"/>
      <c r="B1343"/>
      <c r="C1343"/>
      <c r="E1343" s="16">
        <v>1839</v>
      </c>
    </row>
    <row r="1344" spans="1:5" s="6" customFormat="1">
      <c r="A1344"/>
      <c r="B1344"/>
      <c r="C1344"/>
      <c r="E1344" s="16">
        <v>1840</v>
      </c>
    </row>
    <row r="1345" spans="1:5" s="6" customFormat="1">
      <c r="A1345"/>
      <c r="B1345"/>
      <c r="C1345"/>
      <c r="E1345" s="16">
        <v>1841</v>
      </c>
    </row>
    <row r="1346" spans="1:5" s="6" customFormat="1">
      <c r="A1346"/>
      <c r="B1346"/>
      <c r="C1346"/>
      <c r="E1346" s="16">
        <v>1842</v>
      </c>
    </row>
    <row r="1347" spans="1:5" s="6" customFormat="1">
      <c r="A1347"/>
      <c r="B1347"/>
      <c r="C1347"/>
      <c r="E1347" s="16">
        <v>1843</v>
      </c>
    </row>
    <row r="1348" spans="1:5" s="6" customFormat="1">
      <c r="A1348"/>
      <c r="B1348"/>
      <c r="C1348"/>
      <c r="E1348" s="16">
        <v>1844</v>
      </c>
    </row>
    <row r="1349" spans="1:5" s="6" customFormat="1">
      <c r="A1349"/>
      <c r="B1349"/>
      <c r="C1349"/>
      <c r="E1349" s="16">
        <v>1845</v>
      </c>
    </row>
    <row r="1350" spans="1:5" s="6" customFormat="1">
      <c r="A1350"/>
      <c r="B1350"/>
      <c r="C1350"/>
      <c r="E1350" s="16">
        <v>1846</v>
      </c>
    </row>
    <row r="1351" spans="1:5" s="6" customFormat="1">
      <c r="A1351"/>
      <c r="B1351"/>
      <c r="C1351"/>
      <c r="E1351" s="16">
        <v>1847</v>
      </c>
    </row>
    <row r="1352" spans="1:5" s="6" customFormat="1">
      <c r="A1352"/>
      <c r="B1352"/>
      <c r="C1352"/>
      <c r="E1352" s="16">
        <v>1848</v>
      </c>
    </row>
    <row r="1353" spans="1:5" s="6" customFormat="1">
      <c r="A1353"/>
      <c r="B1353"/>
      <c r="C1353"/>
      <c r="E1353" s="16">
        <v>1849</v>
      </c>
    </row>
    <row r="1354" spans="1:5" s="6" customFormat="1">
      <c r="A1354"/>
      <c r="B1354"/>
      <c r="C1354"/>
      <c r="E1354" s="16">
        <v>1850</v>
      </c>
    </row>
    <row r="1355" spans="1:5" s="6" customFormat="1">
      <c r="A1355"/>
      <c r="B1355"/>
      <c r="C1355"/>
      <c r="E1355" s="16">
        <v>1851</v>
      </c>
    </row>
    <row r="1356" spans="1:5" s="6" customFormat="1">
      <c r="A1356"/>
      <c r="B1356"/>
      <c r="C1356"/>
      <c r="E1356" s="16">
        <v>1852</v>
      </c>
    </row>
    <row r="1357" spans="1:5" s="6" customFormat="1">
      <c r="A1357"/>
      <c r="B1357"/>
      <c r="C1357"/>
      <c r="E1357" s="16">
        <v>1853</v>
      </c>
    </row>
    <row r="1358" spans="1:5" s="6" customFormat="1">
      <c r="A1358"/>
      <c r="B1358"/>
      <c r="C1358"/>
      <c r="E1358" s="16">
        <v>1854</v>
      </c>
    </row>
    <row r="1359" spans="1:5" s="6" customFormat="1">
      <c r="A1359"/>
      <c r="B1359"/>
      <c r="C1359"/>
      <c r="E1359" s="16">
        <v>1855</v>
      </c>
    </row>
    <row r="1360" spans="1:5" s="6" customFormat="1">
      <c r="A1360"/>
      <c r="B1360"/>
      <c r="C1360"/>
      <c r="E1360" s="16">
        <v>1856</v>
      </c>
    </row>
    <row r="1361" spans="1:5" s="6" customFormat="1">
      <c r="A1361"/>
      <c r="B1361"/>
      <c r="C1361"/>
      <c r="E1361" s="16">
        <v>1857</v>
      </c>
    </row>
    <row r="1362" spans="1:5" s="6" customFormat="1">
      <c r="A1362"/>
      <c r="B1362"/>
      <c r="C1362"/>
      <c r="E1362" s="16">
        <v>1858</v>
      </c>
    </row>
    <row r="1363" spans="1:5" s="6" customFormat="1">
      <c r="A1363"/>
      <c r="B1363"/>
      <c r="C1363"/>
      <c r="E1363" s="240">
        <v>1861</v>
      </c>
    </row>
    <row r="1364" spans="1:5" s="6" customFormat="1">
      <c r="A1364"/>
      <c r="B1364"/>
      <c r="C1364"/>
      <c r="E1364" s="240">
        <v>1862</v>
      </c>
    </row>
    <row r="1365" spans="1:5" s="6" customFormat="1">
      <c r="A1365"/>
      <c r="B1365"/>
      <c r="C1365"/>
      <c r="E1365" s="240">
        <v>1863</v>
      </c>
    </row>
    <row r="1366" spans="1:5" s="6" customFormat="1">
      <c r="A1366"/>
      <c r="B1366"/>
      <c r="C1366"/>
      <c r="E1366" s="240">
        <v>1864</v>
      </c>
    </row>
    <row r="1367" spans="1:5" s="6" customFormat="1">
      <c r="A1367"/>
      <c r="B1367"/>
      <c r="C1367"/>
      <c r="E1367" s="16">
        <v>1867</v>
      </c>
    </row>
    <row r="1368" spans="1:5" s="6" customFormat="1">
      <c r="A1368"/>
      <c r="B1368"/>
      <c r="C1368"/>
      <c r="E1368" s="16">
        <v>1868</v>
      </c>
    </row>
    <row r="1369" spans="1:5" s="6" customFormat="1">
      <c r="A1369"/>
      <c r="B1369"/>
      <c r="C1369"/>
      <c r="E1369" s="16">
        <v>1869</v>
      </c>
    </row>
    <row r="1370" spans="1:5" s="6" customFormat="1">
      <c r="A1370"/>
      <c r="B1370"/>
      <c r="C1370"/>
      <c r="E1370" s="16">
        <v>1870</v>
      </c>
    </row>
    <row r="1371" spans="1:5" s="6" customFormat="1">
      <c r="A1371"/>
      <c r="B1371"/>
      <c r="C1371"/>
      <c r="E1371" s="16">
        <v>1873</v>
      </c>
    </row>
    <row r="1372" spans="1:5" s="6" customFormat="1">
      <c r="A1372"/>
      <c r="B1372"/>
      <c r="C1372"/>
      <c r="E1372" s="16">
        <v>1874</v>
      </c>
    </row>
    <row r="1373" spans="1:5" s="6" customFormat="1">
      <c r="A1373"/>
      <c r="B1373"/>
      <c r="C1373"/>
      <c r="E1373" s="16">
        <v>1875</v>
      </c>
    </row>
    <row r="1374" spans="1:5" s="6" customFormat="1">
      <c r="A1374"/>
      <c r="B1374"/>
      <c r="C1374"/>
      <c r="E1374" s="240">
        <v>1876</v>
      </c>
    </row>
    <row r="1375" spans="1:5" s="6" customFormat="1">
      <c r="A1375"/>
      <c r="B1375"/>
      <c r="C1375"/>
      <c r="E1375" s="16">
        <v>1877</v>
      </c>
    </row>
    <row r="1376" spans="1:5" s="6" customFormat="1">
      <c r="A1376"/>
      <c r="B1376"/>
      <c r="C1376"/>
      <c r="E1376" s="240">
        <v>1878</v>
      </c>
    </row>
    <row r="1377" spans="1:5" s="6" customFormat="1">
      <c r="A1377"/>
      <c r="B1377"/>
      <c r="C1377"/>
      <c r="E1377" s="240">
        <v>1879</v>
      </c>
    </row>
    <row r="1378" spans="1:5" s="6" customFormat="1">
      <c r="A1378"/>
      <c r="B1378"/>
      <c r="C1378"/>
      <c r="E1378" s="16">
        <v>1880</v>
      </c>
    </row>
    <row r="1379" spans="1:5" s="6" customFormat="1">
      <c r="A1379"/>
      <c r="B1379"/>
      <c r="C1379"/>
      <c r="E1379" s="16">
        <v>1881</v>
      </c>
    </row>
    <row r="1380" spans="1:5" s="6" customFormat="1">
      <c r="A1380"/>
      <c r="B1380"/>
      <c r="C1380"/>
      <c r="E1380" s="16">
        <v>1882</v>
      </c>
    </row>
    <row r="1381" spans="1:5" s="6" customFormat="1">
      <c r="A1381"/>
      <c r="B1381"/>
      <c r="C1381"/>
      <c r="E1381" s="16">
        <v>1883</v>
      </c>
    </row>
    <row r="1382" spans="1:5" s="6" customFormat="1">
      <c r="A1382"/>
      <c r="B1382"/>
      <c r="C1382"/>
      <c r="E1382" s="16">
        <v>1884</v>
      </c>
    </row>
    <row r="1383" spans="1:5" s="6" customFormat="1">
      <c r="A1383"/>
      <c r="B1383"/>
      <c r="C1383"/>
      <c r="E1383" s="16">
        <v>1885</v>
      </c>
    </row>
    <row r="1384" spans="1:5" s="6" customFormat="1">
      <c r="A1384"/>
      <c r="B1384"/>
      <c r="C1384"/>
      <c r="E1384" s="16">
        <v>1886</v>
      </c>
    </row>
    <row r="1385" spans="1:5" s="6" customFormat="1">
      <c r="A1385"/>
      <c r="B1385"/>
      <c r="C1385"/>
      <c r="E1385" s="240">
        <v>1887</v>
      </c>
    </row>
    <row r="1386" spans="1:5" s="6" customFormat="1">
      <c r="A1386"/>
      <c r="B1386"/>
      <c r="C1386"/>
      <c r="E1386" s="240">
        <v>1888</v>
      </c>
    </row>
    <row r="1387" spans="1:5" s="6" customFormat="1">
      <c r="A1387"/>
      <c r="B1387"/>
      <c r="C1387"/>
      <c r="E1387" s="240">
        <v>1889</v>
      </c>
    </row>
    <row r="1388" spans="1:5" s="6" customFormat="1">
      <c r="A1388"/>
      <c r="B1388"/>
      <c r="C1388"/>
      <c r="E1388" s="16">
        <v>1890</v>
      </c>
    </row>
    <row r="1389" spans="1:5" s="6" customFormat="1">
      <c r="A1389"/>
      <c r="B1389"/>
      <c r="C1389"/>
      <c r="E1389" s="240">
        <v>1891</v>
      </c>
    </row>
    <row r="1390" spans="1:5" s="6" customFormat="1">
      <c r="A1390"/>
      <c r="B1390"/>
      <c r="C1390"/>
      <c r="E1390" s="240">
        <v>1892</v>
      </c>
    </row>
    <row r="1391" spans="1:5" s="6" customFormat="1">
      <c r="A1391"/>
      <c r="B1391"/>
      <c r="C1391"/>
      <c r="E1391" s="240">
        <v>1893</v>
      </c>
    </row>
    <row r="1392" spans="1:5" s="6" customFormat="1">
      <c r="A1392"/>
      <c r="B1392"/>
      <c r="C1392"/>
      <c r="E1392" s="240">
        <v>1894</v>
      </c>
    </row>
    <row r="1393" spans="1:5" s="6" customFormat="1">
      <c r="A1393"/>
      <c r="B1393"/>
      <c r="C1393"/>
      <c r="E1393" s="240">
        <v>1895</v>
      </c>
    </row>
    <row r="1394" spans="1:5" s="6" customFormat="1">
      <c r="A1394"/>
      <c r="B1394"/>
      <c r="C1394"/>
      <c r="E1394" s="240">
        <v>1896</v>
      </c>
    </row>
    <row r="1395" spans="1:5" s="6" customFormat="1">
      <c r="A1395"/>
      <c r="B1395"/>
      <c r="C1395"/>
      <c r="E1395" s="16">
        <v>1897</v>
      </c>
    </row>
    <row r="1396" spans="1:5" s="6" customFormat="1">
      <c r="A1396"/>
      <c r="B1396"/>
      <c r="C1396"/>
      <c r="E1396" s="16">
        <v>1898</v>
      </c>
    </row>
    <row r="1397" spans="1:5" s="6" customFormat="1">
      <c r="A1397"/>
      <c r="B1397"/>
      <c r="C1397"/>
      <c r="E1397" s="16">
        <v>1899</v>
      </c>
    </row>
    <row r="1398" spans="1:5" s="6" customFormat="1">
      <c r="A1398"/>
      <c r="B1398"/>
      <c r="C1398"/>
      <c r="E1398" s="16">
        <v>1900</v>
      </c>
    </row>
    <row r="1399" spans="1:5" s="6" customFormat="1">
      <c r="A1399"/>
      <c r="B1399"/>
      <c r="C1399"/>
      <c r="E1399" s="16">
        <v>1901</v>
      </c>
    </row>
    <row r="1400" spans="1:5" s="6" customFormat="1">
      <c r="A1400"/>
      <c r="B1400"/>
      <c r="C1400"/>
      <c r="E1400" s="16">
        <v>1904</v>
      </c>
    </row>
    <row r="1401" spans="1:5" s="6" customFormat="1">
      <c r="A1401"/>
      <c r="B1401"/>
      <c r="C1401"/>
      <c r="E1401" s="16">
        <v>1905</v>
      </c>
    </row>
    <row r="1402" spans="1:5" s="6" customFormat="1">
      <c r="A1402"/>
      <c r="B1402"/>
      <c r="C1402"/>
      <c r="E1402" s="16">
        <v>1906</v>
      </c>
    </row>
    <row r="1403" spans="1:5" s="6" customFormat="1">
      <c r="A1403"/>
      <c r="B1403"/>
      <c r="C1403"/>
      <c r="E1403" s="16">
        <v>1907</v>
      </c>
    </row>
    <row r="1404" spans="1:5" s="6" customFormat="1">
      <c r="A1404"/>
      <c r="B1404"/>
      <c r="C1404"/>
      <c r="E1404" s="16">
        <v>1914</v>
      </c>
    </row>
    <row r="1405" spans="1:5" s="6" customFormat="1">
      <c r="A1405"/>
      <c r="B1405"/>
      <c r="C1405"/>
      <c r="E1405" s="16">
        <v>1917</v>
      </c>
    </row>
    <row r="1406" spans="1:5" s="6" customFormat="1">
      <c r="A1406"/>
      <c r="B1406"/>
      <c r="C1406"/>
      <c r="E1406" s="16">
        <v>1918</v>
      </c>
    </row>
    <row r="1407" spans="1:5" s="6" customFormat="1">
      <c r="A1407"/>
      <c r="B1407"/>
      <c r="C1407"/>
      <c r="E1407" s="16">
        <v>1919</v>
      </c>
    </row>
    <row r="1408" spans="1:5" s="6" customFormat="1">
      <c r="A1408"/>
      <c r="B1408"/>
      <c r="C1408"/>
      <c r="E1408" s="16">
        <v>1920</v>
      </c>
    </row>
    <row r="1409" spans="1:5" s="6" customFormat="1">
      <c r="A1409"/>
      <c r="B1409"/>
      <c r="C1409"/>
      <c r="E1409" s="16">
        <v>1921</v>
      </c>
    </row>
    <row r="1410" spans="1:5" s="6" customFormat="1">
      <c r="A1410"/>
      <c r="B1410"/>
      <c r="C1410"/>
      <c r="E1410" s="16">
        <v>1923</v>
      </c>
    </row>
    <row r="1411" spans="1:5" s="6" customFormat="1">
      <c r="A1411"/>
      <c r="B1411"/>
      <c r="C1411"/>
      <c r="E1411" s="16">
        <v>1924</v>
      </c>
    </row>
    <row r="1412" spans="1:5" s="6" customFormat="1">
      <c r="A1412"/>
      <c r="B1412"/>
      <c r="C1412"/>
      <c r="E1412" s="16">
        <v>1925</v>
      </c>
    </row>
    <row r="1413" spans="1:5" s="6" customFormat="1">
      <c r="A1413"/>
      <c r="B1413"/>
      <c r="C1413"/>
      <c r="E1413" s="16">
        <v>1926</v>
      </c>
    </row>
    <row r="1414" spans="1:5" s="6" customFormat="1">
      <c r="A1414"/>
      <c r="B1414"/>
      <c r="C1414"/>
      <c r="E1414" s="16">
        <v>1927</v>
      </c>
    </row>
    <row r="1415" spans="1:5" s="6" customFormat="1">
      <c r="A1415"/>
      <c r="B1415"/>
      <c r="C1415"/>
      <c r="E1415" s="16">
        <v>1928</v>
      </c>
    </row>
    <row r="1416" spans="1:5" s="6" customFormat="1">
      <c r="A1416"/>
      <c r="B1416"/>
      <c r="C1416"/>
      <c r="E1416" s="16">
        <v>1929</v>
      </c>
    </row>
    <row r="1417" spans="1:5" s="6" customFormat="1">
      <c r="A1417"/>
      <c r="B1417"/>
      <c r="C1417"/>
      <c r="E1417" s="16">
        <v>1930</v>
      </c>
    </row>
    <row r="1418" spans="1:5" s="6" customFormat="1">
      <c r="A1418"/>
      <c r="B1418"/>
      <c r="C1418"/>
      <c r="E1418" s="16">
        <v>1931</v>
      </c>
    </row>
    <row r="1419" spans="1:5" s="6" customFormat="1">
      <c r="A1419"/>
      <c r="B1419"/>
      <c r="C1419"/>
      <c r="E1419" s="16">
        <v>1932</v>
      </c>
    </row>
    <row r="1420" spans="1:5" s="6" customFormat="1">
      <c r="A1420"/>
      <c r="B1420"/>
      <c r="C1420"/>
      <c r="E1420" s="16">
        <v>1933</v>
      </c>
    </row>
    <row r="1421" spans="1:5" s="6" customFormat="1">
      <c r="A1421"/>
      <c r="B1421"/>
      <c r="C1421"/>
      <c r="E1421" s="16">
        <v>1934</v>
      </c>
    </row>
    <row r="1422" spans="1:5" s="6" customFormat="1">
      <c r="A1422"/>
      <c r="B1422"/>
      <c r="C1422"/>
      <c r="E1422" s="16">
        <v>1935</v>
      </c>
    </row>
    <row r="1423" spans="1:5" s="6" customFormat="1">
      <c r="A1423"/>
      <c r="B1423"/>
      <c r="C1423"/>
      <c r="E1423" s="16">
        <v>1936</v>
      </c>
    </row>
    <row r="1424" spans="1:5" s="6" customFormat="1">
      <c r="A1424"/>
      <c r="B1424"/>
      <c r="C1424"/>
      <c r="E1424" s="16">
        <v>1937</v>
      </c>
    </row>
    <row r="1425" spans="1:5" s="6" customFormat="1">
      <c r="A1425"/>
      <c r="B1425"/>
      <c r="C1425"/>
      <c r="E1425" s="16">
        <v>1938</v>
      </c>
    </row>
    <row r="1426" spans="1:5" s="6" customFormat="1">
      <c r="A1426"/>
      <c r="B1426"/>
      <c r="C1426"/>
      <c r="E1426" s="16">
        <v>1941</v>
      </c>
    </row>
    <row r="1427" spans="1:5" s="6" customFormat="1">
      <c r="A1427"/>
      <c r="B1427"/>
      <c r="C1427"/>
      <c r="E1427" s="16">
        <v>1942</v>
      </c>
    </row>
    <row r="1428" spans="1:5" s="6" customFormat="1">
      <c r="A1428"/>
      <c r="B1428"/>
      <c r="C1428"/>
      <c r="E1428" s="16">
        <v>1944</v>
      </c>
    </row>
    <row r="1429" spans="1:5" s="6" customFormat="1">
      <c r="A1429"/>
      <c r="B1429"/>
      <c r="C1429"/>
      <c r="E1429" s="16">
        <v>1946</v>
      </c>
    </row>
    <row r="1430" spans="1:5" s="6" customFormat="1">
      <c r="A1430"/>
      <c r="B1430"/>
      <c r="C1430"/>
      <c r="E1430" s="16">
        <v>1947</v>
      </c>
    </row>
    <row r="1431" spans="1:5" s="6" customFormat="1">
      <c r="A1431"/>
      <c r="B1431"/>
      <c r="C1431"/>
      <c r="E1431" s="16">
        <v>1950</v>
      </c>
    </row>
    <row r="1432" spans="1:5" s="6" customFormat="1">
      <c r="A1432"/>
      <c r="B1432"/>
      <c r="C1432"/>
      <c r="E1432" s="16">
        <v>1951</v>
      </c>
    </row>
    <row r="1433" spans="1:5" s="6" customFormat="1">
      <c r="A1433"/>
      <c r="B1433"/>
      <c r="C1433"/>
      <c r="E1433" s="16">
        <v>1952</v>
      </c>
    </row>
    <row r="1434" spans="1:5" s="6" customFormat="1">
      <c r="A1434"/>
      <c r="B1434"/>
      <c r="C1434"/>
      <c r="E1434" s="16">
        <v>1953</v>
      </c>
    </row>
    <row r="1435" spans="1:5" s="6" customFormat="1">
      <c r="A1435"/>
      <c r="B1435"/>
      <c r="C1435"/>
      <c r="E1435" s="16">
        <v>1954</v>
      </c>
    </row>
    <row r="1436" spans="1:5" s="6" customFormat="1">
      <c r="A1436"/>
      <c r="B1436"/>
      <c r="C1436"/>
      <c r="E1436" s="16">
        <v>1955</v>
      </c>
    </row>
    <row r="1437" spans="1:5" s="6" customFormat="1">
      <c r="A1437"/>
      <c r="B1437"/>
      <c r="C1437"/>
      <c r="E1437" s="16">
        <v>1956</v>
      </c>
    </row>
    <row r="1438" spans="1:5" s="6" customFormat="1">
      <c r="A1438"/>
      <c r="B1438"/>
      <c r="C1438"/>
      <c r="E1438" s="16">
        <v>1957</v>
      </c>
    </row>
    <row r="1439" spans="1:5" s="6" customFormat="1">
      <c r="A1439"/>
      <c r="B1439"/>
      <c r="C1439"/>
      <c r="E1439" s="16">
        <v>1958</v>
      </c>
    </row>
    <row r="1440" spans="1:5" s="6" customFormat="1">
      <c r="A1440"/>
      <c r="B1440"/>
      <c r="C1440"/>
      <c r="E1440" s="16">
        <v>1959</v>
      </c>
    </row>
    <row r="1441" spans="1:5" s="6" customFormat="1">
      <c r="A1441"/>
      <c r="B1441"/>
      <c r="C1441"/>
      <c r="E1441" s="16">
        <v>1960</v>
      </c>
    </row>
    <row r="1442" spans="1:5" s="6" customFormat="1">
      <c r="A1442"/>
      <c r="B1442"/>
      <c r="C1442"/>
      <c r="E1442" s="16">
        <v>1961</v>
      </c>
    </row>
    <row r="1443" spans="1:5" s="6" customFormat="1">
      <c r="A1443"/>
      <c r="B1443"/>
      <c r="C1443"/>
      <c r="E1443" s="16">
        <v>1962</v>
      </c>
    </row>
    <row r="1444" spans="1:5" s="6" customFormat="1">
      <c r="A1444"/>
      <c r="B1444"/>
      <c r="C1444"/>
      <c r="E1444" s="16">
        <v>1963</v>
      </c>
    </row>
    <row r="1445" spans="1:5" s="6" customFormat="1">
      <c r="A1445"/>
      <c r="B1445"/>
      <c r="C1445"/>
      <c r="E1445" s="16">
        <v>1965</v>
      </c>
    </row>
    <row r="1446" spans="1:5" s="6" customFormat="1">
      <c r="A1446"/>
      <c r="B1446"/>
      <c r="C1446"/>
      <c r="E1446" s="16">
        <v>1966</v>
      </c>
    </row>
    <row r="1447" spans="1:5" s="6" customFormat="1">
      <c r="A1447"/>
      <c r="B1447"/>
      <c r="C1447"/>
      <c r="E1447" s="16">
        <v>1967</v>
      </c>
    </row>
    <row r="1448" spans="1:5" s="6" customFormat="1">
      <c r="A1448"/>
      <c r="B1448"/>
      <c r="C1448"/>
      <c r="E1448" s="16">
        <v>1968</v>
      </c>
    </row>
    <row r="1449" spans="1:5" s="6" customFormat="1">
      <c r="A1449"/>
      <c r="B1449"/>
      <c r="C1449"/>
      <c r="E1449" s="16">
        <v>1969</v>
      </c>
    </row>
    <row r="1450" spans="1:5" s="6" customFormat="1">
      <c r="A1450"/>
      <c r="B1450"/>
      <c r="C1450"/>
      <c r="E1450" s="16">
        <v>1970</v>
      </c>
    </row>
    <row r="1451" spans="1:5" s="6" customFormat="1">
      <c r="A1451"/>
      <c r="B1451"/>
      <c r="C1451"/>
      <c r="E1451" s="16">
        <v>1971</v>
      </c>
    </row>
    <row r="1452" spans="1:5" s="6" customFormat="1">
      <c r="A1452"/>
      <c r="B1452"/>
      <c r="C1452"/>
      <c r="E1452" s="16">
        <v>1972</v>
      </c>
    </row>
    <row r="1453" spans="1:5" s="6" customFormat="1">
      <c r="A1453"/>
      <c r="B1453"/>
      <c r="C1453"/>
      <c r="E1453" s="16">
        <v>1973</v>
      </c>
    </row>
    <row r="1454" spans="1:5" s="6" customFormat="1">
      <c r="A1454"/>
      <c r="B1454"/>
      <c r="C1454"/>
      <c r="E1454" s="16">
        <v>1976</v>
      </c>
    </row>
    <row r="1455" spans="1:5" s="6" customFormat="1">
      <c r="A1455"/>
      <c r="B1455"/>
      <c r="C1455"/>
      <c r="E1455" s="16">
        <v>1982</v>
      </c>
    </row>
    <row r="1456" spans="1:5" s="6" customFormat="1">
      <c r="A1456"/>
      <c r="B1456"/>
      <c r="C1456"/>
      <c r="E1456" s="16">
        <v>1983</v>
      </c>
    </row>
    <row r="1457" spans="1:5" s="6" customFormat="1">
      <c r="A1457"/>
      <c r="B1457"/>
      <c r="C1457"/>
      <c r="E1457" s="16">
        <v>1984</v>
      </c>
    </row>
    <row r="1458" spans="1:5" s="6" customFormat="1">
      <c r="A1458"/>
      <c r="B1458"/>
      <c r="C1458"/>
      <c r="E1458" s="16">
        <v>1985</v>
      </c>
    </row>
    <row r="1459" spans="1:5" s="6" customFormat="1">
      <c r="A1459"/>
      <c r="B1459"/>
      <c r="C1459"/>
      <c r="E1459" s="16">
        <v>1986</v>
      </c>
    </row>
    <row r="1460" spans="1:5" s="6" customFormat="1">
      <c r="A1460"/>
      <c r="B1460"/>
      <c r="C1460"/>
      <c r="E1460" s="16">
        <v>1987</v>
      </c>
    </row>
    <row r="1461" spans="1:5" s="6" customFormat="1">
      <c r="A1461"/>
      <c r="B1461"/>
      <c r="C1461"/>
      <c r="E1461" s="16">
        <v>1988</v>
      </c>
    </row>
    <row r="1462" spans="1:5" s="6" customFormat="1">
      <c r="A1462"/>
      <c r="B1462"/>
      <c r="C1462"/>
      <c r="E1462" s="16">
        <v>1989</v>
      </c>
    </row>
    <row r="1463" spans="1:5" s="6" customFormat="1">
      <c r="A1463"/>
      <c r="B1463"/>
      <c r="C1463"/>
      <c r="E1463" s="16">
        <v>1990</v>
      </c>
    </row>
    <row r="1464" spans="1:5" s="6" customFormat="1">
      <c r="A1464"/>
      <c r="B1464"/>
      <c r="C1464"/>
      <c r="E1464" s="16">
        <v>1991</v>
      </c>
    </row>
    <row r="1465" spans="1:5" s="6" customFormat="1">
      <c r="A1465"/>
      <c r="B1465"/>
      <c r="C1465"/>
      <c r="E1465" s="16">
        <v>1992</v>
      </c>
    </row>
    <row r="1466" spans="1:5" s="6" customFormat="1">
      <c r="A1466"/>
      <c r="B1466"/>
      <c r="C1466"/>
      <c r="E1466" s="16">
        <v>1993</v>
      </c>
    </row>
    <row r="1467" spans="1:5" s="6" customFormat="1">
      <c r="A1467"/>
      <c r="B1467"/>
      <c r="C1467"/>
      <c r="E1467" s="16">
        <v>1994</v>
      </c>
    </row>
    <row r="1468" spans="1:5" s="6" customFormat="1">
      <c r="A1468"/>
      <c r="B1468"/>
      <c r="C1468"/>
      <c r="E1468" s="16">
        <v>1995</v>
      </c>
    </row>
    <row r="1469" spans="1:5" s="6" customFormat="1">
      <c r="A1469"/>
      <c r="B1469"/>
      <c r="C1469"/>
      <c r="E1469" s="16">
        <v>1996</v>
      </c>
    </row>
    <row r="1470" spans="1:5" s="6" customFormat="1">
      <c r="A1470"/>
      <c r="B1470"/>
      <c r="C1470"/>
      <c r="E1470" s="203">
        <v>1997</v>
      </c>
    </row>
    <row r="1471" spans="1:5" s="6" customFormat="1">
      <c r="A1471"/>
      <c r="B1471"/>
      <c r="C1471"/>
      <c r="E1471" s="16">
        <v>1999</v>
      </c>
    </row>
    <row r="1472" spans="1:5" s="6" customFormat="1">
      <c r="A1472"/>
      <c r="B1472"/>
      <c r="C1472"/>
      <c r="E1472" s="16">
        <v>2000</v>
      </c>
    </row>
    <row r="1473" spans="1:5" s="6" customFormat="1">
      <c r="A1473"/>
      <c r="B1473"/>
      <c r="C1473"/>
      <c r="E1473" s="16">
        <v>2001</v>
      </c>
    </row>
    <row r="1474" spans="1:5" s="6" customFormat="1">
      <c r="A1474"/>
      <c r="B1474"/>
      <c r="C1474"/>
      <c r="E1474" s="16">
        <v>2002</v>
      </c>
    </row>
    <row r="1475" spans="1:5" s="6" customFormat="1">
      <c r="A1475"/>
      <c r="B1475"/>
      <c r="C1475"/>
      <c r="E1475" s="16">
        <v>2003</v>
      </c>
    </row>
    <row r="1476" spans="1:5" s="6" customFormat="1">
      <c r="A1476"/>
      <c r="B1476"/>
      <c r="C1476"/>
      <c r="E1476" s="16">
        <v>2004</v>
      </c>
    </row>
    <row r="1477" spans="1:5" s="6" customFormat="1">
      <c r="A1477"/>
      <c r="B1477"/>
      <c r="C1477"/>
      <c r="E1477" s="16">
        <v>2005</v>
      </c>
    </row>
    <row r="1478" spans="1:5" s="6" customFormat="1">
      <c r="A1478"/>
      <c r="B1478"/>
      <c r="C1478"/>
      <c r="E1478" s="16">
        <v>2009</v>
      </c>
    </row>
    <row r="1479" spans="1:5" s="6" customFormat="1">
      <c r="A1479"/>
      <c r="B1479"/>
      <c r="C1479"/>
      <c r="E1479" s="16">
        <v>2010</v>
      </c>
    </row>
    <row r="1480" spans="1:5" s="6" customFormat="1">
      <c r="A1480"/>
      <c r="B1480"/>
      <c r="C1480"/>
      <c r="E1480" s="16">
        <v>2011</v>
      </c>
    </row>
    <row r="1481" spans="1:5" s="6" customFormat="1">
      <c r="A1481"/>
      <c r="B1481"/>
      <c r="C1481"/>
      <c r="E1481" s="16">
        <v>2012</v>
      </c>
    </row>
    <row r="1482" spans="1:5" s="6" customFormat="1">
      <c r="A1482"/>
      <c r="B1482"/>
      <c r="C1482"/>
      <c r="E1482" s="16">
        <v>2013</v>
      </c>
    </row>
    <row r="1483" spans="1:5" s="6" customFormat="1">
      <c r="A1483"/>
      <c r="B1483"/>
      <c r="C1483"/>
      <c r="E1483" s="16">
        <v>2014</v>
      </c>
    </row>
    <row r="1484" spans="1:5" s="6" customFormat="1">
      <c r="A1484"/>
      <c r="B1484"/>
      <c r="C1484"/>
      <c r="E1484" s="16">
        <v>2015</v>
      </c>
    </row>
    <row r="1485" spans="1:5" s="6" customFormat="1">
      <c r="A1485"/>
      <c r="B1485"/>
      <c r="C1485"/>
      <c r="E1485" s="16">
        <v>2016</v>
      </c>
    </row>
    <row r="1486" spans="1:5" s="6" customFormat="1">
      <c r="A1486"/>
      <c r="B1486"/>
      <c r="C1486"/>
      <c r="E1486" s="16">
        <v>2017</v>
      </c>
    </row>
    <row r="1487" spans="1:5" s="6" customFormat="1">
      <c r="A1487"/>
      <c r="B1487"/>
      <c r="C1487"/>
      <c r="E1487" s="16">
        <v>2018</v>
      </c>
    </row>
    <row r="1488" spans="1:5" s="6" customFormat="1">
      <c r="A1488"/>
      <c r="B1488"/>
      <c r="C1488"/>
      <c r="E1488" s="16">
        <v>2021</v>
      </c>
    </row>
    <row r="1489" spans="1:5" s="6" customFormat="1">
      <c r="A1489"/>
      <c r="B1489"/>
      <c r="C1489"/>
      <c r="E1489" s="16">
        <v>2022</v>
      </c>
    </row>
    <row r="1490" spans="1:5" s="6" customFormat="1">
      <c r="A1490"/>
      <c r="B1490"/>
      <c r="C1490"/>
      <c r="E1490" s="16">
        <v>2023</v>
      </c>
    </row>
    <row r="1491" spans="1:5" s="6" customFormat="1">
      <c r="A1491"/>
      <c r="B1491"/>
      <c r="C1491"/>
      <c r="E1491" s="16">
        <v>2024</v>
      </c>
    </row>
    <row r="1492" spans="1:5" s="6" customFormat="1">
      <c r="A1492"/>
      <c r="B1492"/>
      <c r="C1492"/>
      <c r="E1492" s="16">
        <v>2025</v>
      </c>
    </row>
    <row r="1493" spans="1:5" s="6" customFormat="1">
      <c r="A1493"/>
      <c r="B1493"/>
      <c r="C1493"/>
      <c r="E1493" s="16">
        <v>2026</v>
      </c>
    </row>
    <row r="1494" spans="1:5" s="6" customFormat="1">
      <c r="A1494"/>
      <c r="B1494"/>
      <c r="C1494"/>
      <c r="E1494" s="16">
        <v>2030</v>
      </c>
    </row>
    <row r="1495" spans="1:5" s="6" customFormat="1">
      <c r="A1495"/>
      <c r="B1495"/>
      <c r="C1495"/>
      <c r="E1495" s="16">
        <v>2031</v>
      </c>
    </row>
    <row r="1496" spans="1:5" s="6" customFormat="1">
      <c r="A1496"/>
      <c r="B1496"/>
      <c r="C1496"/>
      <c r="E1496" s="16">
        <v>2032</v>
      </c>
    </row>
    <row r="1497" spans="1:5" s="6" customFormat="1">
      <c r="A1497"/>
      <c r="B1497"/>
      <c r="C1497"/>
      <c r="E1497" s="16">
        <v>2033</v>
      </c>
    </row>
    <row r="1498" spans="1:5" s="6" customFormat="1">
      <c r="A1498"/>
      <c r="B1498"/>
      <c r="C1498"/>
      <c r="E1498" s="16">
        <v>2034</v>
      </c>
    </row>
    <row r="1499" spans="1:5" s="6" customFormat="1">
      <c r="A1499"/>
      <c r="B1499"/>
      <c r="C1499"/>
      <c r="E1499" s="16">
        <v>2035</v>
      </c>
    </row>
    <row r="1500" spans="1:5" s="6" customFormat="1">
      <c r="A1500"/>
      <c r="B1500"/>
      <c r="C1500"/>
      <c r="E1500" s="16">
        <v>2036</v>
      </c>
    </row>
    <row r="1501" spans="1:5" s="6" customFormat="1">
      <c r="A1501"/>
      <c r="B1501"/>
      <c r="C1501"/>
      <c r="E1501" s="16">
        <v>2037</v>
      </c>
    </row>
    <row r="1502" spans="1:5" s="6" customFormat="1">
      <c r="A1502"/>
      <c r="B1502"/>
      <c r="C1502"/>
      <c r="E1502" s="16">
        <v>2038</v>
      </c>
    </row>
    <row r="1503" spans="1:5" s="6" customFormat="1">
      <c r="A1503"/>
      <c r="B1503"/>
      <c r="C1503"/>
      <c r="E1503" s="16">
        <v>2039</v>
      </c>
    </row>
    <row r="1504" spans="1:5" s="6" customFormat="1">
      <c r="A1504"/>
      <c r="B1504"/>
      <c r="C1504"/>
      <c r="E1504" s="16">
        <v>2040</v>
      </c>
    </row>
    <row r="1505" spans="1:5" s="6" customFormat="1">
      <c r="A1505"/>
      <c r="B1505"/>
      <c r="C1505"/>
      <c r="E1505" s="16">
        <v>2041</v>
      </c>
    </row>
    <row r="1506" spans="1:5" s="6" customFormat="1">
      <c r="A1506"/>
      <c r="B1506"/>
      <c r="C1506"/>
      <c r="E1506" s="16">
        <v>2042</v>
      </c>
    </row>
    <row r="1507" spans="1:5" s="6" customFormat="1">
      <c r="A1507"/>
      <c r="B1507"/>
      <c r="C1507"/>
      <c r="E1507" s="16">
        <v>2043</v>
      </c>
    </row>
    <row r="1508" spans="1:5" s="6" customFormat="1">
      <c r="A1508"/>
      <c r="B1508"/>
      <c r="C1508"/>
      <c r="E1508" s="16">
        <v>2044</v>
      </c>
    </row>
    <row r="1509" spans="1:5" s="6" customFormat="1">
      <c r="A1509"/>
      <c r="B1509"/>
      <c r="C1509"/>
      <c r="E1509" s="16">
        <v>2045</v>
      </c>
    </row>
    <row r="1510" spans="1:5" s="6" customFormat="1">
      <c r="A1510"/>
      <c r="B1510"/>
      <c r="C1510"/>
      <c r="E1510" s="16">
        <v>2046</v>
      </c>
    </row>
    <row r="1511" spans="1:5" s="6" customFormat="1">
      <c r="A1511"/>
      <c r="B1511"/>
      <c r="C1511"/>
      <c r="E1511" s="16">
        <v>2047</v>
      </c>
    </row>
    <row r="1512" spans="1:5" s="6" customFormat="1">
      <c r="A1512"/>
      <c r="B1512"/>
      <c r="C1512"/>
      <c r="E1512" s="16">
        <v>2049</v>
      </c>
    </row>
    <row r="1513" spans="1:5" s="6" customFormat="1">
      <c r="A1513"/>
      <c r="B1513"/>
      <c r="C1513"/>
      <c r="E1513" s="16">
        <v>2050</v>
      </c>
    </row>
    <row r="1514" spans="1:5" s="6" customFormat="1">
      <c r="A1514"/>
      <c r="B1514"/>
      <c r="C1514"/>
      <c r="E1514" s="16">
        <v>2051</v>
      </c>
    </row>
    <row r="1515" spans="1:5" s="6" customFormat="1">
      <c r="A1515"/>
      <c r="B1515"/>
      <c r="C1515"/>
      <c r="E1515" s="16">
        <v>2052</v>
      </c>
    </row>
    <row r="1516" spans="1:5" s="6" customFormat="1">
      <c r="A1516"/>
      <c r="B1516"/>
      <c r="C1516"/>
      <c r="E1516" s="16">
        <v>2053</v>
      </c>
    </row>
    <row r="1517" spans="1:5" s="6" customFormat="1">
      <c r="A1517"/>
      <c r="B1517"/>
      <c r="C1517"/>
      <c r="E1517" s="16">
        <v>2054</v>
      </c>
    </row>
    <row r="1518" spans="1:5" s="6" customFormat="1">
      <c r="A1518"/>
      <c r="B1518"/>
      <c r="C1518"/>
      <c r="E1518" s="16">
        <v>2055</v>
      </c>
    </row>
    <row r="1519" spans="1:5" s="6" customFormat="1">
      <c r="A1519"/>
      <c r="B1519"/>
      <c r="C1519"/>
      <c r="E1519" s="16">
        <v>2056</v>
      </c>
    </row>
    <row r="1520" spans="1:5" s="6" customFormat="1">
      <c r="A1520"/>
      <c r="B1520"/>
      <c r="C1520"/>
      <c r="E1520" s="16">
        <v>2057</v>
      </c>
    </row>
    <row r="1521" spans="1:5" s="6" customFormat="1">
      <c r="A1521"/>
      <c r="B1521"/>
      <c r="C1521"/>
      <c r="E1521" s="240">
        <v>2060</v>
      </c>
    </row>
    <row r="1522" spans="1:5" s="6" customFormat="1">
      <c r="A1522"/>
      <c r="B1522"/>
      <c r="C1522"/>
      <c r="E1522" s="16">
        <v>2061</v>
      </c>
    </row>
    <row r="1523" spans="1:5" s="6" customFormat="1">
      <c r="A1523"/>
      <c r="B1523"/>
      <c r="C1523"/>
      <c r="E1523" s="16">
        <v>2062</v>
      </c>
    </row>
    <row r="1524" spans="1:5" s="6" customFormat="1">
      <c r="A1524"/>
      <c r="B1524"/>
      <c r="C1524"/>
      <c r="E1524" s="16">
        <v>2063</v>
      </c>
    </row>
    <row r="1525" spans="1:5" s="6" customFormat="1">
      <c r="A1525"/>
      <c r="B1525"/>
      <c r="C1525"/>
      <c r="E1525" s="16">
        <v>2064</v>
      </c>
    </row>
    <row r="1526" spans="1:5" s="6" customFormat="1">
      <c r="A1526"/>
      <c r="B1526"/>
      <c r="C1526"/>
      <c r="E1526" s="16">
        <v>2065</v>
      </c>
    </row>
    <row r="1527" spans="1:5" s="6" customFormat="1">
      <c r="A1527"/>
      <c r="B1527"/>
      <c r="C1527"/>
      <c r="E1527" s="16">
        <v>2066</v>
      </c>
    </row>
    <row r="1528" spans="1:5" s="6" customFormat="1">
      <c r="A1528"/>
      <c r="B1528"/>
      <c r="C1528"/>
      <c r="E1528" s="16">
        <v>2067</v>
      </c>
    </row>
    <row r="1529" spans="1:5" s="6" customFormat="1">
      <c r="A1529"/>
      <c r="B1529"/>
      <c r="C1529"/>
      <c r="E1529" s="16">
        <v>2068</v>
      </c>
    </row>
    <row r="1530" spans="1:5" s="6" customFormat="1">
      <c r="A1530"/>
      <c r="B1530"/>
      <c r="C1530"/>
      <c r="E1530" s="16">
        <v>2069</v>
      </c>
    </row>
    <row r="1531" spans="1:5" s="6" customFormat="1">
      <c r="A1531"/>
      <c r="B1531"/>
      <c r="C1531"/>
      <c r="E1531" s="16">
        <v>2071</v>
      </c>
    </row>
    <row r="1532" spans="1:5" s="6" customFormat="1">
      <c r="A1532"/>
      <c r="B1532"/>
      <c r="C1532"/>
      <c r="E1532" s="16">
        <v>2072</v>
      </c>
    </row>
    <row r="1533" spans="1:5" s="6" customFormat="1">
      <c r="A1533"/>
      <c r="B1533"/>
      <c r="C1533"/>
      <c r="E1533" s="16">
        <v>2073</v>
      </c>
    </row>
    <row r="1534" spans="1:5" s="6" customFormat="1">
      <c r="A1534"/>
      <c r="B1534"/>
      <c r="C1534"/>
      <c r="E1534" s="16">
        <v>2074</v>
      </c>
    </row>
    <row r="1535" spans="1:5" s="6" customFormat="1">
      <c r="A1535"/>
      <c r="B1535"/>
      <c r="C1535"/>
      <c r="E1535" s="16">
        <v>2075</v>
      </c>
    </row>
    <row r="1536" spans="1:5" s="6" customFormat="1">
      <c r="A1536"/>
      <c r="B1536"/>
      <c r="C1536"/>
      <c r="E1536" s="16">
        <v>2077</v>
      </c>
    </row>
    <row r="1537" spans="1:5" s="6" customFormat="1">
      <c r="A1537"/>
      <c r="B1537"/>
      <c r="C1537"/>
      <c r="E1537" s="16">
        <v>2078</v>
      </c>
    </row>
    <row r="1538" spans="1:5" s="6" customFormat="1">
      <c r="A1538"/>
      <c r="B1538"/>
      <c r="C1538"/>
      <c r="E1538" s="16">
        <v>2079</v>
      </c>
    </row>
    <row r="1539" spans="1:5" s="6" customFormat="1">
      <c r="A1539"/>
      <c r="B1539"/>
      <c r="C1539"/>
      <c r="E1539" s="16">
        <v>2080</v>
      </c>
    </row>
    <row r="1540" spans="1:5" s="6" customFormat="1">
      <c r="A1540"/>
      <c r="B1540"/>
      <c r="C1540"/>
      <c r="E1540" s="16">
        <v>2082</v>
      </c>
    </row>
    <row r="1541" spans="1:5" s="6" customFormat="1">
      <c r="A1541"/>
      <c r="B1541"/>
      <c r="C1541"/>
      <c r="E1541" s="16">
        <v>2083</v>
      </c>
    </row>
    <row r="1542" spans="1:5" s="6" customFormat="1">
      <c r="A1542"/>
      <c r="B1542"/>
      <c r="C1542"/>
      <c r="E1542" s="16">
        <v>2084</v>
      </c>
    </row>
    <row r="1543" spans="1:5" s="6" customFormat="1">
      <c r="A1543"/>
      <c r="B1543"/>
      <c r="C1543"/>
      <c r="E1543" s="16">
        <v>2085</v>
      </c>
    </row>
    <row r="1544" spans="1:5" s="6" customFormat="1">
      <c r="A1544"/>
      <c r="B1544"/>
      <c r="C1544"/>
      <c r="E1544" s="16">
        <v>2086</v>
      </c>
    </row>
    <row r="1545" spans="1:5" s="6" customFormat="1">
      <c r="A1545"/>
      <c r="B1545"/>
      <c r="C1545"/>
      <c r="E1545" s="16">
        <v>2087</v>
      </c>
    </row>
    <row r="1546" spans="1:5" s="6" customFormat="1">
      <c r="A1546"/>
      <c r="B1546"/>
      <c r="C1546"/>
      <c r="E1546" s="16">
        <v>2088</v>
      </c>
    </row>
    <row r="1547" spans="1:5" s="6" customFormat="1">
      <c r="A1547"/>
      <c r="B1547"/>
      <c r="C1547"/>
      <c r="E1547" s="16">
        <v>2089</v>
      </c>
    </row>
    <row r="1548" spans="1:5" s="6" customFormat="1">
      <c r="A1548"/>
      <c r="B1548"/>
      <c r="C1548"/>
      <c r="E1548" s="16">
        <v>2090</v>
      </c>
    </row>
    <row r="1549" spans="1:5" s="6" customFormat="1">
      <c r="A1549"/>
      <c r="B1549"/>
      <c r="C1549"/>
      <c r="E1549" s="16">
        <v>2091</v>
      </c>
    </row>
    <row r="1550" spans="1:5" s="6" customFormat="1">
      <c r="A1550"/>
      <c r="B1550"/>
      <c r="C1550"/>
      <c r="E1550" s="16">
        <v>2092</v>
      </c>
    </row>
    <row r="1551" spans="1:5" s="6" customFormat="1">
      <c r="A1551"/>
      <c r="B1551"/>
      <c r="C1551"/>
      <c r="E1551" s="16">
        <v>2093</v>
      </c>
    </row>
    <row r="1552" spans="1:5" s="6" customFormat="1">
      <c r="A1552"/>
      <c r="B1552"/>
      <c r="C1552"/>
      <c r="E1552" s="16">
        <v>2094</v>
      </c>
    </row>
    <row r="1553" spans="1:5" s="6" customFormat="1">
      <c r="A1553"/>
      <c r="B1553"/>
      <c r="C1553"/>
      <c r="E1553" s="16">
        <v>2095</v>
      </c>
    </row>
    <row r="1554" spans="1:5" s="6" customFormat="1">
      <c r="A1554"/>
      <c r="B1554"/>
      <c r="C1554"/>
      <c r="E1554" s="16">
        <v>2096</v>
      </c>
    </row>
    <row r="1555" spans="1:5" s="6" customFormat="1">
      <c r="A1555"/>
      <c r="B1555"/>
      <c r="C1555"/>
      <c r="E1555" s="16">
        <v>2097</v>
      </c>
    </row>
    <row r="1556" spans="1:5" s="6" customFormat="1">
      <c r="A1556"/>
      <c r="B1556"/>
      <c r="C1556"/>
      <c r="E1556" s="16">
        <v>2099</v>
      </c>
    </row>
    <row r="1557" spans="1:5" s="6" customFormat="1">
      <c r="A1557"/>
      <c r="B1557"/>
      <c r="C1557"/>
      <c r="E1557" s="16">
        <v>2100</v>
      </c>
    </row>
    <row r="1558" spans="1:5" s="6" customFormat="1">
      <c r="A1558"/>
      <c r="B1558"/>
      <c r="C1558"/>
      <c r="E1558" s="16">
        <v>2101</v>
      </c>
    </row>
    <row r="1559" spans="1:5" s="6" customFormat="1">
      <c r="A1559"/>
      <c r="B1559"/>
      <c r="C1559"/>
      <c r="E1559" s="16">
        <v>2102</v>
      </c>
    </row>
    <row r="1560" spans="1:5" s="6" customFormat="1">
      <c r="A1560"/>
      <c r="B1560"/>
      <c r="C1560"/>
      <c r="E1560" s="16">
        <v>2103</v>
      </c>
    </row>
    <row r="1561" spans="1:5" s="6" customFormat="1">
      <c r="A1561"/>
      <c r="B1561"/>
      <c r="C1561"/>
      <c r="E1561" s="16">
        <v>2104</v>
      </c>
    </row>
    <row r="1562" spans="1:5" s="6" customFormat="1">
      <c r="A1562"/>
      <c r="B1562"/>
      <c r="C1562"/>
      <c r="E1562" s="16">
        <v>2105</v>
      </c>
    </row>
    <row r="1563" spans="1:5" s="6" customFormat="1">
      <c r="A1563"/>
      <c r="B1563"/>
      <c r="C1563"/>
      <c r="E1563" s="16">
        <v>2106</v>
      </c>
    </row>
    <row r="1564" spans="1:5" s="6" customFormat="1">
      <c r="A1564"/>
      <c r="B1564"/>
      <c r="C1564"/>
      <c r="E1564" s="16">
        <v>2107</v>
      </c>
    </row>
    <row r="1565" spans="1:5" s="6" customFormat="1">
      <c r="A1565"/>
      <c r="B1565"/>
      <c r="C1565"/>
      <c r="E1565" s="16">
        <v>2108</v>
      </c>
    </row>
    <row r="1566" spans="1:5" s="6" customFormat="1">
      <c r="A1566"/>
      <c r="B1566"/>
      <c r="C1566"/>
      <c r="E1566" s="16">
        <v>2112</v>
      </c>
    </row>
    <row r="1567" spans="1:5" s="6" customFormat="1">
      <c r="A1567"/>
      <c r="B1567"/>
      <c r="C1567"/>
      <c r="E1567" s="16">
        <v>2113</v>
      </c>
    </row>
    <row r="1568" spans="1:5" s="6" customFormat="1">
      <c r="A1568"/>
      <c r="B1568"/>
      <c r="C1568"/>
      <c r="E1568" s="16">
        <v>2114</v>
      </c>
    </row>
    <row r="1569" spans="1:5" s="6" customFormat="1">
      <c r="A1569"/>
      <c r="B1569"/>
      <c r="C1569"/>
      <c r="E1569" s="16">
        <v>2115</v>
      </c>
    </row>
    <row r="1570" spans="1:5" s="6" customFormat="1">
      <c r="A1570"/>
      <c r="B1570"/>
      <c r="C1570"/>
      <c r="E1570" s="16">
        <v>2116</v>
      </c>
    </row>
    <row r="1571" spans="1:5" s="6" customFormat="1">
      <c r="A1571"/>
      <c r="B1571"/>
      <c r="C1571"/>
      <c r="E1571" s="16">
        <v>2117</v>
      </c>
    </row>
    <row r="1572" spans="1:5" s="6" customFormat="1">
      <c r="A1572"/>
      <c r="B1572"/>
      <c r="C1572"/>
      <c r="E1572" s="16">
        <v>2118</v>
      </c>
    </row>
    <row r="1573" spans="1:5" s="6" customFormat="1">
      <c r="A1573"/>
      <c r="B1573"/>
      <c r="C1573"/>
      <c r="E1573" s="16">
        <v>2119</v>
      </c>
    </row>
    <row r="1574" spans="1:5" s="6" customFormat="1">
      <c r="A1574"/>
      <c r="B1574"/>
      <c r="C1574"/>
      <c r="E1574" s="16">
        <v>2120</v>
      </c>
    </row>
    <row r="1575" spans="1:5" s="6" customFormat="1">
      <c r="A1575"/>
      <c r="B1575"/>
      <c r="C1575"/>
      <c r="E1575" s="16">
        <v>2121</v>
      </c>
    </row>
    <row r="1576" spans="1:5" s="6" customFormat="1">
      <c r="A1576"/>
      <c r="B1576"/>
      <c r="C1576"/>
      <c r="E1576" s="16">
        <v>2122</v>
      </c>
    </row>
    <row r="1577" spans="1:5" s="6" customFormat="1">
      <c r="A1577"/>
      <c r="B1577"/>
      <c r="C1577"/>
      <c r="E1577" s="16">
        <v>2123</v>
      </c>
    </row>
    <row r="1578" spans="1:5" s="6" customFormat="1">
      <c r="A1578"/>
      <c r="B1578"/>
      <c r="C1578"/>
      <c r="E1578" s="16">
        <v>2124</v>
      </c>
    </row>
    <row r="1579" spans="1:5" s="6" customFormat="1">
      <c r="A1579"/>
      <c r="B1579"/>
      <c r="C1579"/>
      <c r="E1579" s="16">
        <v>2127</v>
      </c>
    </row>
    <row r="1580" spans="1:5" s="6" customFormat="1">
      <c r="A1580"/>
      <c r="B1580"/>
      <c r="C1580"/>
      <c r="E1580" s="16">
        <v>2128</v>
      </c>
    </row>
    <row r="1581" spans="1:5" s="6" customFormat="1">
      <c r="A1581"/>
      <c r="B1581"/>
      <c r="C1581"/>
      <c r="E1581" s="16">
        <v>2130</v>
      </c>
    </row>
    <row r="1582" spans="1:5" s="6" customFormat="1">
      <c r="A1582"/>
      <c r="B1582"/>
      <c r="C1582"/>
      <c r="E1582" s="16">
        <v>2131</v>
      </c>
    </row>
    <row r="1583" spans="1:5" s="6" customFormat="1">
      <c r="A1583"/>
      <c r="B1583"/>
      <c r="C1583"/>
      <c r="E1583" s="16">
        <v>2132</v>
      </c>
    </row>
    <row r="1584" spans="1:5" s="6" customFormat="1">
      <c r="A1584"/>
      <c r="B1584"/>
      <c r="C1584"/>
      <c r="E1584" s="16">
        <v>2133</v>
      </c>
    </row>
    <row r="1585" spans="1:5" s="6" customFormat="1">
      <c r="A1585"/>
      <c r="B1585"/>
      <c r="C1585"/>
      <c r="E1585" s="16">
        <v>2134</v>
      </c>
    </row>
    <row r="1586" spans="1:5" s="6" customFormat="1">
      <c r="A1586"/>
      <c r="B1586"/>
      <c r="C1586"/>
      <c r="E1586" s="240">
        <v>2135</v>
      </c>
    </row>
    <row r="1587" spans="1:5" s="6" customFormat="1">
      <c r="A1587"/>
      <c r="B1587"/>
      <c r="C1587"/>
      <c r="E1587" s="16">
        <v>2136</v>
      </c>
    </row>
    <row r="1588" spans="1:5" s="6" customFormat="1">
      <c r="A1588"/>
      <c r="B1588"/>
      <c r="C1588"/>
      <c r="E1588" s="16">
        <v>2137</v>
      </c>
    </row>
    <row r="1589" spans="1:5" s="6" customFormat="1">
      <c r="A1589"/>
      <c r="B1589"/>
      <c r="C1589"/>
      <c r="E1589" s="16">
        <v>2138</v>
      </c>
    </row>
    <row r="1590" spans="1:5" s="6" customFormat="1">
      <c r="A1590"/>
      <c r="B1590"/>
      <c r="C1590"/>
      <c r="E1590" s="16">
        <v>2139</v>
      </c>
    </row>
    <row r="1591" spans="1:5" s="6" customFormat="1">
      <c r="A1591"/>
      <c r="B1591"/>
      <c r="C1591"/>
      <c r="E1591" s="16">
        <v>2140</v>
      </c>
    </row>
    <row r="1592" spans="1:5" s="6" customFormat="1">
      <c r="A1592"/>
      <c r="B1592"/>
      <c r="C1592"/>
      <c r="E1592" s="16">
        <v>2141</v>
      </c>
    </row>
    <row r="1593" spans="1:5" s="6" customFormat="1">
      <c r="A1593"/>
      <c r="B1593"/>
      <c r="C1593"/>
      <c r="E1593" s="16">
        <v>2142</v>
      </c>
    </row>
    <row r="1594" spans="1:5" s="6" customFormat="1">
      <c r="A1594"/>
      <c r="B1594"/>
      <c r="C1594"/>
      <c r="E1594" s="16">
        <v>2143</v>
      </c>
    </row>
    <row r="1595" spans="1:5" s="6" customFormat="1">
      <c r="A1595"/>
      <c r="B1595"/>
      <c r="C1595"/>
      <c r="E1595" s="16">
        <v>2145</v>
      </c>
    </row>
    <row r="1596" spans="1:5" s="6" customFormat="1">
      <c r="A1596"/>
      <c r="B1596"/>
      <c r="C1596"/>
      <c r="E1596" s="16">
        <v>2146</v>
      </c>
    </row>
    <row r="1597" spans="1:5" s="6" customFormat="1">
      <c r="A1597"/>
      <c r="B1597"/>
      <c r="C1597"/>
      <c r="E1597" s="16">
        <v>2147</v>
      </c>
    </row>
    <row r="1598" spans="1:5" s="6" customFormat="1">
      <c r="A1598"/>
      <c r="B1598"/>
      <c r="C1598"/>
      <c r="E1598" s="16">
        <v>2148</v>
      </c>
    </row>
    <row r="1599" spans="1:5" s="6" customFormat="1">
      <c r="A1599"/>
      <c r="B1599"/>
      <c r="C1599"/>
      <c r="E1599" s="16">
        <v>2149</v>
      </c>
    </row>
    <row r="1600" spans="1:5" s="6" customFormat="1">
      <c r="A1600"/>
      <c r="B1600"/>
      <c r="C1600"/>
      <c r="E1600" s="16">
        <v>2150</v>
      </c>
    </row>
    <row r="1601" spans="1:5" s="6" customFormat="1">
      <c r="A1601"/>
      <c r="B1601"/>
      <c r="C1601"/>
      <c r="E1601" s="16">
        <v>2151</v>
      </c>
    </row>
    <row r="1602" spans="1:5" s="6" customFormat="1">
      <c r="A1602"/>
      <c r="B1602"/>
      <c r="C1602"/>
      <c r="E1602" s="16">
        <v>2152</v>
      </c>
    </row>
    <row r="1603" spans="1:5" s="6" customFormat="1">
      <c r="A1603"/>
      <c r="B1603"/>
      <c r="C1603"/>
      <c r="E1603" s="16">
        <v>2156</v>
      </c>
    </row>
    <row r="1604" spans="1:5" s="6" customFormat="1">
      <c r="A1604"/>
      <c r="B1604"/>
      <c r="C1604"/>
      <c r="E1604" s="16">
        <v>2157</v>
      </c>
    </row>
    <row r="1605" spans="1:5" s="6" customFormat="1">
      <c r="A1605"/>
      <c r="B1605"/>
      <c r="C1605"/>
      <c r="E1605" s="16">
        <v>2158</v>
      </c>
    </row>
    <row r="1606" spans="1:5" s="6" customFormat="1">
      <c r="A1606"/>
      <c r="B1606"/>
      <c r="C1606"/>
      <c r="E1606" s="16">
        <v>2159</v>
      </c>
    </row>
    <row r="1607" spans="1:5" s="6" customFormat="1">
      <c r="A1607"/>
      <c r="B1607"/>
      <c r="C1607"/>
      <c r="E1607" s="16">
        <v>2161</v>
      </c>
    </row>
    <row r="1608" spans="1:5" s="6" customFormat="1">
      <c r="A1608"/>
      <c r="B1608"/>
      <c r="C1608"/>
      <c r="E1608" s="16">
        <v>2162</v>
      </c>
    </row>
    <row r="1609" spans="1:5" s="6" customFormat="1">
      <c r="A1609"/>
      <c r="B1609"/>
      <c r="C1609"/>
      <c r="E1609" s="16">
        <v>2163</v>
      </c>
    </row>
    <row r="1610" spans="1:5" s="6" customFormat="1">
      <c r="A1610"/>
      <c r="B1610"/>
      <c r="C1610"/>
      <c r="E1610" s="16">
        <v>2165</v>
      </c>
    </row>
    <row r="1611" spans="1:5" s="6" customFormat="1">
      <c r="A1611"/>
      <c r="B1611"/>
      <c r="C1611"/>
      <c r="E1611" s="16">
        <v>2166</v>
      </c>
    </row>
    <row r="1612" spans="1:5" s="6" customFormat="1">
      <c r="A1612"/>
      <c r="B1612"/>
      <c r="C1612"/>
      <c r="E1612" s="16">
        <v>2167</v>
      </c>
    </row>
    <row r="1613" spans="1:5" s="6" customFormat="1">
      <c r="A1613"/>
      <c r="B1613"/>
      <c r="C1613"/>
      <c r="E1613" s="16">
        <v>2168</v>
      </c>
    </row>
    <row r="1614" spans="1:5" s="6" customFormat="1">
      <c r="A1614"/>
      <c r="B1614"/>
      <c r="C1614"/>
      <c r="E1614" s="16">
        <v>2173</v>
      </c>
    </row>
    <row r="1615" spans="1:5" s="6" customFormat="1">
      <c r="A1615"/>
      <c r="B1615"/>
      <c r="C1615"/>
      <c r="E1615" s="16">
        <v>2174</v>
      </c>
    </row>
    <row r="1616" spans="1:5" s="6" customFormat="1">
      <c r="A1616"/>
      <c r="B1616"/>
      <c r="C1616"/>
      <c r="E1616" s="16">
        <v>2175</v>
      </c>
    </row>
    <row r="1617" spans="1:5" s="6" customFormat="1">
      <c r="A1617"/>
      <c r="B1617"/>
      <c r="C1617"/>
      <c r="E1617" s="16">
        <v>2176</v>
      </c>
    </row>
    <row r="1618" spans="1:5" s="6" customFormat="1">
      <c r="A1618"/>
      <c r="B1618"/>
      <c r="C1618"/>
      <c r="E1618" s="16">
        <v>2178</v>
      </c>
    </row>
    <row r="1619" spans="1:5" s="6" customFormat="1">
      <c r="A1619"/>
      <c r="B1619"/>
      <c r="C1619"/>
      <c r="E1619" s="16">
        <v>2181</v>
      </c>
    </row>
    <row r="1620" spans="1:5" s="6" customFormat="1">
      <c r="A1620"/>
      <c r="B1620"/>
      <c r="C1620"/>
      <c r="E1620" s="16">
        <v>2183</v>
      </c>
    </row>
    <row r="1621" spans="1:5" s="6" customFormat="1">
      <c r="A1621"/>
      <c r="B1621"/>
      <c r="C1621"/>
      <c r="E1621" s="16">
        <v>2184</v>
      </c>
    </row>
    <row r="1622" spans="1:5" s="6" customFormat="1">
      <c r="A1622"/>
      <c r="B1622"/>
      <c r="C1622"/>
      <c r="E1622" s="16">
        <v>2185</v>
      </c>
    </row>
    <row r="1623" spans="1:5" s="6" customFormat="1">
      <c r="A1623"/>
      <c r="B1623"/>
      <c r="C1623"/>
      <c r="E1623" s="16">
        <v>2186</v>
      </c>
    </row>
    <row r="1624" spans="1:5" s="6" customFormat="1">
      <c r="A1624"/>
      <c r="B1624"/>
      <c r="C1624"/>
      <c r="E1624" s="16">
        <v>2187</v>
      </c>
    </row>
    <row r="1625" spans="1:5" s="6" customFormat="1">
      <c r="A1625"/>
      <c r="B1625"/>
      <c r="C1625"/>
      <c r="E1625" s="16">
        <v>2188</v>
      </c>
    </row>
    <row r="1626" spans="1:5" s="6" customFormat="1">
      <c r="A1626"/>
      <c r="B1626"/>
      <c r="C1626"/>
      <c r="E1626" s="240">
        <v>2189</v>
      </c>
    </row>
    <row r="1627" spans="1:5" s="6" customFormat="1">
      <c r="A1627"/>
      <c r="B1627"/>
      <c r="C1627"/>
      <c r="E1627" s="240">
        <v>2190</v>
      </c>
    </row>
    <row r="1628" spans="1:5" s="6" customFormat="1">
      <c r="A1628"/>
      <c r="B1628"/>
      <c r="C1628"/>
      <c r="E1628" s="240">
        <v>2191</v>
      </c>
    </row>
    <row r="1629" spans="1:5" s="6" customFormat="1">
      <c r="A1629"/>
      <c r="B1629"/>
      <c r="C1629"/>
      <c r="E1629" s="16">
        <v>2192</v>
      </c>
    </row>
    <row r="1630" spans="1:5" s="6" customFormat="1">
      <c r="A1630"/>
      <c r="B1630"/>
      <c r="C1630"/>
      <c r="E1630" s="16">
        <v>2193</v>
      </c>
    </row>
    <row r="1631" spans="1:5" s="6" customFormat="1">
      <c r="A1631"/>
      <c r="B1631"/>
      <c r="C1631"/>
      <c r="E1631" s="16">
        <v>2194</v>
      </c>
    </row>
    <row r="1632" spans="1:5" s="6" customFormat="1">
      <c r="A1632"/>
      <c r="B1632"/>
      <c r="C1632"/>
      <c r="E1632" s="16">
        <v>2195</v>
      </c>
    </row>
    <row r="1633" spans="1:5" s="6" customFormat="1">
      <c r="A1633"/>
      <c r="B1633"/>
      <c r="C1633"/>
      <c r="E1633" s="16">
        <v>2196</v>
      </c>
    </row>
    <row r="1634" spans="1:5" s="6" customFormat="1">
      <c r="A1634"/>
      <c r="B1634"/>
      <c r="C1634"/>
      <c r="E1634" s="16">
        <v>2197</v>
      </c>
    </row>
    <row r="1635" spans="1:5" s="6" customFormat="1">
      <c r="A1635"/>
      <c r="B1635"/>
      <c r="C1635"/>
      <c r="E1635" s="16">
        <v>2199</v>
      </c>
    </row>
    <row r="1636" spans="1:5" s="6" customFormat="1">
      <c r="A1636"/>
      <c r="B1636"/>
      <c r="C1636"/>
      <c r="E1636" s="16">
        <v>2200</v>
      </c>
    </row>
    <row r="1637" spans="1:5" s="6" customFormat="1">
      <c r="A1637"/>
      <c r="B1637"/>
      <c r="C1637"/>
      <c r="E1637" s="16">
        <v>2201</v>
      </c>
    </row>
    <row r="1638" spans="1:5" s="6" customFormat="1">
      <c r="A1638"/>
      <c r="B1638"/>
      <c r="C1638"/>
      <c r="E1638" s="16">
        <v>2202</v>
      </c>
    </row>
    <row r="1639" spans="1:5" s="6" customFormat="1">
      <c r="A1639"/>
      <c r="B1639"/>
      <c r="C1639"/>
      <c r="E1639" s="16">
        <v>2203</v>
      </c>
    </row>
    <row r="1640" spans="1:5" s="6" customFormat="1">
      <c r="A1640"/>
      <c r="B1640"/>
      <c r="C1640"/>
      <c r="E1640" s="16">
        <v>2205</v>
      </c>
    </row>
    <row r="1641" spans="1:5" s="6" customFormat="1">
      <c r="A1641"/>
      <c r="B1641"/>
      <c r="C1641"/>
      <c r="E1641" s="16">
        <v>2211</v>
      </c>
    </row>
    <row r="1642" spans="1:5" s="6" customFormat="1">
      <c r="A1642"/>
      <c r="B1642"/>
      <c r="C1642"/>
      <c r="E1642" s="16">
        <v>2214</v>
      </c>
    </row>
    <row r="1643" spans="1:5" s="6" customFormat="1">
      <c r="A1643"/>
      <c r="B1643"/>
      <c r="C1643"/>
      <c r="E1643" s="16">
        <v>2218</v>
      </c>
    </row>
    <row r="1644" spans="1:5" s="6" customFormat="1">
      <c r="A1644"/>
      <c r="B1644"/>
      <c r="C1644"/>
      <c r="E1644" s="240">
        <v>2219</v>
      </c>
    </row>
    <row r="1645" spans="1:5" s="6" customFormat="1">
      <c r="A1645"/>
      <c r="B1645"/>
      <c r="C1645"/>
      <c r="E1645" s="16">
        <v>2221</v>
      </c>
    </row>
    <row r="1646" spans="1:5" s="6" customFormat="1">
      <c r="A1646"/>
      <c r="B1646"/>
      <c r="C1646"/>
      <c r="E1646" s="240">
        <v>2222</v>
      </c>
    </row>
    <row r="1647" spans="1:5" s="6" customFormat="1">
      <c r="A1647"/>
      <c r="B1647"/>
      <c r="C1647"/>
      <c r="E1647" s="16">
        <v>2223</v>
      </c>
    </row>
    <row r="1648" spans="1:5" s="6" customFormat="1">
      <c r="A1648"/>
      <c r="B1648"/>
      <c r="C1648"/>
      <c r="E1648" s="16">
        <v>2224</v>
      </c>
    </row>
    <row r="1649" spans="1:5" s="6" customFormat="1">
      <c r="A1649"/>
      <c r="B1649"/>
      <c r="C1649"/>
      <c r="E1649" s="16">
        <v>2226</v>
      </c>
    </row>
    <row r="1650" spans="1:5" s="6" customFormat="1">
      <c r="A1650"/>
      <c r="B1650"/>
      <c r="C1650"/>
      <c r="E1650" s="16">
        <v>2227</v>
      </c>
    </row>
    <row r="1651" spans="1:5" s="6" customFormat="1">
      <c r="A1651"/>
      <c r="B1651"/>
      <c r="C1651"/>
      <c r="E1651" s="16">
        <v>2228</v>
      </c>
    </row>
    <row r="1652" spans="1:5" s="6" customFormat="1">
      <c r="A1652"/>
      <c r="B1652"/>
      <c r="C1652"/>
      <c r="E1652" s="16">
        <v>2229</v>
      </c>
    </row>
    <row r="1653" spans="1:5" s="6" customFormat="1">
      <c r="A1653"/>
      <c r="B1653"/>
      <c r="C1653"/>
      <c r="E1653" s="16">
        <v>2232</v>
      </c>
    </row>
    <row r="1654" spans="1:5" s="6" customFormat="1">
      <c r="A1654"/>
      <c r="B1654"/>
      <c r="C1654"/>
      <c r="E1654" s="16">
        <v>2234</v>
      </c>
    </row>
    <row r="1655" spans="1:5" s="6" customFormat="1">
      <c r="A1655"/>
      <c r="B1655"/>
      <c r="C1655"/>
      <c r="E1655" s="16">
        <v>2235</v>
      </c>
    </row>
    <row r="1656" spans="1:5" s="6" customFormat="1">
      <c r="A1656"/>
      <c r="B1656"/>
      <c r="C1656"/>
      <c r="E1656" s="16">
        <v>2236</v>
      </c>
    </row>
    <row r="1657" spans="1:5" s="6" customFormat="1">
      <c r="A1657"/>
      <c r="B1657"/>
      <c r="C1657"/>
      <c r="E1657" s="16">
        <v>2237</v>
      </c>
    </row>
    <row r="1658" spans="1:5" s="6" customFormat="1">
      <c r="A1658"/>
      <c r="B1658"/>
      <c r="C1658"/>
      <c r="E1658" s="16">
        <v>2238</v>
      </c>
    </row>
    <row r="1659" spans="1:5" s="6" customFormat="1">
      <c r="A1659"/>
      <c r="B1659"/>
      <c r="C1659"/>
      <c r="E1659" s="16">
        <v>2239</v>
      </c>
    </row>
    <row r="1660" spans="1:5" s="6" customFormat="1">
      <c r="A1660"/>
      <c r="B1660"/>
      <c r="C1660"/>
      <c r="E1660" s="16">
        <v>2240</v>
      </c>
    </row>
    <row r="1661" spans="1:5" s="6" customFormat="1">
      <c r="A1661"/>
      <c r="B1661"/>
      <c r="C1661"/>
      <c r="E1661" s="16">
        <v>2242</v>
      </c>
    </row>
    <row r="1662" spans="1:5" s="6" customFormat="1">
      <c r="A1662"/>
      <c r="B1662"/>
      <c r="C1662"/>
      <c r="E1662" s="16">
        <v>2243</v>
      </c>
    </row>
    <row r="1663" spans="1:5" s="6" customFormat="1">
      <c r="A1663"/>
      <c r="B1663"/>
      <c r="C1663"/>
      <c r="E1663" s="16">
        <v>2244</v>
      </c>
    </row>
    <row r="1664" spans="1:5" s="6" customFormat="1">
      <c r="A1664"/>
      <c r="B1664"/>
      <c r="C1664"/>
      <c r="E1664" s="16">
        <v>2245</v>
      </c>
    </row>
    <row r="1665" spans="1:5" s="6" customFormat="1">
      <c r="A1665"/>
      <c r="B1665"/>
      <c r="C1665"/>
      <c r="E1665" s="240">
        <v>2247</v>
      </c>
    </row>
    <row r="1666" spans="1:5" s="6" customFormat="1">
      <c r="A1666"/>
      <c r="B1666"/>
      <c r="C1666"/>
      <c r="E1666" s="16">
        <v>2248</v>
      </c>
    </row>
    <row r="1667" spans="1:5" s="6" customFormat="1">
      <c r="A1667"/>
      <c r="B1667"/>
      <c r="C1667"/>
      <c r="E1667" s="16">
        <v>2252</v>
      </c>
    </row>
    <row r="1668" spans="1:5" s="6" customFormat="1">
      <c r="A1668"/>
      <c r="B1668"/>
      <c r="C1668"/>
      <c r="E1668" s="240">
        <v>2258</v>
      </c>
    </row>
    <row r="1669" spans="1:5" s="6" customFormat="1">
      <c r="A1669"/>
      <c r="B1669"/>
      <c r="C1669"/>
      <c r="E1669" s="16">
        <v>2263</v>
      </c>
    </row>
    <row r="1670" spans="1:5" s="6" customFormat="1">
      <c r="A1670"/>
      <c r="B1670"/>
      <c r="C1670"/>
      <c r="E1670" s="16">
        <v>2268</v>
      </c>
    </row>
    <row r="1671" spans="1:5" s="6" customFormat="1">
      <c r="A1671"/>
      <c r="B1671"/>
      <c r="C1671"/>
      <c r="E1671" s="16">
        <v>2269</v>
      </c>
    </row>
    <row r="1672" spans="1:5" s="6" customFormat="1">
      <c r="A1672"/>
      <c r="B1672"/>
      <c r="C1672"/>
      <c r="E1672" s="16">
        <v>2270</v>
      </c>
    </row>
    <row r="1673" spans="1:5" s="6" customFormat="1">
      <c r="A1673"/>
      <c r="B1673"/>
      <c r="C1673"/>
      <c r="E1673" s="16">
        <v>2271</v>
      </c>
    </row>
    <row r="1674" spans="1:5" s="6" customFormat="1">
      <c r="A1674"/>
      <c r="B1674"/>
      <c r="C1674"/>
      <c r="E1674" s="16">
        <v>2277</v>
      </c>
    </row>
    <row r="1675" spans="1:5" s="6" customFormat="1">
      <c r="A1675"/>
      <c r="B1675"/>
      <c r="C1675"/>
      <c r="E1675" s="16">
        <v>2278</v>
      </c>
    </row>
    <row r="1676" spans="1:5" s="6" customFormat="1">
      <c r="A1676"/>
      <c r="B1676"/>
      <c r="C1676"/>
      <c r="E1676" s="16">
        <v>2279</v>
      </c>
    </row>
    <row r="1677" spans="1:5" s="6" customFormat="1">
      <c r="A1677"/>
      <c r="B1677"/>
      <c r="C1677"/>
      <c r="E1677" s="16">
        <v>2282</v>
      </c>
    </row>
    <row r="1678" spans="1:5" s="6" customFormat="1">
      <c r="A1678"/>
      <c r="B1678"/>
      <c r="C1678"/>
      <c r="E1678" s="16">
        <v>2283</v>
      </c>
    </row>
    <row r="1679" spans="1:5" s="6" customFormat="1">
      <c r="A1679"/>
      <c r="B1679"/>
      <c r="C1679"/>
      <c r="E1679" s="240">
        <v>2284</v>
      </c>
    </row>
    <row r="1680" spans="1:5" s="6" customFormat="1">
      <c r="A1680"/>
      <c r="B1680"/>
      <c r="C1680"/>
      <c r="E1680" s="240">
        <v>2285</v>
      </c>
    </row>
    <row r="1681" spans="1:5" s="6" customFormat="1">
      <c r="A1681"/>
      <c r="B1681"/>
      <c r="C1681"/>
      <c r="E1681" s="16">
        <v>2288</v>
      </c>
    </row>
    <row r="1682" spans="1:5" s="6" customFormat="1">
      <c r="A1682"/>
      <c r="B1682"/>
      <c r="C1682"/>
      <c r="E1682" s="16">
        <v>2290</v>
      </c>
    </row>
    <row r="1683" spans="1:5" s="6" customFormat="1">
      <c r="A1683"/>
      <c r="B1683"/>
      <c r="C1683"/>
      <c r="E1683" s="16">
        <v>2291</v>
      </c>
    </row>
    <row r="1684" spans="1:5" s="6" customFormat="1">
      <c r="A1684"/>
      <c r="B1684"/>
      <c r="C1684"/>
      <c r="E1684" s="240">
        <v>2297</v>
      </c>
    </row>
    <row r="1685" spans="1:5" s="6" customFormat="1">
      <c r="A1685"/>
      <c r="B1685"/>
      <c r="C1685"/>
      <c r="E1685" s="16">
        <v>2301</v>
      </c>
    </row>
    <row r="1686" spans="1:5" s="6" customFormat="1">
      <c r="A1686"/>
      <c r="B1686"/>
      <c r="C1686"/>
      <c r="E1686" s="240">
        <v>2302</v>
      </c>
    </row>
    <row r="1687" spans="1:5" s="6" customFormat="1">
      <c r="A1687"/>
      <c r="B1687"/>
      <c r="C1687"/>
      <c r="E1687" s="240">
        <v>2304</v>
      </c>
    </row>
    <row r="1688" spans="1:5" s="6" customFormat="1">
      <c r="A1688"/>
      <c r="B1688"/>
      <c r="C1688"/>
      <c r="E1688" s="16">
        <v>2306</v>
      </c>
    </row>
    <row r="1689" spans="1:5" s="6" customFormat="1">
      <c r="A1689"/>
      <c r="B1689"/>
      <c r="C1689"/>
      <c r="E1689" s="16">
        <v>2307</v>
      </c>
    </row>
    <row r="1690" spans="1:5" s="6" customFormat="1">
      <c r="A1690"/>
      <c r="B1690"/>
      <c r="C1690"/>
      <c r="E1690" s="16">
        <v>2309</v>
      </c>
    </row>
    <row r="1691" spans="1:5" s="6" customFormat="1">
      <c r="A1691"/>
      <c r="B1691"/>
      <c r="C1691"/>
      <c r="E1691" s="16">
        <v>2310</v>
      </c>
    </row>
    <row r="1692" spans="1:5" s="6" customFormat="1">
      <c r="A1692"/>
      <c r="B1692"/>
      <c r="C1692"/>
      <c r="E1692" s="16">
        <v>2311</v>
      </c>
    </row>
    <row r="1693" spans="1:5" s="6" customFormat="1">
      <c r="A1693"/>
      <c r="B1693"/>
      <c r="C1693"/>
      <c r="E1693" s="16">
        <v>2312</v>
      </c>
    </row>
    <row r="1694" spans="1:5" s="6" customFormat="1">
      <c r="A1694"/>
      <c r="B1694"/>
      <c r="C1694"/>
      <c r="E1694" s="16">
        <v>2313</v>
      </c>
    </row>
    <row r="1695" spans="1:5" s="6" customFormat="1">
      <c r="A1695"/>
      <c r="B1695"/>
      <c r="C1695"/>
      <c r="E1695" s="16">
        <v>2314</v>
      </c>
    </row>
    <row r="1696" spans="1:5" s="6" customFormat="1">
      <c r="A1696"/>
      <c r="B1696"/>
      <c r="C1696"/>
      <c r="E1696" s="240">
        <v>2315</v>
      </c>
    </row>
    <row r="1697" spans="1:5" s="6" customFormat="1">
      <c r="A1697"/>
      <c r="B1697"/>
      <c r="C1697"/>
      <c r="E1697" s="240">
        <v>2316</v>
      </c>
    </row>
    <row r="1698" spans="1:5" s="6" customFormat="1">
      <c r="A1698"/>
      <c r="B1698"/>
      <c r="C1698"/>
      <c r="E1698" s="240">
        <v>2317</v>
      </c>
    </row>
    <row r="1699" spans="1:5" s="6" customFormat="1">
      <c r="A1699"/>
      <c r="B1699"/>
      <c r="C1699"/>
      <c r="E1699" s="240">
        <v>2318</v>
      </c>
    </row>
    <row r="1700" spans="1:5" s="6" customFormat="1">
      <c r="A1700"/>
      <c r="B1700"/>
      <c r="C1700"/>
      <c r="E1700" s="240">
        <v>2319</v>
      </c>
    </row>
    <row r="1701" spans="1:5" s="6" customFormat="1">
      <c r="A1701"/>
      <c r="B1701"/>
      <c r="C1701"/>
      <c r="E1701" s="240">
        <v>2320</v>
      </c>
    </row>
    <row r="1702" spans="1:5" s="6" customFormat="1">
      <c r="A1702"/>
      <c r="B1702"/>
      <c r="C1702"/>
      <c r="E1702" s="240">
        <v>2321</v>
      </c>
    </row>
    <row r="1703" spans="1:5" s="6" customFormat="1">
      <c r="A1703"/>
      <c r="B1703"/>
      <c r="C1703"/>
      <c r="E1703" s="240">
        <v>2322</v>
      </c>
    </row>
    <row r="1704" spans="1:5" s="6" customFormat="1">
      <c r="A1704"/>
      <c r="B1704"/>
      <c r="C1704"/>
      <c r="E1704" s="240">
        <v>2323</v>
      </c>
    </row>
    <row r="1705" spans="1:5" s="6" customFormat="1">
      <c r="A1705"/>
      <c r="B1705"/>
      <c r="C1705"/>
      <c r="E1705" s="240">
        <v>2324</v>
      </c>
    </row>
    <row r="1706" spans="1:5" s="6" customFormat="1">
      <c r="A1706"/>
      <c r="B1706"/>
      <c r="C1706"/>
      <c r="E1706" s="16">
        <v>2327</v>
      </c>
    </row>
    <row r="1707" spans="1:5" s="6" customFormat="1">
      <c r="A1707"/>
      <c r="B1707"/>
      <c r="C1707"/>
      <c r="E1707" s="16">
        <v>2328</v>
      </c>
    </row>
    <row r="1708" spans="1:5" s="6" customFormat="1">
      <c r="A1708"/>
      <c r="B1708"/>
      <c r="C1708"/>
      <c r="E1708" s="240">
        <v>2330</v>
      </c>
    </row>
    <row r="1709" spans="1:5" s="6" customFormat="1">
      <c r="A1709"/>
      <c r="B1709"/>
      <c r="C1709"/>
      <c r="E1709" s="240">
        <v>2331</v>
      </c>
    </row>
    <row r="1710" spans="1:5" s="6" customFormat="1">
      <c r="A1710"/>
      <c r="B1710"/>
      <c r="C1710"/>
      <c r="E1710" s="240">
        <v>2332</v>
      </c>
    </row>
    <row r="1711" spans="1:5" s="6" customFormat="1">
      <c r="A1711"/>
      <c r="B1711"/>
      <c r="C1711"/>
      <c r="E1711" s="16">
        <v>2333</v>
      </c>
    </row>
    <row r="1712" spans="1:5" s="6" customFormat="1">
      <c r="A1712"/>
      <c r="B1712"/>
      <c r="C1712"/>
      <c r="E1712" s="16">
        <v>2336</v>
      </c>
    </row>
    <row r="1713" spans="1:5" s="6" customFormat="1">
      <c r="A1713"/>
      <c r="B1713"/>
      <c r="C1713"/>
      <c r="E1713" s="16">
        <v>2339</v>
      </c>
    </row>
    <row r="1714" spans="1:5" s="6" customFormat="1">
      <c r="A1714"/>
      <c r="B1714"/>
      <c r="C1714"/>
      <c r="E1714" s="16">
        <v>2340</v>
      </c>
    </row>
    <row r="1715" spans="1:5" s="6" customFormat="1">
      <c r="A1715"/>
      <c r="B1715"/>
      <c r="C1715"/>
      <c r="E1715" s="16">
        <v>2344</v>
      </c>
    </row>
    <row r="1716" spans="1:5" s="6" customFormat="1">
      <c r="A1716"/>
      <c r="B1716"/>
      <c r="C1716"/>
      <c r="E1716" s="240">
        <v>2345</v>
      </c>
    </row>
    <row r="1717" spans="1:5" s="6" customFormat="1">
      <c r="A1717"/>
      <c r="B1717"/>
      <c r="C1717"/>
      <c r="E1717" s="16">
        <v>2347</v>
      </c>
    </row>
    <row r="1718" spans="1:5" s="6" customFormat="1">
      <c r="A1718"/>
      <c r="B1718"/>
      <c r="C1718"/>
      <c r="E1718" s="16">
        <v>2349</v>
      </c>
    </row>
    <row r="1719" spans="1:5" s="6" customFormat="1">
      <c r="A1719"/>
      <c r="B1719"/>
      <c r="C1719"/>
      <c r="E1719" s="16">
        <v>2350</v>
      </c>
    </row>
    <row r="1720" spans="1:5" s="6" customFormat="1">
      <c r="A1720"/>
      <c r="B1720"/>
      <c r="C1720"/>
      <c r="E1720" s="16">
        <v>2358</v>
      </c>
    </row>
    <row r="1721" spans="1:5" s="6" customFormat="1">
      <c r="A1721"/>
      <c r="B1721"/>
      <c r="C1721"/>
      <c r="E1721" s="16">
        <v>2360</v>
      </c>
    </row>
    <row r="1722" spans="1:5" s="6" customFormat="1">
      <c r="A1722"/>
      <c r="B1722"/>
      <c r="C1722"/>
      <c r="E1722" s="16">
        <v>2361</v>
      </c>
    </row>
    <row r="1723" spans="1:5" s="6" customFormat="1">
      <c r="A1723"/>
      <c r="B1723"/>
      <c r="C1723"/>
      <c r="E1723" s="16">
        <v>2362</v>
      </c>
    </row>
    <row r="1724" spans="1:5" s="6" customFormat="1">
      <c r="A1724"/>
      <c r="B1724"/>
      <c r="C1724"/>
      <c r="E1724" s="16">
        <v>2363</v>
      </c>
    </row>
    <row r="1725" spans="1:5" s="6" customFormat="1">
      <c r="A1725"/>
      <c r="B1725"/>
      <c r="C1725"/>
      <c r="E1725" s="16">
        <v>2364</v>
      </c>
    </row>
    <row r="1726" spans="1:5" s="6" customFormat="1">
      <c r="A1726"/>
      <c r="B1726"/>
      <c r="C1726"/>
      <c r="E1726" s="16">
        <v>2368</v>
      </c>
    </row>
    <row r="1727" spans="1:5" s="6" customFormat="1">
      <c r="A1727"/>
      <c r="B1727"/>
      <c r="C1727"/>
      <c r="E1727" s="240">
        <v>2369</v>
      </c>
    </row>
    <row r="1728" spans="1:5" s="6" customFormat="1">
      <c r="A1728"/>
      <c r="B1728"/>
      <c r="C1728"/>
      <c r="E1728" s="240">
        <v>2370</v>
      </c>
    </row>
    <row r="1729" spans="1:5" s="6" customFormat="1">
      <c r="A1729"/>
      <c r="B1729"/>
      <c r="C1729"/>
      <c r="E1729" s="240">
        <v>2371</v>
      </c>
    </row>
    <row r="1730" spans="1:5" s="6" customFormat="1">
      <c r="A1730"/>
      <c r="B1730"/>
      <c r="C1730"/>
      <c r="E1730" s="240">
        <v>2372</v>
      </c>
    </row>
    <row r="1731" spans="1:5" s="6" customFormat="1">
      <c r="A1731"/>
      <c r="B1731"/>
      <c r="C1731"/>
      <c r="E1731" s="240">
        <v>2373</v>
      </c>
    </row>
    <row r="1732" spans="1:5" s="6" customFormat="1">
      <c r="A1732"/>
      <c r="B1732"/>
      <c r="C1732"/>
      <c r="E1732" s="240">
        <v>2374</v>
      </c>
    </row>
    <row r="1733" spans="1:5" s="6" customFormat="1">
      <c r="A1733"/>
      <c r="B1733"/>
      <c r="C1733"/>
      <c r="E1733" s="240">
        <v>2375</v>
      </c>
    </row>
    <row r="1734" spans="1:5" s="6" customFormat="1">
      <c r="A1734"/>
      <c r="B1734"/>
      <c r="C1734"/>
      <c r="E1734" s="240">
        <v>2377</v>
      </c>
    </row>
    <row r="1735" spans="1:5" s="6" customFormat="1">
      <c r="A1735"/>
      <c r="B1735"/>
      <c r="C1735"/>
      <c r="E1735" s="240">
        <v>2378</v>
      </c>
    </row>
    <row r="1736" spans="1:5" s="6" customFormat="1">
      <c r="A1736"/>
      <c r="B1736"/>
      <c r="C1736"/>
      <c r="E1736" s="240">
        <v>2379</v>
      </c>
    </row>
    <row r="1737" spans="1:5" s="6" customFormat="1">
      <c r="A1737"/>
      <c r="B1737"/>
      <c r="C1737"/>
      <c r="E1737" s="240">
        <v>2380</v>
      </c>
    </row>
    <row r="1738" spans="1:5" s="6" customFormat="1">
      <c r="A1738"/>
      <c r="B1738"/>
      <c r="C1738"/>
      <c r="E1738" s="240">
        <v>2381</v>
      </c>
    </row>
    <row r="1739" spans="1:5" s="6" customFormat="1">
      <c r="A1739"/>
      <c r="B1739"/>
      <c r="C1739"/>
      <c r="E1739" s="240">
        <v>2382</v>
      </c>
    </row>
    <row r="1740" spans="1:5" s="6" customFormat="1">
      <c r="A1740"/>
      <c r="B1740"/>
      <c r="C1740"/>
      <c r="E1740" s="16">
        <v>2383</v>
      </c>
    </row>
    <row r="1741" spans="1:5" s="6" customFormat="1">
      <c r="A1741"/>
      <c r="B1741"/>
      <c r="C1741"/>
      <c r="E1741" s="16">
        <v>2384</v>
      </c>
    </row>
    <row r="1742" spans="1:5" s="6" customFormat="1">
      <c r="A1742"/>
      <c r="B1742"/>
      <c r="C1742"/>
      <c r="E1742" s="16">
        <v>2385</v>
      </c>
    </row>
    <row r="1743" spans="1:5" s="6" customFormat="1">
      <c r="A1743"/>
      <c r="B1743"/>
      <c r="C1743"/>
      <c r="E1743" s="16">
        <v>2386</v>
      </c>
    </row>
    <row r="1744" spans="1:5" s="6" customFormat="1">
      <c r="A1744"/>
      <c r="B1744"/>
      <c r="C1744"/>
      <c r="E1744" s="16">
        <v>2387</v>
      </c>
    </row>
    <row r="1745" spans="1:5" s="6" customFormat="1">
      <c r="A1745"/>
      <c r="B1745"/>
      <c r="C1745"/>
      <c r="E1745" s="16">
        <v>2388</v>
      </c>
    </row>
    <row r="1746" spans="1:5" s="6" customFormat="1">
      <c r="A1746"/>
      <c r="B1746"/>
      <c r="C1746"/>
      <c r="E1746" s="16">
        <v>2389</v>
      </c>
    </row>
    <row r="1747" spans="1:5" s="6" customFormat="1">
      <c r="A1747"/>
      <c r="B1747"/>
      <c r="C1747"/>
      <c r="E1747" s="16">
        <v>2391</v>
      </c>
    </row>
    <row r="1748" spans="1:5" s="6" customFormat="1">
      <c r="A1748"/>
      <c r="B1748"/>
      <c r="C1748"/>
      <c r="E1748" s="16">
        <v>2392</v>
      </c>
    </row>
    <row r="1749" spans="1:5" s="6" customFormat="1">
      <c r="A1749"/>
      <c r="B1749"/>
      <c r="C1749"/>
      <c r="E1749" s="16">
        <v>2393</v>
      </c>
    </row>
    <row r="1750" spans="1:5" s="6" customFormat="1">
      <c r="A1750"/>
      <c r="B1750"/>
      <c r="C1750"/>
      <c r="E1750" s="16">
        <v>2394</v>
      </c>
    </row>
    <row r="1751" spans="1:5" s="6" customFormat="1">
      <c r="A1751"/>
      <c r="B1751"/>
      <c r="C1751"/>
      <c r="E1751" s="16">
        <v>2395</v>
      </c>
    </row>
    <row r="1752" spans="1:5" s="6" customFormat="1">
      <c r="A1752"/>
      <c r="B1752"/>
      <c r="C1752"/>
      <c r="E1752" s="16">
        <v>2396</v>
      </c>
    </row>
    <row r="1753" spans="1:5" s="6" customFormat="1">
      <c r="A1753"/>
      <c r="B1753"/>
      <c r="C1753"/>
      <c r="E1753" s="16">
        <v>2397</v>
      </c>
    </row>
    <row r="1754" spans="1:5" s="6" customFormat="1">
      <c r="A1754"/>
      <c r="B1754"/>
      <c r="C1754"/>
      <c r="E1754" s="16">
        <v>2398</v>
      </c>
    </row>
    <row r="1755" spans="1:5" s="6" customFormat="1">
      <c r="A1755"/>
      <c r="B1755"/>
      <c r="C1755"/>
      <c r="E1755" s="16">
        <v>2399</v>
      </c>
    </row>
    <row r="1756" spans="1:5" s="6" customFormat="1">
      <c r="A1756"/>
      <c r="B1756"/>
      <c r="C1756"/>
      <c r="E1756" s="16">
        <v>2400</v>
      </c>
    </row>
    <row r="1757" spans="1:5" s="6" customFormat="1">
      <c r="A1757"/>
      <c r="B1757"/>
      <c r="C1757"/>
      <c r="E1757" s="16">
        <v>2401</v>
      </c>
    </row>
    <row r="1758" spans="1:5" s="6" customFormat="1">
      <c r="A1758"/>
      <c r="B1758"/>
      <c r="C1758"/>
      <c r="E1758" s="16">
        <v>2402</v>
      </c>
    </row>
    <row r="1759" spans="1:5" s="6" customFormat="1">
      <c r="A1759"/>
      <c r="B1759"/>
      <c r="C1759"/>
      <c r="E1759" s="16">
        <v>2403</v>
      </c>
    </row>
    <row r="1760" spans="1:5" s="6" customFormat="1">
      <c r="A1760"/>
      <c r="B1760"/>
      <c r="C1760"/>
      <c r="E1760" s="16">
        <v>2405</v>
      </c>
    </row>
    <row r="1761" spans="1:5" s="6" customFormat="1">
      <c r="A1761"/>
      <c r="B1761"/>
      <c r="C1761"/>
      <c r="E1761" s="16">
        <v>2406</v>
      </c>
    </row>
    <row r="1762" spans="1:5" s="6" customFormat="1">
      <c r="A1762"/>
      <c r="B1762"/>
      <c r="C1762"/>
      <c r="E1762" s="16">
        <v>2407</v>
      </c>
    </row>
    <row r="1763" spans="1:5" s="6" customFormat="1">
      <c r="A1763"/>
      <c r="B1763"/>
      <c r="C1763"/>
      <c r="E1763" s="16">
        <v>2410</v>
      </c>
    </row>
    <row r="1764" spans="1:5" s="6" customFormat="1">
      <c r="A1764"/>
      <c r="B1764"/>
      <c r="C1764"/>
      <c r="E1764" s="16">
        <v>2411</v>
      </c>
    </row>
    <row r="1765" spans="1:5" s="6" customFormat="1">
      <c r="A1765"/>
      <c r="B1765"/>
      <c r="C1765"/>
      <c r="E1765" s="16">
        <v>2412</v>
      </c>
    </row>
    <row r="1766" spans="1:5" s="6" customFormat="1">
      <c r="A1766"/>
      <c r="B1766"/>
      <c r="C1766"/>
      <c r="E1766" s="16">
        <v>2413</v>
      </c>
    </row>
    <row r="1767" spans="1:5" s="6" customFormat="1">
      <c r="A1767"/>
      <c r="B1767"/>
      <c r="C1767"/>
      <c r="E1767" s="16">
        <v>2414</v>
      </c>
    </row>
    <row r="1768" spans="1:5" s="6" customFormat="1">
      <c r="A1768"/>
      <c r="B1768"/>
      <c r="C1768"/>
      <c r="E1768" s="16">
        <v>2415</v>
      </c>
    </row>
    <row r="1769" spans="1:5" s="6" customFormat="1">
      <c r="A1769"/>
      <c r="B1769"/>
      <c r="C1769"/>
      <c r="E1769" s="16">
        <v>2416</v>
      </c>
    </row>
    <row r="1770" spans="1:5" s="6" customFormat="1">
      <c r="A1770"/>
      <c r="B1770"/>
      <c r="C1770"/>
      <c r="E1770" s="16">
        <v>2417</v>
      </c>
    </row>
    <row r="1771" spans="1:5" s="6" customFormat="1">
      <c r="A1771"/>
      <c r="B1771"/>
      <c r="C1771"/>
      <c r="E1771" s="16">
        <v>2418</v>
      </c>
    </row>
    <row r="1772" spans="1:5" s="6" customFormat="1">
      <c r="A1772"/>
      <c r="B1772"/>
      <c r="C1772"/>
      <c r="E1772" s="16">
        <v>2419</v>
      </c>
    </row>
    <row r="1773" spans="1:5" s="6" customFormat="1">
      <c r="A1773"/>
      <c r="B1773"/>
      <c r="C1773"/>
      <c r="E1773" s="16">
        <v>2421</v>
      </c>
    </row>
    <row r="1774" spans="1:5" s="6" customFormat="1">
      <c r="A1774"/>
      <c r="B1774"/>
      <c r="C1774"/>
      <c r="E1774" s="16">
        <v>2422</v>
      </c>
    </row>
    <row r="1775" spans="1:5" s="6" customFormat="1">
      <c r="A1775"/>
      <c r="B1775"/>
      <c r="C1775"/>
      <c r="E1775" s="16">
        <v>2423</v>
      </c>
    </row>
    <row r="1776" spans="1:5" s="6" customFormat="1">
      <c r="A1776"/>
      <c r="B1776"/>
      <c r="C1776"/>
      <c r="E1776" s="16">
        <v>2424</v>
      </c>
    </row>
    <row r="1777" spans="1:5" s="6" customFormat="1">
      <c r="A1777"/>
      <c r="B1777"/>
      <c r="C1777"/>
      <c r="E1777" s="16">
        <v>2432</v>
      </c>
    </row>
    <row r="1778" spans="1:5" s="6" customFormat="1">
      <c r="A1778"/>
      <c r="B1778"/>
      <c r="C1778"/>
      <c r="E1778" s="16">
        <v>2433</v>
      </c>
    </row>
    <row r="1779" spans="1:5" s="6" customFormat="1">
      <c r="A1779"/>
      <c r="B1779"/>
      <c r="C1779"/>
      <c r="E1779" s="16">
        <v>2434</v>
      </c>
    </row>
    <row r="1780" spans="1:5" s="6" customFormat="1">
      <c r="A1780"/>
      <c r="B1780"/>
      <c r="C1780"/>
      <c r="E1780" s="16">
        <v>2435</v>
      </c>
    </row>
    <row r="1781" spans="1:5" s="6" customFormat="1">
      <c r="A1781"/>
      <c r="B1781"/>
      <c r="C1781"/>
      <c r="E1781" s="16">
        <v>2436</v>
      </c>
    </row>
    <row r="1782" spans="1:5" s="6" customFormat="1">
      <c r="A1782"/>
      <c r="B1782"/>
      <c r="C1782"/>
      <c r="E1782" s="16">
        <v>2437</v>
      </c>
    </row>
    <row r="1783" spans="1:5" s="6" customFormat="1">
      <c r="A1783"/>
      <c r="B1783"/>
      <c r="C1783"/>
      <c r="E1783" s="16">
        <v>2438</v>
      </c>
    </row>
    <row r="1784" spans="1:5" s="6" customFormat="1">
      <c r="A1784"/>
      <c r="B1784"/>
      <c r="C1784"/>
      <c r="E1784" s="16">
        <v>2439</v>
      </c>
    </row>
    <row r="1785" spans="1:5" s="6" customFormat="1">
      <c r="A1785"/>
      <c r="B1785"/>
      <c r="C1785"/>
      <c r="E1785" s="16">
        <v>2440</v>
      </c>
    </row>
    <row r="1786" spans="1:5" s="6" customFormat="1">
      <c r="A1786"/>
      <c r="B1786"/>
      <c r="C1786"/>
      <c r="E1786" s="16">
        <v>2441</v>
      </c>
    </row>
    <row r="1787" spans="1:5" s="6" customFormat="1">
      <c r="A1787"/>
      <c r="B1787"/>
      <c r="C1787"/>
      <c r="E1787" s="16">
        <v>2442</v>
      </c>
    </row>
    <row r="1788" spans="1:5" s="6" customFormat="1">
      <c r="A1788"/>
      <c r="B1788"/>
      <c r="C1788"/>
      <c r="E1788" s="16">
        <v>2443</v>
      </c>
    </row>
    <row r="1789" spans="1:5" s="6" customFormat="1">
      <c r="A1789"/>
      <c r="B1789"/>
      <c r="C1789"/>
      <c r="E1789" s="16">
        <v>2444</v>
      </c>
    </row>
    <row r="1790" spans="1:5" s="6" customFormat="1">
      <c r="A1790"/>
      <c r="B1790"/>
      <c r="C1790"/>
      <c r="E1790" s="16">
        <v>2445</v>
      </c>
    </row>
    <row r="1791" spans="1:5" s="6" customFormat="1">
      <c r="A1791"/>
      <c r="B1791"/>
      <c r="C1791"/>
      <c r="E1791" s="16">
        <v>2446</v>
      </c>
    </row>
    <row r="1792" spans="1:5" s="6" customFormat="1">
      <c r="A1792"/>
      <c r="B1792"/>
      <c r="C1792"/>
      <c r="E1792" s="16">
        <v>2447</v>
      </c>
    </row>
    <row r="1793" spans="1:5" s="6" customFormat="1">
      <c r="A1793"/>
      <c r="B1793"/>
      <c r="C1793"/>
      <c r="E1793" s="16">
        <v>2448</v>
      </c>
    </row>
    <row r="1794" spans="1:5" s="6" customFormat="1">
      <c r="A1794"/>
      <c r="B1794"/>
      <c r="C1794"/>
      <c r="E1794" s="16">
        <v>2449</v>
      </c>
    </row>
    <row r="1795" spans="1:5" s="6" customFormat="1">
      <c r="A1795"/>
      <c r="B1795"/>
      <c r="C1795"/>
      <c r="E1795" s="16">
        <v>2450</v>
      </c>
    </row>
    <row r="1796" spans="1:5" s="6" customFormat="1">
      <c r="A1796"/>
      <c r="B1796"/>
      <c r="C1796"/>
      <c r="E1796" s="16">
        <v>2451</v>
      </c>
    </row>
    <row r="1797" spans="1:5" s="6" customFormat="1">
      <c r="A1797"/>
      <c r="B1797"/>
      <c r="C1797"/>
      <c r="E1797" s="16">
        <v>2452</v>
      </c>
    </row>
    <row r="1798" spans="1:5" s="6" customFormat="1">
      <c r="A1798"/>
      <c r="B1798"/>
      <c r="C1798"/>
      <c r="E1798" s="16">
        <v>2453</v>
      </c>
    </row>
    <row r="1799" spans="1:5" s="6" customFormat="1">
      <c r="A1799"/>
      <c r="B1799"/>
      <c r="C1799"/>
      <c r="E1799" s="16">
        <v>2454</v>
      </c>
    </row>
    <row r="1800" spans="1:5" s="6" customFormat="1">
      <c r="A1800"/>
      <c r="B1800"/>
      <c r="C1800"/>
      <c r="E1800" s="16">
        <v>2455</v>
      </c>
    </row>
    <row r="1801" spans="1:5" s="6" customFormat="1">
      <c r="A1801"/>
      <c r="B1801"/>
      <c r="C1801"/>
      <c r="E1801" s="16">
        <v>2456</v>
      </c>
    </row>
    <row r="1802" spans="1:5" s="6" customFormat="1">
      <c r="A1802"/>
      <c r="B1802"/>
      <c r="C1802"/>
      <c r="E1802" s="16">
        <v>2457</v>
      </c>
    </row>
    <row r="1803" spans="1:5" s="6" customFormat="1">
      <c r="A1803"/>
      <c r="B1803"/>
      <c r="C1803"/>
      <c r="E1803" s="16">
        <v>2458</v>
      </c>
    </row>
    <row r="1804" spans="1:5" s="6" customFormat="1">
      <c r="A1804"/>
      <c r="B1804"/>
      <c r="C1804"/>
      <c r="E1804" s="16">
        <v>2459</v>
      </c>
    </row>
    <row r="1805" spans="1:5" s="6" customFormat="1">
      <c r="A1805"/>
      <c r="B1805"/>
      <c r="C1805"/>
      <c r="E1805" s="16">
        <v>2460</v>
      </c>
    </row>
    <row r="1806" spans="1:5" s="6" customFormat="1">
      <c r="A1806"/>
      <c r="B1806"/>
      <c r="C1806"/>
      <c r="E1806" s="16">
        <v>2461</v>
      </c>
    </row>
    <row r="1807" spans="1:5" s="6" customFormat="1">
      <c r="A1807"/>
      <c r="B1807"/>
      <c r="C1807"/>
      <c r="E1807" s="16">
        <v>2462</v>
      </c>
    </row>
    <row r="1808" spans="1:5" s="6" customFormat="1">
      <c r="A1808"/>
      <c r="B1808"/>
      <c r="C1808"/>
      <c r="E1808" s="16">
        <v>2463</v>
      </c>
    </row>
    <row r="1809" spans="1:5" s="6" customFormat="1">
      <c r="A1809"/>
      <c r="B1809"/>
      <c r="C1809"/>
      <c r="E1809" s="16">
        <v>2464</v>
      </c>
    </row>
    <row r="1810" spans="1:5" s="6" customFormat="1">
      <c r="A1810"/>
      <c r="B1810"/>
      <c r="C1810"/>
      <c r="E1810" s="16">
        <v>2465</v>
      </c>
    </row>
    <row r="1811" spans="1:5" s="6" customFormat="1">
      <c r="A1811"/>
      <c r="B1811"/>
      <c r="C1811"/>
      <c r="E1811" s="16">
        <v>2466</v>
      </c>
    </row>
    <row r="1812" spans="1:5" s="6" customFormat="1">
      <c r="A1812"/>
      <c r="B1812"/>
      <c r="C1812"/>
      <c r="E1812" s="16">
        <v>2468</v>
      </c>
    </row>
    <row r="1813" spans="1:5" s="6" customFormat="1">
      <c r="A1813"/>
      <c r="B1813"/>
      <c r="C1813"/>
      <c r="E1813" s="16">
        <v>2470</v>
      </c>
    </row>
    <row r="1814" spans="1:5" s="6" customFormat="1">
      <c r="A1814"/>
      <c r="B1814"/>
      <c r="C1814"/>
      <c r="E1814" s="16">
        <v>2472</v>
      </c>
    </row>
    <row r="1815" spans="1:5" s="6" customFormat="1">
      <c r="A1815"/>
      <c r="B1815"/>
      <c r="C1815"/>
      <c r="E1815" s="16">
        <v>2475</v>
      </c>
    </row>
    <row r="1816" spans="1:5" s="6" customFormat="1">
      <c r="A1816"/>
      <c r="B1816"/>
      <c r="C1816"/>
      <c r="E1816" s="16">
        <v>2476</v>
      </c>
    </row>
    <row r="1817" spans="1:5" s="6" customFormat="1">
      <c r="A1817"/>
      <c r="B1817"/>
      <c r="C1817"/>
      <c r="E1817" s="16">
        <v>2477</v>
      </c>
    </row>
    <row r="1818" spans="1:5" s="6" customFormat="1">
      <c r="A1818"/>
      <c r="B1818"/>
      <c r="C1818"/>
      <c r="E1818" s="16">
        <v>2480</v>
      </c>
    </row>
    <row r="1819" spans="1:5" s="6" customFormat="1">
      <c r="A1819"/>
      <c r="B1819"/>
      <c r="C1819"/>
      <c r="E1819" s="16">
        <v>2484</v>
      </c>
    </row>
    <row r="1820" spans="1:5" s="6" customFormat="1">
      <c r="A1820"/>
      <c r="B1820"/>
      <c r="C1820"/>
      <c r="E1820" s="16">
        <v>2485</v>
      </c>
    </row>
    <row r="1821" spans="1:5" s="6" customFormat="1">
      <c r="A1821"/>
      <c r="B1821"/>
      <c r="C1821"/>
      <c r="E1821" s="16">
        <v>2486</v>
      </c>
    </row>
    <row r="1822" spans="1:5" s="6" customFormat="1">
      <c r="A1822"/>
      <c r="B1822"/>
      <c r="C1822"/>
      <c r="E1822" s="16">
        <v>2487</v>
      </c>
    </row>
    <row r="1823" spans="1:5" s="6" customFormat="1">
      <c r="A1823"/>
      <c r="B1823"/>
      <c r="C1823"/>
      <c r="E1823" s="16">
        <v>2489</v>
      </c>
    </row>
    <row r="1824" spans="1:5" s="6" customFormat="1">
      <c r="A1824"/>
      <c r="B1824"/>
      <c r="C1824"/>
      <c r="E1824" s="16">
        <v>2491</v>
      </c>
    </row>
    <row r="1825" spans="1:5" s="6" customFormat="1">
      <c r="A1825"/>
      <c r="B1825"/>
      <c r="C1825"/>
      <c r="E1825" s="16">
        <v>2492</v>
      </c>
    </row>
    <row r="1826" spans="1:5" s="6" customFormat="1">
      <c r="A1826"/>
      <c r="B1826"/>
      <c r="C1826"/>
      <c r="E1826" s="16">
        <v>2493</v>
      </c>
    </row>
    <row r="1827" spans="1:5" s="6" customFormat="1">
      <c r="A1827"/>
      <c r="B1827"/>
      <c r="C1827"/>
      <c r="E1827" s="16">
        <v>2495</v>
      </c>
    </row>
    <row r="1828" spans="1:5" s="6" customFormat="1">
      <c r="A1828"/>
      <c r="B1828"/>
      <c r="C1828"/>
      <c r="E1828" s="16">
        <v>2496</v>
      </c>
    </row>
    <row r="1829" spans="1:5" s="6" customFormat="1">
      <c r="A1829"/>
      <c r="B1829"/>
      <c r="C1829"/>
      <c r="E1829" s="16">
        <v>2497</v>
      </c>
    </row>
    <row r="1830" spans="1:5" s="6" customFormat="1">
      <c r="A1830"/>
      <c r="B1830"/>
      <c r="C1830"/>
      <c r="E1830" s="16">
        <v>2498</v>
      </c>
    </row>
    <row r="1831" spans="1:5" s="6" customFormat="1">
      <c r="A1831"/>
      <c r="B1831"/>
      <c r="C1831"/>
      <c r="E1831" s="16">
        <v>2499</v>
      </c>
    </row>
    <row r="1832" spans="1:5" s="6" customFormat="1">
      <c r="A1832"/>
      <c r="B1832"/>
      <c r="C1832"/>
      <c r="E1832" s="16">
        <v>2502</v>
      </c>
    </row>
    <row r="1833" spans="1:5" s="6" customFormat="1">
      <c r="A1833"/>
      <c r="B1833"/>
      <c r="C1833"/>
      <c r="E1833" s="16">
        <v>2503</v>
      </c>
    </row>
    <row r="1834" spans="1:5" s="6" customFormat="1">
      <c r="A1834"/>
      <c r="B1834"/>
      <c r="C1834"/>
      <c r="E1834" s="16">
        <v>2504</v>
      </c>
    </row>
    <row r="1835" spans="1:5" s="6" customFormat="1">
      <c r="A1835"/>
      <c r="B1835"/>
      <c r="C1835"/>
      <c r="E1835" s="16">
        <v>2505</v>
      </c>
    </row>
    <row r="1836" spans="1:5" s="6" customFormat="1">
      <c r="A1836"/>
      <c r="B1836"/>
      <c r="C1836"/>
      <c r="E1836" s="16">
        <v>2508</v>
      </c>
    </row>
    <row r="1837" spans="1:5" s="6" customFormat="1">
      <c r="A1837"/>
      <c r="B1837"/>
      <c r="C1837"/>
      <c r="E1837" s="16">
        <v>2510</v>
      </c>
    </row>
    <row r="1838" spans="1:5" s="6" customFormat="1">
      <c r="A1838"/>
      <c r="B1838"/>
      <c r="C1838"/>
      <c r="E1838" s="16">
        <v>2513</v>
      </c>
    </row>
    <row r="1839" spans="1:5" s="6" customFormat="1">
      <c r="A1839"/>
      <c r="B1839"/>
      <c r="C1839"/>
      <c r="E1839" s="16">
        <v>2515</v>
      </c>
    </row>
    <row r="1840" spans="1:5" s="6" customFormat="1">
      <c r="A1840"/>
      <c r="B1840"/>
      <c r="C1840"/>
      <c r="E1840" s="16">
        <v>2528</v>
      </c>
    </row>
    <row r="1841" spans="1:5" s="6" customFormat="1">
      <c r="A1841"/>
      <c r="B1841"/>
      <c r="C1841"/>
      <c r="E1841" s="16">
        <v>2529</v>
      </c>
    </row>
    <row r="1842" spans="1:5" s="6" customFormat="1">
      <c r="A1842"/>
      <c r="B1842"/>
      <c r="C1842"/>
      <c r="E1842" s="16">
        <v>2537</v>
      </c>
    </row>
    <row r="1843" spans="1:5" s="6" customFormat="1">
      <c r="A1843"/>
      <c r="B1843"/>
      <c r="C1843"/>
      <c r="E1843" s="16">
        <v>2540</v>
      </c>
    </row>
    <row r="1844" spans="1:5" s="6" customFormat="1">
      <c r="A1844"/>
      <c r="B1844"/>
      <c r="C1844"/>
      <c r="E1844" s="16">
        <v>2541</v>
      </c>
    </row>
    <row r="1845" spans="1:5" s="6" customFormat="1">
      <c r="A1845"/>
      <c r="B1845"/>
      <c r="C1845"/>
      <c r="E1845" s="16">
        <v>2542</v>
      </c>
    </row>
    <row r="1846" spans="1:5" s="6" customFormat="1">
      <c r="A1846"/>
      <c r="B1846"/>
      <c r="C1846"/>
      <c r="E1846" s="16">
        <v>2543</v>
      </c>
    </row>
    <row r="1847" spans="1:5" s="6" customFormat="1">
      <c r="A1847"/>
      <c r="B1847"/>
      <c r="C1847"/>
      <c r="E1847" s="16">
        <v>2544</v>
      </c>
    </row>
    <row r="1848" spans="1:5" s="6" customFormat="1">
      <c r="A1848"/>
      <c r="B1848"/>
      <c r="C1848"/>
      <c r="E1848" s="16">
        <v>2545</v>
      </c>
    </row>
    <row r="1849" spans="1:5" s="6" customFormat="1">
      <c r="A1849"/>
      <c r="B1849"/>
      <c r="C1849"/>
      <c r="E1849" s="16">
        <v>2546</v>
      </c>
    </row>
    <row r="1850" spans="1:5" s="6" customFormat="1">
      <c r="A1850"/>
      <c r="B1850"/>
      <c r="C1850"/>
      <c r="E1850" s="16">
        <v>2547</v>
      </c>
    </row>
    <row r="1851" spans="1:5" s="6" customFormat="1">
      <c r="A1851"/>
      <c r="B1851"/>
      <c r="C1851"/>
      <c r="E1851" s="16">
        <v>2548</v>
      </c>
    </row>
    <row r="1852" spans="1:5" s="6" customFormat="1">
      <c r="A1852"/>
      <c r="B1852"/>
      <c r="C1852"/>
      <c r="E1852" s="16">
        <v>2549</v>
      </c>
    </row>
    <row r="1853" spans="1:5" s="6" customFormat="1">
      <c r="A1853"/>
      <c r="B1853"/>
      <c r="C1853"/>
      <c r="E1853" s="16">
        <v>2550</v>
      </c>
    </row>
    <row r="1854" spans="1:5" s="6" customFormat="1">
      <c r="A1854"/>
      <c r="B1854"/>
      <c r="C1854"/>
      <c r="E1854" s="16">
        <v>2551</v>
      </c>
    </row>
    <row r="1855" spans="1:5" s="6" customFormat="1">
      <c r="A1855"/>
      <c r="B1855"/>
      <c r="C1855"/>
      <c r="E1855" s="16">
        <v>2552</v>
      </c>
    </row>
    <row r="1856" spans="1:5" s="6" customFormat="1">
      <c r="A1856"/>
      <c r="B1856"/>
      <c r="C1856"/>
      <c r="E1856" s="16">
        <v>2553</v>
      </c>
    </row>
    <row r="1857" spans="1:5" s="6" customFormat="1">
      <c r="A1857"/>
      <c r="B1857"/>
      <c r="C1857"/>
      <c r="E1857" s="16">
        <v>2554</v>
      </c>
    </row>
    <row r="1858" spans="1:5" s="6" customFormat="1">
      <c r="A1858"/>
      <c r="B1858"/>
      <c r="C1858"/>
      <c r="E1858" s="16">
        <v>2556</v>
      </c>
    </row>
    <row r="1859" spans="1:5" s="6" customFormat="1">
      <c r="A1859"/>
      <c r="B1859"/>
      <c r="C1859"/>
      <c r="E1859" s="16">
        <v>2562</v>
      </c>
    </row>
    <row r="1860" spans="1:5" s="6" customFormat="1">
      <c r="A1860"/>
      <c r="B1860"/>
      <c r="C1860"/>
      <c r="E1860" s="16">
        <v>2564</v>
      </c>
    </row>
    <row r="1861" spans="1:5" s="6" customFormat="1">
      <c r="A1861"/>
      <c r="B1861"/>
      <c r="C1861"/>
      <c r="E1861" s="16">
        <v>2565</v>
      </c>
    </row>
    <row r="1862" spans="1:5" s="6" customFormat="1">
      <c r="A1862"/>
      <c r="B1862"/>
      <c r="C1862"/>
      <c r="E1862" s="16">
        <v>2566</v>
      </c>
    </row>
    <row r="1863" spans="1:5" s="6" customFormat="1">
      <c r="A1863"/>
      <c r="B1863"/>
      <c r="C1863"/>
      <c r="E1863" s="16">
        <v>2567</v>
      </c>
    </row>
    <row r="1864" spans="1:5" s="6" customFormat="1">
      <c r="A1864"/>
      <c r="B1864"/>
      <c r="C1864"/>
      <c r="E1864" s="16">
        <v>2568</v>
      </c>
    </row>
    <row r="1865" spans="1:5" s="6" customFormat="1">
      <c r="A1865"/>
      <c r="B1865"/>
      <c r="C1865"/>
      <c r="E1865" s="16">
        <v>2569</v>
      </c>
    </row>
    <row r="1866" spans="1:5" s="6" customFormat="1">
      <c r="A1866"/>
      <c r="B1866"/>
      <c r="C1866"/>
      <c r="E1866" s="16">
        <v>2570</v>
      </c>
    </row>
    <row r="1867" spans="1:5" s="6" customFormat="1">
      <c r="A1867"/>
      <c r="B1867"/>
      <c r="C1867"/>
      <c r="E1867" s="16">
        <v>2571</v>
      </c>
    </row>
    <row r="1868" spans="1:5" s="6" customFormat="1">
      <c r="A1868"/>
      <c r="B1868"/>
      <c r="C1868"/>
      <c r="E1868" s="16">
        <v>2572</v>
      </c>
    </row>
    <row r="1869" spans="1:5" s="6" customFormat="1">
      <c r="A1869"/>
      <c r="B1869"/>
      <c r="C1869"/>
      <c r="E1869" s="16">
        <v>2573</v>
      </c>
    </row>
    <row r="1870" spans="1:5" s="6" customFormat="1">
      <c r="A1870"/>
      <c r="B1870"/>
      <c r="C1870"/>
      <c r="E1870" s="16">
        <v>2574</v>
      </c>
    </row>
    <row r="1871" spans="1:5" s="6" customFormat="1">
      <c r="A1871"/>
      <c r="B1871"/>
      <c r="C1871"/>
      <c r="E1871" s="16">
        <v>2575</v>
      </c>
    </row>
    <row r="1872" spans="1:5" s="6" customFormat="1">
      <c r="A1872"/>
      <c r="B1872"/>
      <c r="C1872"/>
      <c r="E1872" s="16">
        <v>2576</v>
      </c>
    </row>
    <row r="1873" spans="1:5" s="6" customFormat="1">
      <c r="A1873"/>
      <c r="B1873"/>
      <c r="C1873"/>
      <c r="E1873" s="16">
        <v>2577</v>
      </c>
    </row>
    <row r="1874" spans="1:5" s="6" customFormat="1">
      <c r="A1874"/>
      <c r="B1874"/>
      <c r="C1874"/>
      <c r="E1874" s="16">
        <v>2579</v>
      </c>
    </row>
    <row r="1875" spans="1:5" s="6" customFormat="1">
      <c r="A1875"/>
      <c r="B1875"/>
      <c r="C1875"/>
      <c r="E1875" s="16">
        <v>2580</v>
      </c>
    </row>
    <row r="1876" spans="1:5" s="6" customFormat="1">
      <c r="A1876"/>
      <c r="B1876"/>
      <c r="C1876"/>
      <c r="E1876" s="16">
        <v>2581</v>
      </c>
    </row>
    <row r="1877" spans="1:5" s="6" customFormat="1">
      <c r="A1877"/>
      <c r="B1877"/>
      <c r="C1877"/>
      <c r="E1877" s="16">
        <v>2584</v>
      </c>
    </row>
    <row r="1878" spans="1:5" s="6" customFormat="1">
      <c r="A1878"/>
      <c r="B1878"/>
      <c r="C1878"/>
      <c r="E1878" s="16">
        <v>2585</v>
      </c>
    </row>
    <row r="1879" spans="1:5" s="6" customFormat="1">
      <c r="A1879"/>
      <c r="B1879"/>
      <c r="C1879"/>
      <c r="E1879" s="16">
        <v>2586</v>
      </c>
    </row>
    <row r="1880" spans="1:5" s="6" customFormat="1">
      <c r="A1880"/>
      <c r="B1880"/>
      <c r="C1880"/>
      <c r="E1880" s="16">
        <v>2587</v>
      </c>
    </row>
    <row r="1881" spans="1:5" s="6" customFormat="1">
      <c r="A1881"/>
      <c r="B1881"/>
      <c r="C1881"/>
      <c r="E1881" s="16">
        <v>2588</v>
      </c>
    </row>
    <row r="1882" spans="1:5" s="6" customFormat="1">
      <c r="A1882"/>
      <c r="B1882"/>
      <c r="C1882"/>
      <c r="E1882" s="16">
        <v>2589</v>
      </c>
    </row>
    <row r="1883" spans="1:5" s="6" customFormat="1">
      <c r="A1883"/>
      <c r="B1883"/>
      <c r="C1883"/>
      <c r="E1883" s="16">
        <v>2590</v>
      </c>
    </row>
    <row r="1884" spans="1:5" s="6" customFormat="1">
      <c r="A1884"/>
      <c r="B1884"/>
      <c r="C1884"/>
      <c r="E1884" s="16">
        <v>2591</v>
      </c>
    </row>
    <row r="1885" spans="1:5" s="6" customFormat="1">
      <c r="A1885"/>
      <c r="B1885"/>
      <c r="C1885"/>
      <c r="E1885" s="16">
        <v>2592</v>
      </c>
    </row>
    <row r="1886" spans="1:5" s="6" customFormat="1">
      <c r="A1886"/>
      <c r="B1886"/>
      <c r="C1886"/>
      <c r="E1886" s="16">
        <v>2594</v>
      </c>
    </row>
    <row r="1887" spans="1:5" s="6" customFormat="1">
      <c r="A1887"/>
      <c r="B1887"/>
      <c r="C1887"/>
      <c r="E1887" s="16">
        <v>2596</v>
      </c>
    </row>
    <row r="1888" spans="1:5" s="6" customFormat="1">
      <c r="A1888"/>
      <c r="B1888"/>
      <c r="C1888"/>
      <c r="E1888" s="16">
        <v>2597</v>
      </c>
    </row>
    <row r="1889" spans="1:5" s="6" customFormat="1">
      <c r="A1889"/>
      <c r="B1889"/>
      <c r="C1889"/>
      <c r="E1889" s="16">
        <v>2598</v>
      </c>
    </row>
    <row r="1890" spans="1:5" s="6" customFormat="1">
      <c r="A1890"/>
      <c r="B1890"/>
      <c r="C1890"/>
      <c r="E1890" s="16">
        <v>2599</v>
      </c>
    </row>
    <row r="1891" spans="1:5" s="6" customFormat="1">
      <c r="A1891"/>
      <c r="B1891"/>
      <c r="C1891"/>
      <c r="E1891" s="16">
        <v>2600</v>
      </c>
    </row>
    <row r="1892" spans="1:5" s="6" customFormat="1">
      <c r="A1892"/>
      <c r="B1892"/>
      <c r="C1892"/>
      <c r="E1892" s="16">
        <v>2603</v>
      </c>
    </row>
    <row r="1893" spans="1:5" s="6" customFormat="1">
      <c r="A1893"/>
      <c r="B1893"/>
      <c r="C1893"/>
      <c r="E1893" s="16">
        <v>2604</v>
      </c>
    </row>
    <row r="1894" spans="1:5" s="6" customFormat="1">
      <c r="A1894"/>
      <c r="B1894"/>
      <c r="C1894"/>
      <c r="E1894" s="16">
        <v>2605</v>
      </c>
    </row>
    <row r="1895" spans="1:5" s="6" customFormat="1">
      <c r="A1895"/>
      <c r="B1895"/>
      <c r="C1895"/>
      <c r="E1895" s="16">
        <v>2606</v>
      </c>
    </row>
    <row r="1896" spans="1:5" s="6" customFormat="1">
      <c r="A1896"/>
      <c r="B1896"/>
      <c r="C1896"/>
      <c r="E1896" s="16">
        <v>2607</v>
      </c>
    </row>
    <row r="1897" spans="1:5" s="6" customFormat="1">
      <c r="A1897"/>
      <c r="B1897"/>
      <c r="C1897"/>
      <c r="E1897" s="16">
        <v>2608</v>
      </c>
    </row>
    <row r="1898" spans="1:5" s="6" customFormat="1">
      <c r="A1898"/>
      <c r="B1898"/>
      <c r="C1898"/>
      <c r="E1898" s="16">
        <v>2609</v>
      </c>
    </row>
    <row r="1899" spans="1:5" s="6" customFormat="1">
      <c r="A1899"/>
      <c r="B1899"/>
      <c r="C1899"/>
      <c r="E1899" s="16">
        <v>2610</v>
      </c>
    </row>
    <row r="1900" spans="1:5" s="6" customFormat="1">
      <c r="A1900"/>
      <c r="B1900"/>
      <c r="C1900"/>
      <c r="E1900" s="16">
        <v>2611</v>
      </c>
    </row>
    <row r="1901" spans="1:5" s="6" customFormat="1">
      <c r="A1901"/>
      <c r="B1901"/>
      <c r="C1901"/>
      <c r="E1901" s="16">
        <v>2613</v>
      </c>
    </row>
    <row r="1902" spans="1:5" s="6" customFormat="1">
      <c r="A1902"/>
      <c r="B1902"/>
      <c r="C1902"/>
      <c r="E1902" s="16">
        <v>2615</v>
      </c>
    </row>
    <row r="1903" spans="1:5" s="6" customFormat="1">
      <c r="A1903"/>
      <c r="B1903"/>
      <c r="C1903"/>
      <c r="E1903" s="16">
        <v>2616</v>
      </c>
    </row>
    <row r="1904" spans="1:5" s="6" customFormat="1">
      <c r="A1904"/>
      <c r="B1904"/>
      <c r="C1904"/>
      <c r="E1904" s="16">
        <v>2617</v>
      </c>
    </row>
    <row r="1905" spans="1:5" s="6" customFormat="1">
      <c r="A1905"/>
      <c r="B1905"/>
      <c r="C1905"/>
      <c r="E1905" s="16">
        <v>2618</v>
      </c>
    </row>
    <row r="1906" spans="1:5" s="6" customFormat="1">
      <c r="A1906"/>
      <c r="B1906"/>
      <c r="C1906"/>
      <c r="E1906" s="16">
        <v>2619</v>
      </c>
    </row>
    <row r="1907" spans="1:5" s="6" customFormat="1">
      <c r="A1907"/>
      <c r="B1907"/>
      <c r="C1907"/>
      <c r="E1907" s="16">
        <v>2620</v>
      </c>
    </row>
    <row r="1908" spans="1:5" s="6" customFormat="1">
      <c r="A1908"/>
      <c r="B1908"/>
      <c r="C1908"/>
      <c r="E1908" s="16">
        <v>2621</v>
      </c>
    </row>
    <row r="1909" spans="1:5" s="6" customFormat="1">
      <c r="A1909"/>
      <c r="B1909"/>
      <c r="C1909"/>
      <c r="E1909" s="16">
        <v>2622</v>
      </c>
    </row>
    <row r="1910" spans="1:5" s="6" customFormat="1">
      <c r="A1910"/>
      <c r="B1910"/>
      <c r="C1910"/>
      <c r="E1910" s="16">
        <v>2623</v>
      </c>
    </row>
    <row r="1911" spans="1:5" s="6" customFormat="1">
      <c r="A1911"/>
      <c r="B1911"/>
      <c r="C1911"/>
      <c r="E1911" s="16">
        <v>2625</v>
      </c>
    </row>
    <row r="1912" spans="1:5" s="6" customFormat="1">
      <c r="A1912"/>
      <c r="B1912"/>
      <c r="C1912"/>
      <c r="E1912" s="16">
        <v>2626</v>
      </c>
    </row>
    <row r="1913" spans="1:5" s="6" customFormat="1">
      <c r="A1913"/>
      <c r="B1913"/>
      <c r="C1913"/>
      <c r="E1913" s="16">
        <v>2627</v>
      </c>
    </row>
    <row r="1914" spans="1:5" s="6" customFormat="1">
      <c r="A1914"/>
      <c r="B1914"/>
      <c r="C1914"/>
      <c r="E1914" s="16">
        <v>2628</v>
      </c>
    </row>
    <row r="1915" spans="1:5" s="6" customFormat="1">
      <c r="A1915"/>
      <c r="B1915"/>
      <c r="C1915"/>
      <c r="E1915" s="16">
        <v>2630</v>
      </c>
    </row>
    <row r="1916" spans="1:5" s="6" customFormat="1">
      <c r="A1916"/>
      <c r="B1916"/>
      <c r="C1916"/>
      <c r="E1916" s="16">
        <v>2631</v>
      </c>
    </row>
    <row r="1917" spans="1:5" s="6" customFormat="1">
      <c r="A1917"/>
      <c r="B1917"/>
      <c r="C1917"/>
      <c r="E1917" s="16">
        <v>2632</v>
      </c>
    </row>
    <row r="1918" spans="1:5" s="6" customFormat="1">
      <c r="A1918"/>
      <c r="B1918"/>
      <c r="C1918"/>
      <c r="E1918" s="16">
        <v>2633</v>
      </c>
    </row>
    <row r="1919" spans="1:5" s="6" customFormat="1">
      <c r="A1919"/>
      <c r="B1919"/>
      <c r="C1919"/>
      <c r="E1919" s="16">
        <v>2645</v>
      </c>
    </row>
    <row r="1920" spans="1:5" s="6" customFormat="1">
      <c r="A1920"/>
      <c r="B1920"/>
      <c r="C1920"/>
      <c r="E1920" s="16">
        <v>2648</v>
      </c>
    </row>
    <row r="1921" spans="1:5" s="6" customFormat="1">
      <c r="A1921"/>
      <c r="B1921"/>
      <c r="C1921"/>
      <c r="E1921" s="16">
        <v>2658</v>
      </c>
    </row>
    <row r="1922" spans="1:5" s="6" customFormat="1">
      <c r="A1922"/>
      <c r="B1922"/>
      <c r="C1922"/>
      <c r="E1922" s="16">
        <v>2660</v>
      </c>
    </row>
    <row r="1923" spans="1:5" s="6" customFormat="1">
      <c r="A1923"/>
      <c r="B1923"/>
      <c r="C1923"/>
      <c r="E1923" s="16">
        <v>2667</v>
      </c>
    </row>
    <row r="1924" spans="1:5" s="6" customFormat="1">
      <c r="A1924"/>
      <c r="B1924"/>
      <c r="C1924"/>
      <c r="E1924" s="16">
        <v>2671</v>
      </c>
    </row>
    <row r="1925" spans="1:5" s="6" customFormat="1">
      <c r="A1925"/>
      <c r="B1925"/>
      <c r="C1925"/>
      <c r="E1925" s="16">
        <v>2685</v>
      </c>
    </row>
    <row r="1926" spans="1:5" s="6" customFormat="1">
      <c r="A1926"/>
      <c r="B1926"/>
      <c r="C1926"/>
      <c r="E1926" s="16">
        <v>2688</v>
      </c>
    </row>
    <row r="1927" spans="1:5" s="6" customFormat="1">
      <c r="A1927"/>
      <c r="B1927"/>
      <c r="C1927"/>
      <c r="E1927" s="16">
        <v>2689</v>
      </c>
    </row>
    <row r="1928" spans="1:5" s="6" customFormat="1">
      <c r="A1928"/>
      <c r="B1928"/>
      <c r="C1928"/>
      <c r="E1928" s="16">
        <v>2690</v>
      </c>
    </row>
    <row r="1929" spans="1:5" s="6" customFormat="1">
      <c r="A1929"/>
      <c r="B1929"/>
      <c r="C1929"/>
      <c r="E1929" s="16">
        <v>2691</v>
      </c>
    </row>
    <row r="1930" spans="1:5" s="6" customFormat="1">
      <c r="A1930"/>
      <c r="B1930"/>
      <c r="C1930"/>
      <c r="E1930" s="16">
        <v>2692</v>
      </c>
    </row>
    <row r="1931" spans="1:5" s="6" customFormat="1">
      <c r="A1931"/>
      <c r="B1931"/>
      <c r="C1931"/>
      <c r="E1931" s="16">
        <v>2693</v>
      </c>
    </row>
    <row r="1932" spans="1:5" s="6" customFormat="1">
      <c r="A1932"/>
      <c r="B1932"/>
      <c r="C1932"/>
      <c r="E1932" s="16">
        <v>2694</v>
      </c>
    </row>
    <row r="1933" spans="1:5" s="6" customFormat="1">
      <c r="A1933"/>
      <c r="B1933"/>
      <c r="C1933"/>
      <c r="E1933" s="16">
        <v>2695</v>
      </c>
    </row>
    <row r="1934" spans="1:5" s="6" customFormat="1">
      <c r="A1934"/>
      <c r="B1934"/>
      <c r="C1934"/>
      <c r="E1934" s="16">
        <v>2696</v>
      </c>
    </row>
    <row r="1935" spans="1:5" s="6" customFormat="1">
      <c r="A1935"/>
      <c r="B1935"/>
      <c r="C1935"/>
      <c r="E1935" s="16">
        <v>2697</v>
      </c>
    </row>
    <row r="1936" spans="1:5" s="6" customFormat="1">
      <c r="A1936"/>
      <c r="B1936"/>
      <c r="C1936"/>
      <c r="E1936" s="16">
        <v>2700</v>
      </c>
    </row>
    <row r="1937" spans="1:5" s="6" customFormat="1">
      <c r="A1937"/>
      <c r="B1937"/>
      <c r="C1937"/>
      <c r="E1937" s="16">
        <v>2701</v>
      </c>
    </row>
    <row r="1938" spans="1:5" s="6" customFormat="1">
      <c r="A1938"/>
      <c r="B1938"/>
      <c r="C1938"/>
      <c r="E1938" s="16">
        <v>2706</v>
      </c>
    </row>
    <row r="1939" spans="1:5" s="6" customFormat="1">
      <c r="A1939"/>
      <c r="B1939"/>
      <c r="C1939"/>
      <c r="E1939" s="16">
        <v>2717</v>
      </c>
    </row>
    <row r="1940" spans="1:5" s="6" customFormat="1">
      <c r="A1940"/>
      <c r="B1940"/>
      <c r="C1940"/>
      <c r="E1940" s="16">
        <v>2718</v>
      </c>
    </row>
    <row r="1941" spans="1:5" s="6" customFormat="1">
      <c r="A1941"/>
      <c r="B1941"/>
      <c r="C1941"/>
      <c r="E1941" s="16">
        <v>2720</v>
      </c>
    </row>
    <row r="1942" spans="1:5" s="6" customFormat="1">
      <c r="A1942"/>
      <c r="B1942"/>
      <c r="C1942"/>
      <c r="E1942" s="16">
        <v>2721</v>
      </c>
    </row>
    <row r="1943" spans="1:5" s="6" customFormat="1">
      <c r="A1943"/>
      <c r="B1943"/>
      <c r="C1943"/>
      <c r="E1943" s="16">
        <v>2722</v>
      </c>
    </row>
    <row r="1944" spans="1:5" s="6" customFormat="1">
      <c r="A1944"/>
      <c r="B1944"/>
      <c r="C1944"/>
      <c r="E1944" s="16">
        <v>2724</v>
      </c>
    </row>
    <row r="1945" spans="1:5" s="6" customFormat="1">
      <c r="A1945"/>
      <c r="B1945"/>
      <c r="C1945"/>
      <c r="E1945" s="16">
        <v>2727</v>
      </c>
    </row>
    <row r="1946" spans="1:5" s="6" customFormat="1">
      <c r="A1946"/>
      <c r="B1946"/>
      <c r="C1946"/>
      <c r="E1946" s="16">
        <v>2732</v>
      </c>
    </row>
    <row r="1947" spans="1:5" s="6" customFormat="1">
      <c r="A1947"/>
      <c r="B1947"/>
      <c r="C1947"/>
      <c r="E1947" s="16">
        <v>2733</v>
      </c>
    </row>
    <row r="1948" spans="1:5" s="6" customFormat="1">
      <c r="A1948"/>
      <c r="B1948"/>
      <c r="C1948"/>
      <c r="E1948" s="16">
        <v>2734</v>
      </c>
    </row>
    <row r="1949" spans="1:5" s="6" customFormat="1">
      <c r="A1949"/>
      <c r="B1949"/>
      <c r="C1949"/>
      <c r="E1949" s="16">
        <v>2735</v>
      </c>
    </row>
    <row r="1950" spans="1:5" s="6" customFormat="1">
      <c r="A1950"/>
      <c r="B1950"/>
      <c r="C1950"/>
      <c r="E1950" s="16">
        <v>2736</v>
      </c>
    </row>
    <row r="1951" spans="1:5" s="6" customFormat="1">
      <c r="A1951"/>
      <c r="B1951"/>
      <c r="C1951"/>
      <c r="E1951" s="16">
        <v>2737</v>
      </c>
    </row>
    <row r="1952" spans="1:5" s="6" customFormat="1">
      <c r="A1952"/>
      <c r="B1952"/>
      <c r="C1952"/>
      <c r="E1952" s="16">
        <v>2738</v>
      </c>
    </row>
    <row r="1953" spans="1:5" s="6" customFormat="1">
      <c r="A1953"/>
      <c r="B1953"/>
      <c r="C1953"/>
      <c r="E1953" s="16">
        <v>2739</v>
      </c>
    </row>
    <row r="1954" spans="1:5" s="6" customFormat="1">
      <c r="A1954"/>
      <c r="B1954"/>
      <c r="C1954"/>
      <c r="E1954" s="16">
        <v>2740</v>
      </c>
    </row>
    <row r="1955" spans="1:5" s="6" customFormat="1">
      <c r="A1955"/>
      <c r="B1955"/>
      <c r="C1955"/>
      <c r="E1955" s="16">
        <v>2741</v>
      </c>
    </row>
    <row r="1956" spans="1:5" s="6" customFormat="1">
      <c r="A1956"/>
      <c r="B1956"/>
      <c r="C1956"/>
      <c r="E1956" s="16">
        <v>2742</v>
      </c>
    </row>
    <row r="1957" spans="1:5" s="6" customFormat="1">
      <c r="A1957"/>
      <c r="B1957"/>
      <c r="C1957"/>
      <c r="E1957" s="16">
        <v>2744</v>
      </c>
    </row>
    <row r="1958" spans="1:5" s="6" customFormat="1">
      <c r="A1958"/>
      <c r="B1958"/>
      <c r="C1958"/>
      <c r="E1958" s="16">
        <v>2745</v>
      </c>
    </row>
    <row r="1959" spans="1:5" s="6" customFormat="1">
      <c r="A1959"/>
      <c r="B1959"/>
      <c r="C1959"/>
      <c r="E1959" s="16">
        <v>2746</v>
      </c>
    </row>
    <row r="1960" spans="1:5" s="6" customFormat="1">
      <c r="A1960"/>
      <c r="B1960"/>
      <c r="C1960"/>
      <c r="E1960" s="16">
        <v>2750</v>
      </c>
    </row>
    <row r="1961" spans="1:5" s="6" customFormat="1">
      <c r="A1961"/>
      <c r="B1961"/>
      <c r="C1961"/>
      <c r="E1961" s="16">
        <v>2758</v>
      </c>
    </row>
    <row r="1962" spans="1:5" s="6" customFormat="1">
      <c r="A1962"/>
      <c r="B1962"/>
      <c r="C1962"/>
      <c r="E1962" s="16">
        <v>2761</v>
      </c>
    </row>
    <row r="1963" spans="1:5" s="6" customFormat="1">
      <c r="A1963"/>
      <c r="B1963"/>
      <c r="C1963"/>
      <c r="E1963" s="16">
        <v>2766</v>
      </c>
    </row>
    <row r="1964" spans="1:5" s="6" customFormat="1">
      <c r="A1964"/>
      <c r="B1964"/>
      <c r="C1964"/>
      <c r="E1964" s="16">
        <v>2767</v>
      </c>
    </row>
    <row r="1965" spans="1:5" s="6" customFormat="1">
      <c r="A1965"/>
      <c r="B1965"/>
      <c r="C1965"/>
      <c r="E1965" s="16">
        <v>2768</v>
      </c>
    </row>
    <row r="1966" spans="1:5" s="6" customFormat="1">
      <c r="A1966"/>
      <c r="B1966"/>
      <c r="C1966"/>
      <c r="E1966" s="16">
        <v>2769</v>
      </c>
    </row>
    <row r="1967" spans="1:5" s="6" customFormat="1">
      <c r="A1967"/>
      <c r="B1967"/>
      <c r="C1967"/>
      <c r="E1967" s="16">
        <v>2770</v>
      </c>
    </row>
    <row r="1968" spans="1:5" s="6" customFormat="1">
      <c r="A1968"/>
      <c r="B1968"/>
      <c r="C1968"/>
      <c r="E1968" s="16">
        <v>2771</v>
      </c>
    </row>
    <row r="1969" spans="1:5" s="6" customFormat="1">
      <c r="A1969"/>
      <c r="B1969"/>
      <c r="C1969"/>
      <c r="E1969" s="16">
        <v>2772</v>
      </c>
    </row>
    <row r="1970" spans="1:5" s="6" customFormat="1">
      <c r="A1970"/>
      <c r="B1970"/>
      <c r="C1970"/>
      <c r="E1970" s="16">
        <v>2773</v>
      </c>
    </row>
    <row r="1971" spans="1:5" s="6" customFormat="1">
      <c r="A1971"/>
      <c r="B1971"/>
      <c r="C1971"/>
      <c r="E1971" s="16">
        <v>2774</v>
      </c>
    </row>
    <row r="1972" spans="1:5" s="6" customFormat="1">
      <c r="A1972"/>
      <c r="B1972"/>
      <c r="C1972"/>
      <c r="E1972" s="16">
        <v>2775</v>
      </c>
    </row>
    <row r="1973" spans="1:5" s="6" customFormat="1">
      <c r="A1973"/>
      <c r="B1973"/>
      <c r="C1973"/>
      <c r="E1973" s="16">
        <v>2776</v>
      </c>
    </row>
    <row r="1974" spans="1:5" s="6" customFormat="1">
      <c r="A1974"/>
      <c r="B1974"/>
      <c r="C1974"/>
      <c r="E1974" s="16">
        <v>2777</v>
      </c>
    </row>
    <row r="1975" spans="1:5" s="6" customFormat="1">
      <c r="A1975"/>
      <c r="B1975"/>
      <c r="C1975"/>
      <c r="E1975" s="16">
        <v>2778</v>
      </c>
    </row>
    <row r="1976" spans="1:5" s="6" customFormat="1">
      <c r="A1976"/>
      <c r="B1976"/>
      <c r="C1976"/>
      <c r="E1976" s="16">
        <v>2780</v>
      </c>
    </row>
    <row r="1977" spans="1:5" s="6" customFormat="1">
      <c r="A1977"/>
      <c r="B1977"/>
      <c r="C1977"/>
      <c r="E1977" s="16">
        <v>2781</v>
      </c>
    </row>
    <row r="1978" spans="1:5" s="6" customFormat="1">
      <c r="A1978"/>
      <c r="B1978"/>
      <c r="C1978"/>
      <c r="E1978" s="16">
        <v>2782</v>
      </c>
    </row>
    <row r="1979" spans="1:5" s="6" customFormat="1">
      <c r="A1979"/>
      <c r="B1979"/>
      <c r="C1979"/>
      <c r="E1979" s="16">
        <v>2783</v>
      </c>
    </row>
    <row r="1980" spans="1:5" s="6" customFormat="1">
      <c r="A1980"/>
      <c r="B1980"/>
      <c r="C1980"/>
      <c r="E1980" s="16">
        <v>2784</v>
      </c>
    </row>
    <row r="1981" spans="1:5" s="6" customFormat="1">
      <c r="A1981"/>
      <c r="B1981"/>
      <c r="C1981"/>
      <c r="E1981" s="16">
        <v>2785</v>
      </c>
    </row>
    <row r="1982" spans="1:5" s="6" customFormat="1">
      <c r="A1982"/>
      <c r="B1982"/>
      <c r="C1982"/>
      <c r="E1982" s="16">
        <v>2786</v>
      </c>
    </row>
    <row r="1983" spans="1:5" s="6" customFormat="1">
      <c r="A1983"/>
      <c r="B1983"/>
      <c r="C1983"/>
      <c r="E1983" s="16">
        <v>2787</v>
      </c>
    </row>
    <row r="1984" spans="1:5" s="6" customFormat="1">
      <c r="A1984"/>
      <c r="B1984"/>
      <c r="C1984"/>
      <c r="E1984" s="16">
        <v>2788</v>
      </c>
    </row>
    <row r="1985" spans="1:5" s="6" customFormat="1">
      <c r="A1985"/>
      <c r="B1985"/>
      <c r="C1985"/>
      <c r="E1985" s="16">
        <v>2789</v>
      </c>
    </row>
    <row r="1986" spans="1:5" s="6" customFormat="1">
      <c r="A1986"/>
      <c r="B1986"/>
      <c r="C1986"/>
      <c r="E1986" s="16">
        <v>2790</v>
      </c>
    </row>
    <row r="1987" spans="1:5" s="6" customFormat="1">
      <c r="A1987"/>
      <c r="B1987"/>
      <c r="C1987"/>
      <c r="E1987" s="16">
        <v>2791</v>
      </c>
    </row>
    <row r="1988" spans="1:5" s="6" customFormat="1">
      <c r="A1988"/>
      <c r="B1988"/>
      <c r="C1988"/>
      <c r="E1988" s="16">
        <v>2792</v>
      </c>
    </row>
    <row r="1989" spans="1:5" s="6" customFormat="1">
      <c r="A1989"/>
      <c r="B1989"/>
      <c r="C1989"/>
      <c r="E1989" s="16">
        <v>2793</v>
      </c>
    </row>
    <row r="1990" spans="1:5" s="6" customFormat="1">
      <c r="A1990"/>
      <c r="B1990"/>
      <c r="C1990"/>
      <c r="E1990" s="16">
        <v>2794</v>
      </c>
    </row>
    <row r="1991" spans="1:5" s="6" customFormat="1">
      <c r="A1991"/>
      <c r="B1991"/>
      <c r="C1991"/>
      <c r="E1991" s="16">
        <v>2795</v>
      </c>
    </row>
    <row r="1992" spans="1:5" s="6" customFormat="1">
      <c r="A1992"/>
      <c r="B1992"/>
      <c r="C1992"/>
      <c r="E1992" s="16">
        <v>2796</v>
      </c>
    </row>
    <row r="1993" spans="1:5" s="6" customFormat="1">
      <c r="A1993"/>
      <c r="B1993"/>
      <c r="C1993"/>
      <c r="E1993" s="16">
        <v>2797</v>
      </c>
    </row>
    <row r="1994" spans="1:5" s="6" customFormat="1">
      <c r="A1994"/>
      <c r="B1994"/>
      <c r="C1994"/>
      <c r="E1994" s="16">
        <v>2798</v>
      </c>
    </row>
    <row r="1995" spans="1:5" s="6" customFormat="1">
      <c r="A1995"/>
      <c r="B1995"/>
      <c r="C1995"/>
      <c r="E1995" s="16">
        <v>2799</v>
      </c>
    </row>
    <row r="1996" spans="1:5" s="6" customFormat="1">
      <c r="A1996"/>
      <c r="B1996"/>
      <c r="C1996"/>
      <c r="E1996" s="16">
        <v>2800</v>
      </c>
    </row>
    <row r="1997" spans="1:5" s="6" customFormat="1">
      <c r="A1997"/>
      <c r="B1997"/>
      <c r="C1997"/>
      <c r="E1997" s="16">
        <v>2801</v>
      </c>
    </row>
    <row r="1998" spans="1:5" s="6" customFormat="1">
      <c r="A1998"/>
      <c r="B1998"/>
      <c r="C1998"/>
      <c r="E1998" s="16">
        <v>2802</v>
      </c>
    </row>
    <row r="1999" spans="1:5" s="6" customFormat="1">
      <c r="A1999"/>
      <c r="B1999"/>
      <c r="C1999"/>
      <c r="E1999" s="16">
        <v>2803</v>
      </c>
    </row>
    <row r="2000" spans="1:5" s="6" customFormat="1">
      <c r="A2000"/>
      <c r="B2000"/>
      <c r="C2000"/>
      <c r="E2000" s="16">
        <v>2804</v>
      </c>
    </row>
    <row r="2001" spans="1:5" s="6" customFormat="1">
      <c r="A2001"/>
      <c r="B2001"/>
      <c r="C2001"/>
      <c r="E2001" s="16">
        <v>2805</v>
      </c>
    </row>
    <row r="2002" spans="1:5" s="6" customFormat="1">
      <c r="A2002"/>
      <c r="B2002"/>
      <c r="C2002"/>
      <c r="E2002" s="16">
        <v>2806</v>
      </c>
    </row>
    <row r="2003" spans="1:5" s="6" customFormat="1">
      <c r="A2003"/>
      <c r="B2003"/>
      <c r="C2003"/>
      <c r="E2003" s="16">
        <v>2807</v>
      </c>
    </row>
    <row r="2004" spans="1:5" s="6" customFormat="1">
      <c r="A2004"/>
      <c r="B2004"/>
      <c r="C2004"/>
      <c r="E2004" s="16">
        <v>2808</v>
      </c>
    </row>
    <row r="2005" spans="1:5" s="6" customFormat="1">
      <c r="A2005"/>
      <c r="B2005"/>
      <c r="C2005"/>
      <c r="E2005" s="16">
        <v>2809</v>
      </c>
    </row>
    <row r="2006" spans="1:5" s="6" customFormat="1">
      <c r="A2006"/>
      <c r="B2006"/>
      <c r="C2006"/>
      <c r="E2006" s="16">
        <v>2810</v>
      </c>
    </row>
    <row r="2007" spans="1:5" s="6" customFormat="1">
      <c r="A2007"/>
      <c r="B2007"/>
      <c r="C2007"/>
      <c r="E2007" s="16">
        <v>2811</v>
      </c>
    </row>
    <row r="2008" spans="1:5" s="6" customFormat="1">
      <c r="A2008"/>
      <c r="B2008"/>
      <c r="C2008"/>
      <c r="E2008" s="16">
        <v>2812</v>
      </c>
    </row>
    <row r="2009" spans="1:5" s="6" customFormat="1">
      <c r="A2009"/>
      <c r="B2009"/>
      <c r="C2009"/>
      <c r="E2009" s="16">
        <v>2813</v>
      </c>
    </row>
    <row r="2010" spans="1:5" s="6" customFormat="1">
      <c r="A2010"/>
      <c r="B2010"/>
      <c r="C2010"/>
      <c r="E2010" s="16">
        <v>2814</v>
      </c>
    </row>
    <row r="2011" spans="1:5" s="6" customFormat="1">
      <c r="A2011"/>
      <c r="B2011"/>
      <c r="C2011"/>
      <c r="E2011" s="16">
        <v>2815</v>
      </c>
    </row>
    <row r="2012" spans="1:5" s="6" customFormat="1">
      <c r="A2012"/>
      <c r="B2012"/>
      <c r="C2012"/>
      <c r="E2012" s="203">
        <v>2816</v>
      </c>
    </row>
    <row r="2013" spans="1:5" s="6" customFormat="1">
      <c r="A2013"/>
      <c r="B2013"/>
      <c r="C2013"/>
      <c r="E2013" s="203">
        <v>2817</v>
      </c>
    </row>
    <row r="2014" spans="1:5" s="6" customFormat="1">
      <c r="A2014"/>
      <c r="B2014"/>
      <c r="C2014"/>
      <c r="E2014" s="203">
        <v>2818</v>
      </c>
    </row>
    <row r="2015" spans="1:5" s="6" customFormat="1">
      <c r="A2015"/>
      <c r="B2015"/>
      <c r="C2015"/>
      <c r="E2015" s="203">
        <v>2819</v>
      </c>
    </row>
    <row r="2016" spans="1:5" s="6" customFormat="1">
      <c r="A2016"/>
      <c r="B2016"/>
      <c r="C2016"/>
      <c r="E2016" s="203">
        <v>2820</v>
      </c>
    </row>
    <row r="2017" spans="1:5" s="6" customFormat="1">
      <c r="A2017"/>
      <c r="B2017"/>
      <c r="C2017"/>
      <c r="E2017" s="203">
        <v>2821</v>
      </c>
    </row>
    <row r="2018" spans="1:5" s="6" customFormat="1">
      <c r="A2018"/>
      <c r="B2018"/>
      <c r="C2018"/>
      <c r="E2018" s="203">
        <v>2822</v>
      </c>
    </row>
    <row r="2019" spans="1:5" s="6" customFormat="1">
      <c r="A2019"/>
      <c r="B2019"/>
      <c r="C2019"/>
      <c r="E2019" s="203">
        <v>2823</v>
      </c>
    </row>
    <row r="2020" spans="1:5" s="6" customFormat="1">
      <c r="A2020"/>
      <c r="B2020"/>
      <c r="C2020"/>
      <c r="E2020" s="203">
        <v>2824</v>
      </c>
    </row>
    <row r="2021" spans="1:5" s="6" customFormat="1">
      <c r="A2021"/>
      <c r="B2021"/>
      <c r="C2021"/>
      <c r="E2021" s="240">
        <v>2825</v>
      </c>
    </row>
    <row r="2022" spans="1:5" s="6" customFormat="1">
      <c r="A2022"/>
      <c r="B2022"/>
      <c r="C2022"/>
      <c r="E2022" s="240">
        <v>2827</v>
      </c>
    </row>
    <row r="2023" spans="1:5" s="6" customFormat="1">
      <c r="A2023"/>
      <c r="B2023"/>
      <c r="C2023"/>
      <c r="E2023" s="240">
        <v>2828</v>
      </c>
    </row>
    <row r="2024" spans="1:5" s="6" customFormat="1">
      <c r="A2024"/>
      <c r="B2024"/>
      <c r="C2024"/>
      <c r="E2024" s="16">
        <v>2831</v>
      </c>
    </row>
    <row r="2025" spans="1:5" s="6" customFormat="1">
      <c r="A2025"/>
      <c r="B2025"/>
      <c r="C2025"/>
      <c r="E2025" s="16">
        <v>2832</v>
      </c>
    </row>
    <row r="2026" spans="1:5" s="6" customFormat="1">
      <c r="A2026"/>
      <c r="B2026"/>
      <c r="C2026"/>
      <c r="E2026" s="16">
        <v>2833</v>
      </c>
    </row>
    <row r="2027" spans="1:5" s="6" customFormat="1">
      <c r="A2027"/>
      <c r="B2027"/>
      <c r="C2027"/>
      <c r="E2027" s="16">
        <v>2834</v>
      </c>
    </row>
    <row r="2028" spans="1:5" s="6" customFormat="1">
      <c r="A2028"/>
      <c r="B2028"/>
      <c r="C2028"/>
      <c r="E2028" s="16">
        <v>2835</v>
      </c>
    </row>
    <row r="2029" spans="1:5" s="6" customFormat="1">
      <c r="A2029"/>
      <c r="B2029"/>
      <c r="C2029"/>
      <c r="E2029" s="16">
        <v>2836</v>
      </c>
    </row>
    <row r="2030" spans="1:5" s="6" customFormat="1">
      <c r="A2030"/>
      <c r="B2030"/>
      <c r="C2030"/>
      <c r="E2030" s="16">
        <v>2838</v>
      </c>
    </row>
    <row r="2031" spans="1:5" s="6" customFormat="1">
      <c r="A2031"/>
      <c r="B2031"/>
      <c r="C2031"/>
      <c r="E2031" s="16">
        <v>2839</v>
      </c>
    </row>
    <row r="2032" spans="1:5" s="6" customFormat="1">
      <c r="A2032"/>
      <c r="B2032"/>
      <c r="C2032"/>
      <c r="E2032" s="16">
        <v>2840</v>
      </c>
    </row>
    <row r="2033" spans="1:5" s="6" customFormat="1">
      <c r="A2033"/>
      <c r="B2033"/>
      <c r="C2033"/>
      <c r="E2033" s="16">
        <v>2841</v>
      </c>
    </row>
    <row r="2034" spans="1:5" s="6" customFormat="1">
      <c r="A2034"/>
      <c r="B2034"/>
      <c r="C2034"/>
      <c r="E2034" s="240">
        <v>2842</v>
      </c>
    </row>
    <row r="2035" spans="1:5" s="6" customFormat="1">
      <c r="A2035"/>
      <c r="B2035"/>
      <c r="C2035"/>
      <c r="E2035" s="240">
        <v>2843</v>
      </c>
    </row>
    <row r="2036" spans="1:5" s="6" customFormat="1">
      <c r="A2036"/>
      <c r="B2036"/>
      <c r="C2036"/>
      <c r="E2036" s="240">
        <v>2844</v>
      </c>
    </row>
    <row r="2037" spans="1:5" s="6" customFormat="1">
      <c r="A2037"/>
      <c r="B2037"/>
      <c r="C2037"/>
      <c r="E2037" s="240">
        <v>2845</v>
      </c>
    </row>
    <row r="2038" spans="1:5" s="6" customFormat="1">
      <c r="A2038"/>
      <c r="B2038"/>
      <c r="C2038"/>
      <c r="E2038" s="240">
        <v>2846</v>
      </c>
    </row>
    <row r="2039" spans="1:5" s="6" customFormat="1">
      <c r="A2039"/>
      <c r="B2039"/>
      <c r="C2039"/>
      <c r="E2039" s="240">
        <v>2847</v>
      </c>
    </row>
    <row r="2040" spans="1:5" s="6" customFormat="1">
      <c r="A2040"/>
      <c r="B2040"/>
      <c r="C2040"/>
      <c r="E2040" s="240">
        <v>2848</v>
      </c>
    </row>
    <row r="2041" spans="1:5" s="6" customFormat="1">
      <c r="A2041"/>
      <c r="B2041"/>
      <c r="C2041"/>
      <c r="E2041" s="16">
        <v>2850</v>
      </c>
    </row>
    <row r="2042" spans="1:5" s="6" customFormat="1">
      <c r="A2042"/>
      <c r="B2042"/>
      <c r="C2042"/>
      <c r="E2042" s="16">
        <v>2851</v>
      </c>
    </row>
    <row r="2043" spans="1:5" s="6" customFormat="1">
      <c r="A2043"/>
      <c r="B2043"/>
      <c r="C2043"/>
      <c r="E2043" s="16">
        <v>2852</v>
      </c>
    </row>
    <row r="2044" spans="1:5" s="6" customFormat="1">
      <c r="A2044"/>
      <c r="B2044"/>
      <c r="C2044"/>
      <c r="E2044" s="16">
        <v>2853</v>
      </c>
    </row>
    <row r="2045" spans="1:5" s="6" customFormat="1">
      <c r="A2045"/>
      <c r="B2045"/>
      <c r="C2045"/>
      <c r="E2045" s="16">
        <v>2854</v>
      </c>
    </row>
    <row r="2046" spans="1:5" s="6" customFormat="1">
      <c r="A2046"/>
      <c r="B2046"/>
      <c r="C2046"/>
      <c r="E2046" s="16">
        <v>2855</v>
      </c>
    </row>
    <row r="2047" spans="1:5" s="6" customFormat="1">
      <c r="A2047"/>
      <c r="B2047"/>
      <c r="C2047"/>
      <c r="E2047" s="16">
        <v>2856</v>
      </c>
    </row>
    <row r="2048" spans="1:5" s="6" customFormat="1">
      <c r="A2048"/>
      <c r="B2048"/>
      <c r="C2048"/>
      <c r="E2048" s="16">
        <v>2858</v>
      </c>
    </row>
    <row r="2049" spans="1:5" s="6" customFormat="1">
      <c r="A2049"/>
      <c r="B2049"/>
      <c r="C2049"/>
      <c r="E2049" s="16">
        <v>2859</v>
      </c>
    </row>
    <row r="2050" spans="1:5" s="6" customFormat="1">
      <c r="A2050"/>
      <c r="B2050"/>
      <c r="C2050"/>
      <c r="E2050" s="16">
        <v>2860</v>
      </c>
    </row>
    <row r="2051" spans="1:5" s="6" customFormat="1">
      <c r="A2051"/>
      <c r="B2051"/>
      <c r="C2051"/>
      <c r="E2051" s="16">
        <v>2861</v>
      </c>
    </row>
    <row r="2052" spans="1:5" s="6" customFormat="1">
      <c r="A2052"/>
      <c r="B2052"/>
      <c r="C2052"/>
      <c r="E2052" s="16">
        <v>2862</v>
      </c>
    </row>
    <row r="2053" spans="1:5" s="6" customFormat="1">
      <c r="A2053"/>
      <c r="B2053"/>
      <c r="C2053"/>
      <c r="E2053" s="16">
        <v>2863</v>
      </c>
    </row>
    <row r="2054" spans="1:5" s="6" customFormat="1">
      <c r="A2054"/>
      <c r="B2054"/>
      <c r="C2054"/>
      <c r="E2054" s="16">
        <v>2864</v>
      </c>
    </row>
    <row r="2055" spans="1:5" s="6" customFormat="1">
      <c r="A2055"/>
      <c r="B2055"/>
      <c r="C2055"/>
      <c r="E2055" s="16">
        <v>2865</v>
      </c>
    </row>
    <row r="2056" spans="1:5" s="6" customFormat="1">
      <c r="A2056"/>
      <c r="B2056"/>
      <c r="C2056"/>
      <c r="E2056" s="16">
        <v>2866</v>
      </c>
    </row>
    <row r="2057" spans="1:5" s="6" customFormat="1">
      <c r="A2057"/>
      <c r="B2057"/>
      <c r="C2057"/>
      <c r="E2057" s="16">
        <v>2867</v>
      </c>
    </row>
    <row r="2058" spans="1:5" s="6" customFormat="1">
      <c r="A2058"/>
      <c r="B2058"/>
      <c r="C2058"/>
      <c r="E2058" s="16">
        <v>2870</v>
      </c>
    </row>
    <row r="2059" spans="1:5" s="6" customFormat="1">
      <c r="A2059"/>
      <c r="B2059"/>
      <c r="C2059"/>
      <c r="E2059" s="16">
        <v>2873</v>
      </c>
    </row>
    <row r="2060" spans="1:5" s="6" customFormat="1">
      <c r="A2060"/>
      <c r="B2060"/>
      <c r="C2060"/>
      <c r="E2060" s="16">
        <v>2882</v>
      </c>
    </row>
    <row r="2061" spans="1:5" s="6" customFormat="1">
      <c r="A2061"/>
      <c r="B2061"/>
      <c r="C2061"/>
      <c r="E2061" s="16">
        <v>2883</v>
      </c>
    </row>
    <row r="2062" spans="1:5" s="6" customFormat="1">
      <c r="A2062"/>
      <c r="B2062"/>
      <c r="C2062"/>
      <c r="E2062" s="16">
        <v>2884</v>
      </c>
    </row>
    <row r="2063" spans="1:5" s="6" customFormat="1">
      <c r="A2063"/>
      <c r="B2063"/>
      <c r="C2063"/>
      <c r="E2063" s="16">
        <v>2885</v>
      </c>
    </row>
    <row r="2064" spans="1:5" s="6" customFormat="1">
      <c r="A2064"/>
      <c r="B2064"/>
      <c r="C2064"/>
      <c r="E2064" s="16">
        <v>2886</v>
      </c>
    </row>
    <row r="2065" spans="1:5" s="6" customFormat="1">
      <c r="A2065"/>
      <c r="B2065"/>
      <c r="C2065"/>
      <c r="E2065" s="16">
        <v>2887</v>
      </c>
    </row>
    <row r="2066" spans="1:5" s="6" customFormat="1">
      <c r="A2066"/>
      <c r="B2066"/>
      <c r="C2066"/>
      <c r="E2066" s="16">
        <v>2888</v>
      </c>
    </row>
    <row r="2067" spans="1:5" s="6" customFormat="1">
      <c r="A2067"/>
      <c r="B2067"/>
      <c r="C2067"/>
      <c r="E2067" s="16">
        <v>2890</v>
      </c>
    </row>
    <row r="2068" spans="1:5" s="6" customFormat="1">
      <c r="A2068"/>
      <c r="B2068"/>
      <c r="C2068"/>
      <c r="E2068" s="203">
        <v>2905</v>
      </c>
    </row>
    <row r="2069" spans="1:5" s="6" customFormat="1">
      <c r="A2069"/>
      <c r="B2069"/>
      <c r="C2069"/>
      <c r="E2069" s="203">
        <v>2906</v>
      </c>
    </row>
    <row r="2070" spans="1:5" s="6" customFormat="1">
      <c r="A2070"/>
      <c r="B2070"/>
      <c r="C2070"/>
      <c r="E2070" s="203">
        <v>2907</v>
      </c>
    </row>
    <row r="2071" spans="1:5" s="6" customFormat="1">
      <c r="A2071"/>
      <c r="B2071"/>
      <c r="C2071"/>
      <c r="E2071" s="203">
        <v>2908</v>
      </c>
    </row>
    <row r="2072" spans="1:5" s="6" customFormat="1">
      <c r="A2072"/>
      <c r="B2072"/>
      <c r="C2072"/>
      <c r="E2072" s="203">
        <v>2909</v>
      </c>
    </row>
    <row r="2073" spans="1:5" s="6" customFormat="1">
      <c r="A2073"/>
      <c r="B2073"/>
      <c r="C2073"/>
      <c r="E2073" s="16">
        <v>2945</v>
      </c>
    </row>
    <row r="2074" spans="1:5" s="6" customFormat="1">
      <c r="A2074"/>
      <c r="B2074"/>
      <c r="C2074"/>
      <c r="E2074" s="16">
        <v>2948</v>
      </c>
    </row>
    <row r="2075" spans="1:5" s="6" customFormat="1">
      <c r="A2075"/>
      <c r="B2075"/>
      <c r="C2075"/>
      <c r="E2075" s="16">
        <v>2949</v>
      </c>
    </row>
    <row r="2076" spans="1:5" s="6" customFormat="1">
      <c r="A2076"/>
      <c r="B2076"/>
      <c r="C2076"/>
      <c r="E2076" s="16">
        <v>2951</v>
      </c>
    </row>
    <row r="2077" spans="1:5" s="6" customFormat="1">
      <c r="A2077"/>
      <c r="B2077"/>
      <c r="C2077"/>
      <c r="E2077" s="16">
        <v>2952</v>
      </c>
    </row>
    <row r="2078" spans="1:5" s="6" customFormat="1">
      <c r="A2078"/>
      <c r="B2078"/>
      <c r="C2078"/>
      <c r="E2078" s="16">
        <v>2953</v>
      </c>
    </row>
    <row r="2079" spans="1:5" s="6" customFormat="1">
      <c r="A2079"/>
      <c r="B2079"/>
      <c r="C2079"/>
      <c r="E2079" s="16">
        <v>2955</v>
      </c>
    </row>
    <row r="2080" spans="1:5" s="6" customFormat="1">
      <c r="A2080"/>
      <c r="B2080"/>
      <c r="C2080"/>
      <c r="E2080" s="16">
        <v>2956</v>
      </c>
    </row>
    <row r="2081" spans="1:5" s="6" customFormat="1">
      <c r="A2081"/>
      <c r="B2081"/>
      <c r="C2081"/>
      <c r="E2081" s="16">
        <v>2957</v>
      </c>
    </row>
    <row r="2082" spans="1:5" s="6" customFormat="1">
      <c r="A2082"/>
      <c r="B2082"/>
      <c r="C2082"/>
      <c r="E2082" s="16">
        <v>2958</v>
      </c>
    </row>
    <row r="2083" spans="1:5" s="6" customFormat="1">
      <c r="A2083"/>
      <c r="B2083"/>
      <c r="C2083"/>
      <c r="E2083" s="16">
        <v>2959</v>
      </c>
    </row>
    <row r="2084" spans="1:5" s="6" customFormat="1">
      <c r="A2084"/>
      <c r="B2084"/>
      <c r="C2084"/>
      <c r="E2084" s="16">
        <v>2960</v>
      </c>
    </row>
    <row r="2085" spans="1:5" s="6" customFormat="1">
      <c r="A2085"/>
      <c r="B2085"/>
      <c r="C2085"/>
      <c r="E2085" s="16">
        <v>2961</v>
      </c>
    </row>
    <row r="2086" spans="1:5" s="6" customFormat="1">
      <c r="A2086"/>
      <c r="B2086"/>
      <c r="C2086"/>
      <c r="E2086" s="16">
        <v>2962</v>
      </c>
    </row>
    <row r="2087" spans="1:5" s="6" customFormat="1">
      <c r="A2087"/>
      <c r="B2087"/>
      <c r="C2087"/>
      <c r="E2087" s="16">
        <v>2963</v>
      </c>
    </row>
    <row r="2088" spans="1:5" s="6" customFormat="1">
      <c r="A2088"/>
      <c r="B2088"/>
      <c r="C2088"/>
      <c r="E2088" s="16">
        <v>2965</v>
      </c>
    </row>
    <row r="2089" spans="1:5" s="6" customFormat="1">
      <c r="A2089"/>
      <c r="B2089"/>
      <c r="C2089"/>
      <c r="E2089" s="16">
        <v>2966</v>
      </c>
    </row>
    <row r="2090" spans="1:5" s="6" customFormat="1">
      <c r="A2090"/>
      <c r="B2090"/>
      <c r="C2090"/>
      <c r="E2090" s="16">
        <v>2967</v>
      </c>
    </row>
    <row r="2091" spans="1:5" s="6" customFormat="1">
      <c r="A2091"/>
      <c r="B2091"/>
      <c r="C2091"/>
      <c r="E2091" s="16">
        <v>2968</v>
      </c>
    </row>
    <row r="2092" spans="1:5" s="6" customFormat="1">
      <c r="A2092"/>
      <c r="B2092"/>
      <c r="C2092"/>
      <c r="E2092" s="16">
        <v>2969</v>
      </c>
    </row>
    <row r="2093" spans="1:5" s="6" customFormat="1">
      <c r="A2093"/>
      <c r="B2093"/>
      <c r="C2093"/>
      <c r="E2093" s="16">
        <v>2986</v>
      </c>
    </row>
    <row r="2094" spans="1:5" s="6" customFormat="1">
      <c r="A2094"/>
      <c r="B2094"/>
      <c r="C2094"/>
      <c r="E2094" s="16">
        <v>2987</v>
      </c>
    </row>
    <row r="2095" spans="1:5" s="6" customFormat="1">
      <c r="A2095"/>
      <c r="B2095"/>
      <c r="C2095"/>
      <c r="E2095" s="16">
        <v>2988</v>
      </c>
    </row>
    <row r="2096" spans="1:5" s="6" customFormat="1">
      <c r="A2096"/>
      <c r="B2096"/>
      <c r="C2096"/>
      <c r="E2096" s="16">
        <v>2989</v>
      </c>
    </row>
    <row r="2097" spans="1:5" s="6" customFormat="1">
      <c r="A2097"/>
      <c r="B2097"/>
      <c r="C2097"/>
      <c r="E2097" s="16">
        <v>2990</v>
      </c>
    </row>
    <row r="2098" spans="1:5" s="6" customFormat="1">
      <c r="A2098"/>
      <c r="B2098"/>
      <c r="C2098"/>
      <c r="E2098" s="16">
        <v>2991</v>
      </c>
    </row>
    <row r="2099" spans="1:5" s="6" customFormat="1">
      <c r="A2099"/>
      <c r="B2099"/>
      <c r="C2099"/>
      <c r="E2099" s="16">
        <v>2992</v>
      </c>
    </row>
    <row r="2100" spans="1:5" s="6" customFormat="1">
      <c r="A2100"/>
      <c r="B2100"/>
      <c r="C2100"/>
      <c r="E2100" s="16">
        <v>2993</v>
      </c>
    </row>
    <row r="2101" spans="1:5">
      <c r="E2101" s="16">
        <v>2994</v>
      </c>
    </row>
    <row r="2102" spans="1:5">
      <c r="E2102" s="16">
        <v>2995</v>
      </c>
    </row>
    <row r="2103" spans="1:5">
      <c r="E2103" s="16">
        <v>2996</v>
      </c>
    </row>
    <row r="2104" spans="1:5">
      <c r="E2104" s="16">
        <v>2997</v>
      </c>
    </row>
    <row r="2105" spans="1:5">
      <c r="E2105" s="16">
        <v>2998</v>
      </c>
    </row>
    <row r="2106" spans="1:5">
      <c r="E2106" s="16">
        <v>2999</v>
      </c>
    </row>
    <row r="2107" spans="1:5">
      <c r="E2107" s="16">
        <v>3000</v>
      </c>
    </row>
    <row r="2108" spans="1:5">
      <c r="E2108" s="16">
        <v>3001</v>
      </c>
    </row>
    <row r="2109" spans="1:5">
      <c r="E2109" s="16">
        <v>3002</v>
      </c>
    </row>
    <row r="2110" spans="1:5">
      <c r="E2110" s="16">
        <v>3003</v>
      </c>
    </row>
    <row r="2111" spans="1:5">
      <c r="E2111" s="16">
        <v>3004</v>
      </c>
    </row>
    <row r="2112" spans="1:5">
      <c r="E2112" s="16">
        <v>3005</v>
      </c>
    </row>
    <row r="2113" spans="5:5">
      <c r="E2113" s="16">
        <v>3007</v>
      </c>
    </row>
    <row r="2114" spans="5:5">
      <c r="E2114" s="16">
        <v>3008</v>
      </c>
    </row>
    <row r="2115" spans="5:5">
      <c r="E2115" s="16">
        <v>3009</v>
      </c>
    </row>
    <row r="2116" spans="5:5">
      <c r="E2116" s="16">
        <v>3010</v>
      </c>
    </row>
    <row r="2117" spans="5:5">
      <c r="E2117" s="16">
        <v>3011</v>
      </c>
    </row>
    <row r="2118" spans="5:5">
      <c r="E2118" s="16">
        <v>3012</v>
      </c>
    </row>
    <row r="2119" spans="5:5">
      <c r="E2119" s="16">
        <v>3013</v>
      </c>
    </row>
    <row r="2120" spans="5:5">
      <c r="E2120" s="16">
        <v>3014</v>
      </c>
    </row>
    <row r="2121" spans="5:5">
      <c r="E2121" s="16">
        <v>3015</v>
      </c>
    </row>
    <row r="2122" spans="5:5">
      <c r="E2122" s="16">
        <v>3016</v>
      </c>
    </row>
    <row r="2123" spans="5:5">
      <c r="E2123" s="16">
        <v>3017</v>
      </c>
    </row>
    <row r="2124" spans="5:5">
      <c r="E2124" s="16">
        <v>3018</v>
      </c>
    </row>
    <row r="2125" spans="5:5">
      <c r="E2125" s="16">
        <v>3019</v>
      </c>
    </row>
    <row r="2126" spans="5:5">
      <c r="E2126" s="16">
        <v>3020</v>
      </c>
    </row>
    <row r="2127" spans="5:5">
      <c r="E2127" s="16">
        <v>3021</v>
      </c>
    </row>
    <row r="2128" spans="5:5">
      <c r="E2128" s="16">
        <v>3022</v>
      </c>
    </row>
    <row r="2129" spans="5:5">
      <c r="E2129" s="16">
        <v>3023</v>
      </c>
    </row>
    <row r="2130" spans="5:5">
      <c r="E2130" s="16">
        <v>3024</v>
      </c>
    </row>
    <row r="2131" spans="5:5">
      <c r="E2131" s="16">
        <v>3025</v>
      </c>
    </row>
    <row r="2132" spans="5:5">
      <c r="E2132" s="16">
        <v>3026</v>
      </c>
    </row>
    <row r="2133" spans="5:5">
      <c r="E2133" s="16">
        <v>3027</v>
      </c>
    </row>
    <row r="2134" spans="5:5">
      <c r="E2134" s="16">
        <v>3028</v>
      </c>
    </row>
    <row r="2135" spans="5:5">
      <c r="E2135" s="16">
        <v>3029</v>
      </c>
    </row>
    <row r="2136" spans="5:5">
      <c r="E2136" s="16">
        <v>3030</v>
      </c>
    </row>
    <row r="2137" spans="5:5">
      <c r="E2137" s="16">
        <v>3031</v>
      </c>
    </row>
    <row r="2138" spans="5:5">
      <c r="E2138" s="16">
        <v>3032</v>
      </c>
    </row>
    <row r="2139" spans="5:5">
      <c r="E2139" s="16">
        <v>3033</v>
      </c>
    </row>
    <row r="2140" spans="5:5">
      <c r="E2140" s="16">
        <v>3034</v>
      </c>
    </row>
    <row r="2141" spans="5:5">
      <c r="E2141" s="16">
        <v>3035</v>
      </c>
    </row>
    <row r="2142" spans="5:5">
      <c r="E2142" s="16">
        <v>3036</v>
      </c>
    </row>
    <row r="2143" spans="5:5">
      <c r="E2143" s="16">
        <v>3037</v>
      </c>
    </row>
    <row r="2144" spans="5:5">
      <c r="E2144" s="16">
        <v>3038</v>
      </c>
    </row>
    <row r="2145" spans="5:5">
      <c r="E2145" s="16">
        <v>3039</v>
      </c>
    </row>
    <row r="2146" spans="5:5">
      <c r="E2146" s="16">
        <v>3040</v>
      </c>
    </row>
    <row r="2147" spans="5:5">
      <c r="E2147" s="16">
        <v>3041</v>
      </c>
    </row>
    <row r="2148" spans="5:5">
      <c r="E2148" s="16">
        <v>3042</v>
      </c>
    </row>
    <row r="2149" spans="5:5">
      <c r="E2149" s="16">
        <v>3043</v>
      </c>
    </row>
    <row r="2150" spans="5:5">
      <c r="E2150" s="16">
        <v>3044</v>
      </c>
    </row>
    <row r="2151" spans="5:5">
      <c r="E2151" s="16">
        <v>3045</v>
      </c>
    </row>
    <row r="2152" spans="5:5">
      <c r="E2152" s="16">
        <v>3047</v>
      </c>
    </row>
    <row r="2153" spans="5:5">
      <c r="E2153" s="16">
        <v>3048</v>
      </c>
    </row>
    <row r="2154" spans="5:5">
      <c r="E2154" s="16">
        <v>3049</v>
      </c>
    </row>
    <row r="2155" spans="5:5">
      <c r="E2155" s="16">
        <v>3050</v>
      </c>
    </row>
    <row r="2156" spans="5:5">
      <c r="E2156" s="16">
        <v>3051</v>
      </c>
    </row>
    <row r="2157" spans="5:5">
      <c r="E2157" s="16">
        <v>3052</v>
      </c>
    </row>
    <row r="2158" spans="5:5">
      <c r="E2158" s="16">
        <v>3053</v>
      </c>
    </row>
    <row r="2159" spans="5:5">
      <c r="E2159" s="16">
        <v>3054</v>
      </c>
    </row>
    <row r="2160" spans="5:5">
      <c r="E2160" s="16">
        <v>3055</v>
      </c>
    </row>
    <row r="2161" spans="5:5">
      <c r="E2161" s="16">
        <v>3056</v>
      </c>
    </row>
    <row r="2162" spans="5:5">
      <c r="E2162" s="16">
        <v>3057</v>
      </c>
    </row>
    <row r="2163" spans="5:5">
      <c r="E2163" s="16">
        <v>3058</v>
      </c>
    </row>
    <row r="2164" spans="5:5">
      <c r="E2164" s="16">
        <v>3059</v>
      </c>
    </row>
    <row r="2165" spans="5:5">
      <c r="E2165" s="16">
        <v>3060</v>
      </c>
    </row>
    <row r="2166" spans="5:5">
      <c r="E2166" s="16">
        <v>3061</v>
      </c>
    </row>
    <row r="2167" spans="5:5">
      <c r="E2167" s="16">
        <v>3062</v>
      </c>
    </row>
    <row r="2168" spans="5:5">
      <c r="E2168" s="16">
        <v>3063</v>
      </c>
    </row>
    <row r="2169" spans="5:5">
      <c r="E2169" s="16">
        <v>3064</v>
      </c>
    </row>
    <row r="2170" spans="5:5">
      <c r="E2170" s="16">
        <v>3065</v>
      </c>
    </row>
    <row r="2171" spans="5:5">
      <c r="E2171" s="16">
        <v>3066</v>
      </c>
    </row>
    <row r="2172" spans="5:5">
      <c r="E2172" s="16">
        <v>3067</v>
      </c>
    </row>
    <row r="2173" spans="5:5">
      <c r="E2173" s="16">
        <v>3068</v>
      </c>
    </row>
    <row r="2174" spans="5:5">
      <c r="E2174" s="16">
        <v>3069</v>
      </c>
    </row>
    <row r="2175" spans="5:5">
      <c r="E2175" s="16">
        <v>3070</v>
      </c>
    </row>
    <row r="2176" spans="5:5">
      <c r="E2176" s="16">
        <v>3071</v>
      </c>
    </row>
    <row r="2177" spans="5:5">
      <c r="E2177" s="16">
        <v>3072</v>
      </c>
    </row>
    <row r="2178" spans="5:5">
      <c r="E2178" s="16">
        <v>3073</v>
      </c>
    </row>
    <row r="2179" spans="5:5">
      <c r="E2179" s="16">
        <v>3074</v>
      </c>
    </row>
    <row r="2180" spans="5:5">
      <c r="E2180" s="16">
        <v>3075</v>
      </c>
    </row>
    <row r="2181" spans="5:5">
      <c r="E2181" s="16">
        <v>3076</v>
      </c>
    </row>
    <row r="2182" spans="5:5">
      <c r="E2182" s="16">
        <v>3077</v>
      </c>
    </row>
    <row r="2183" spans="5:5">
      <c r="E2183" s="16">
        <v>3078</v>
      </c>
    </row>
    <row r="2184" spans="5:5">
      <c r="E2184" s="16">
        <v>3079</v>
      </c>
    </row>
    <row r="2185" spans="5:5">
      <c r="E2185" s="16">
        <v>3080</v>
      </c>
    </row>
    <row r="2186" spans="5:5">
      <c r="E2186" s="16">
        <v>3081</v>
      </c>
    </row>
    <row r="2187" spans="5:5">
      <c r="E2187" s="16">
        <v>3082</v>
      </c>
    </row>
    <row r="2188" spans="5:5">
      <c r="E2188" s="16">
        <v>3083</v>
      </c>
    </row>
    <row r="2189" spans="5:5">
      <c r="E2189" s="16">
        <v>3084</v>
      </c>
    </row>
    <row r="2190" spans="5:5">
      <c r="E2190" s="16">
        <v>3085</v>
      </c>
    </row>
    <row r="2191" spans="5:5">
      <c r="E2191" s="16">
        <v>3086</v>
      </c>
    </row>
    <row r="2192" spans="5:5">
      <c r="E2192" s="16">
        <v>3087</v>
      </c>
    </row>
    <row r="2193" spans="5:5">
      <c r="E2193" s="16">
        <v>3088</v>
      </c>
    </row>
    <row r="2194" spans="5:5">
      <c r="E2194" s="16">
        <v>3089</v>
      </c>
    </row>
    <row r="2195" spans="5:5">
      <c r="E2195" s="16">
        <v>3090</v>
      </c>
    </row>
    <row r="2196" spans="5:5">
      <c r="E2196" s="16">
        <v>3091</v>
      </c>
    </row>
    <row r="2197" spans="5:5">
      <c r="E2197" s="16">
        <v>3092</v>
      </c>
    </row>
    <row r="2198" spans="5:5">
      <c r="E2198" s="16">
        <v>3093</v>
      </c>
    </row>
    <row r="2199" spans="5:5">
      <c r="E2199" s="16">
        <v>3094</v>
      </c>
    </row>
    <row r="2200" spans="5:5">
      <c r="E2200" s="16">
        <v>3095</v>
      </c>
    </row>
    <row r="2201" spans="5:5">
      <c r="E2201" s="16">
        <v>3096</v>
      </c>
    </row>
    <row r="2202" spans="5:5">
      <c r="E2202" s="16">
        <v>3097</v>
      </c>
    </row>
    <row r="2203" spans="5:5">
      <c r="E2203" s="16">
        <v>3098</v>
      </c>
    </row>
    <row r="2204" spans="5:5">
      <c r="E2204" s="16">
        <v>3099</v>
      </c>
    </row>
    <row r="2205" spans="5:5">
      <c r="E2205" s="16">
        <v>3100</v>
      </c>
    </row>
    <row r="2206" spans="5:5">
      <c r="E2206" s="16">
        <v>3101</v>
      </c>
    </row>
    <row r="2207" spans="5:5">
      <c r="E2207" s="16">
        <v>3102</v>
      </c>
    </row>
    <row r="2208" spans="5:5">
      <c r="E2208" s="16">
        <v>3103</v>
      </c>
    </row>
    <row r="2209" spans="5:5">
      <c r="E2209" s="16">
        <v>3104</v>
      </c>
    </row>
    <row r="2210" spans="5:5">
      <c r="E2210" s="16">
        <v>3105</v>
      </c>
    </row>
    <row r="2211" spans="5:5">
      <c r="E2211" s="16">
        <v>3106</v>
      </c>
    </row>
    <row r="2212" spans="5:5">
      <c r="E2212" s="16">
        <v>3107</v>
      </c>
    </row>
    <row r="2213" spans="5:5">
      <c r="E2213" s="16">
        <v>3108</v>
      </c>
    </row>
    <row r="2214" spans="5:5">
      <c r="E2214" s="16">
        <v>3109</v>
      </c>
    </row>
    <row r="2215" spans="5:5">
      <c r="E2215" s="16">
        <v>3110</v>
      </c>
    </row>
    <row r="2216" spans="5:5">
      <c r="E2216" s="16">
        <v>3111</v>
      </c>
    </row>
    <row r="2217" spans="5:5">
      <c r="E2217" s="16">
        <v>3112</v>
      </c>
    </row>
    <row r="2218" spans="5:5">
      <c r="E2218" s="16">
        <v>3113</v>
      </c>
    </row>
    <row r="2219" spans="5:5">
      <c r="E2219" s="16">
        <v>3114</v>
      </c>
    </row>
    <row r="2220" spans="5:5">
      <c r="E2220" s="16">
        <v>3115</v>
      </c>
    </row>
    <row r="2221" spans="5:5">
      <c r="E2221" s="16">
        <v>3116</v>
      </c>
    </row>
    <row r="2222" spans="5:5">
      <c r="E2222" s="16">
        <v>3117</v>
      </c>
    </row>
    <row r="2223" spans="5:5">
      <c r="E2223" s="16">
        <v>3118</v>
      </c>
    </row>
    <row r="2224" spans="5:5">
      <c r="E2224" s="16">
        <v>3119</v>
      </c>
    </row>
    <row r="2225" spans="5:5">
      <c r="E2225" s="16">
        <v>3120</v>
      </c>
    </row>
    <row r="2226" spans="5:5">
      <c r="E2226" s="16">
        <v>3121</v>
      </c>
    </row>
    <row r="2227" spans="5:5">
      <c r="E2227" s="16">
        <v>3122</v>
      </c>
    </row>
    <row r="2228" spans="5:5">
      <c r="E2228" s="16">
        <v>3123</v>
      </c>
    </row>
    <row r="2229" spans="5:5">
      <c r="E2229" s="16">
        <v>3124</v>
      </c>
    </row>
    <row r="2230" spans="5:5">
      <c r="E2230" s="16">
        <v>3125</v>
      </c>
    </row>
    <row r="2231" spans="5:5">
      <c r="E2231" s="16">
        <v>3126</v>
      </c>
    </row>
    <row r="2232" spans="5:5">
      <c r="E2232" s="16">
        <v>3127</v>
      </c>
    </row>
    <row r="2233" spans="5:5">
      <c r="E2233" s="16">
        <v>3128</v>
      </c>
    </row>
    <row r="2234" spans="5:5">
      <c r="E2234" s="16">
        <v>3129</v>
      </c>
    </row>
    <row r="2235" spans="5:5">
      <c r="E2235" s="16">
        <v>3130</v>
      </c>
    </row>
    <row r="2236" spans="5:5">
      <c r="E2236" s="16">
        <v>3131</v>
      </c>
    </row>
    <row r="2237" spans="5:5">
      <c r="E2237" s="16">
        <v>3132</v>
      </c>
    </row>
    <row r="2238" spans="5:5">
      <c r="E2238" s="16">
        <v>3133</v>
      </c>
    </row>
    <row r="2239" spans="5:5">
      <c r="E2239" s="16">
        <v>3134</v>
      </c>
    </row>
    <row r="2240" spans="5:5">
      <c r="E2240" s="16">
        <v>3135</v>
      </c>
    </row>
    <row r="2241" spans="5:5">
      <c r="E2241" s="16">
        <v>3136</v>
      </c>
    </row>
    <row r="2242" spans="5:5">
      <c r="E2242" s="16">
        <v>3137</v>
      </c>
    </row>
    <row r="2243" spans="5:5">
      <c r="E2243" s="16">
        <v>3138</v>
      </c>
    </row>
    <row r="2244" spans="5:5">
      <c r="E2244" s="16">
        <v>3139</v>
      </c>
    </row>
    <row r="2245" spans="5:5">
      <c r="E2245" s="16">
        <v>3140</v>
      </c>
    </row>
    <row r="2246" spans="5:5">
      <c r="E2246" s="16">
        <v>3141</v>
      </c>
    </row>
    <row r="2247" spans="5:5">
      <c r="E2247" s="16">
        <v>3142</v>
      </c>
    </row>
    <row r="2248" spans="5:5">
      <c r="E2248" s="16">
        <v>3143</v>
      </c>
    </row>
    <row r="2249" spans="5:5">
      <c r="E2249" s="16">
        <v>3144</v>
      </c>
    </row>
    <row r="2250" spans="5:5">
      <c r="E2250" s="16">
        <v>3145</v>
      </c>
    </row>
    <row r="2251" spans="5:5">
      <c r="E2251" s="16">
        <v>3146</v>
      </c>
    </row>
    <row r="2252" spans="5:5">
      <c r="E2252" s="16">
        <v>3147</v>
      </c>
    </row>
    <row r="2253" spans="5:5">
      <c r="E2253" s="16">
        <v>3148</v>
      </c>
    </row>
    <row r="2254" spans="5:5">
      <c r="E2254" s="16">
        <v>3149</v>
      </c>
    </row>
    <row r="2255" spans="5:5">
      <c r="E2255" s="16">
        <v>3150</v>
      </c>
    </row>
    <row r="2256" spans="5:5">
      <c r="E2256" s="16">
        <v>3151</v>
      </c>
    </row>
    <row r="2257" spans="5:5">
      <c r="E2257" s="16">
        <v>3152</v>
      </c>
    </row>
    <row r="2258" spans="5:5">
      <c r="E2258" s="16">
        <v>3153</v>
      </c>
    </row>
    <row r="2259" spans="5:5">
      <c r="E2259" s="16">
        <v>3154</v>
      </c>
    </row>
    <row r="2260" spans="5:5">
      <c r="E2260" s="16">
        <v>3155</v>
      </c>
    </row>
    <row r="2261" spans="5:5">
      <c r="E2261" s="16">
        <v>3156</v>
      </c>
    </row>
    <row r="2262" spans="5:5">
      <c r="E2262" s="16">
        <v>3157</v>
      </c>
    </row>
    <row r="2263" spans="5:5">
      <c r="E2263" s="16">
        <v>3158</v>
      </c>
    </row>
    <row r="2264" spans="5:5">
      <c r="E2264" s="16">
        <v>3159</v>
      </c>
    </row>
    <row r="2265" spans="5:5">
      <c r="E2265" s="16">
        <v>3160</v>
      </c>
    </row>
    <row r="2266" spans="5:5">
      <c r="E2266" s="16">
        <v>3161</v>
      </c>
    </row>
    <row r="2267" spans="5:5">
      <c r="E2267" s="16">
        <v>3162</v>
      </c>
    </row>
    <row r="2268" spans="5:5">
      <c r="E2268" s="16">
        <v>3163</v>
      </c>
    </row>
    <row r="2269" spans="5:5">
      <c r="E2269" s="16">
        <v>3164</v>
      </c>
    </row>
    <row r="2270" spans="5:5">
      <c r="E2270" s="16">
        <v>3165</v>
      </c>
    </row>
    <row r="2271" spans="5:5">
      <c r="E2271" s="16">
        <v>3166</v>
      </c>
    </row>
    <row r="2272" spans="5:5">
      <c r="E2272" s="16">
        <v>3167</v>
      </c>
    </row>
    <row r="2273" spans="5:5">
      <c r="E2273" s="16">
        <v>3168</v>
      </c>
    </row>
    <row r="2274" spans="5:5">
      <c r="E2274" s="16">
        <v>3169</v>
      </c>
    </row>
    <row r="2275" spans="5:5">
      <c r="E2275" s="16">
        <v>3170</v>
      </c>
    </row>
    <row r="2276" spans="5:5">
      <c r="E2276" s="16">
        <v>3171</v>
      </c>
    </row>
    <row r="2277" spans="5:5">
      <c r="E2277" s="16">
        <v>3172</v>
      </c>
    </row>
    <row r="2278" spans="5:5">
      <c r="E2278" s="16">
        <v>3173</v>
      </c>
    </row>
    <row r="2279" spans="5:5">
      <c r="E2279" s="16">
        <v>3174</v>
      </c>
    </row>
    <row r="2280" spans="5:5">
      <c r="E2280" s="16">
        <v>3175</v>
      </c>
    </row>
    <row r="2281" spans="5:5">
      <c r="E2281" s="16">
        <v>3176</v>
      </c>
    </row>
    <row r="2282" spans="5:5">
      <c r="E2282" s="16">
        <v>3177</v>
      </c>
    </row>
    <row r="2283" spans="5:5">
      <c r="E2283" s="16">
        <v>3178</v>
      </c>
    </row>
    <row r="2284" spans="5:5">
      <c r="E2284" s="16">
        <v>3179</v>
      </c>
    </row>
    <row r="2285" spans="5:5">
      <c r="E2285" s="16">
        <v>3180</v>
      </c>
    </row>
    <row r="2286" spans="5:5">
      <c r="E2286" s="16">
        <v>3181</v>
      </c>
    </row>
    <row r="2287" spans="5:5">
      <c r="E2287" s="16">
        <v>3182</v>
      </c>
    </row>
    <row r="2288" spans="5:5">
      <c r="E2288" s="16">
        <v>3183</v>
      </c>
    </row>
    <row r="2289" spans="5:5">
      <c r="E2289" s="16">
        <v>3184</v>
      </c>
    </row>
    <row r="2290" spans="5:5">
      <c r="E2290" s="16">
        <v>3185</v>
      </c>
    </row>
    <row r="2291" spans="5:5">
      <c r="E2291" s="16">
        <v>3186</v>
      </c>
    </row>
    <row r="2292" spans="5:5">
      <c r="E2292" s="16">
        <v>3187</v>
      </c>
    </row>
    <row r="2293" spans="5:5">
      <c r="E2293" s="16">
        <v>3188</v>
      </c>
    </row>
    <row r="2294" spans="5:5">
      <c r="E2294" s="16">
        <v>3189</v>
      </c>
    </row>
    <row r="2295" spans="5:5">
      <c r="E2295" s="16">
        <v>3190</v>
      </c>
    </row>
    <row r="2296" spans="5:5">
      <c r="E2296" s="16">
        <v>3191</v>
      </c>
    </row>
    <row r="2297" spans="5:5">
      <c r="E2297" s="16">
        <v>3192</v>
      </c>
    </row>
    <row r="2298" spans="5:5">
      <c r="E2298" s="16">
        <v>3193</v>
      </c>
    </row>
    <row r="2299" spans="5:5">
      <c r="E2299" s="16">
        <v>3194</v>
      </c>
    </row>
    <row r="2300" spans="5:5">
      <c r="E2300" s="16">
        <v>3195</v>
      </c>
    </row>
    <row r="2301" spans="5:5">
      <c r="E2301" s="16">
        <v>3196</v>
      </c>
    </row>
    <row r="2302" spans="5:5">
      <c r="E2302" s="16">
        <v>3197</v>
      </c>
    </row>
    <row r="2303" spans="5:5">
      <c r="E2303" s="16">
        <v>3299</v>
      </c>
    </row>
    <row r="2304" spans="5:5">
      <c r="E2304" s="16">
        <v>3300</v>
      </c>
    </row>
  </sheetData>
  <sheetProtection password="B009" sheet="1" objects="1" scenarios="1"/>
  <phoneticPr fontId="0" type="noConversion"/>
  <pageMargins left="0.75" right="0.75" top="1" bottom="1" header="0.5" footer="0.5"/>
  <pageSetup fitToHeight="3"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D43"/>
  <sheetViews>
    <sheetView showGridLines="0" showZeros="0" zoomScale="85" workbookViewId="0"/>
  </sheetViews>
  <sheetFormatPr defaultColWidth="11.453125" defaultRowHeight="14"/>
  <cols>
    <col min="1" max="1" width="36.81640625" style="6" bestFit="1" customWidth="1"/>
    <col min="2" max="2" width="110.453125" style="73" customWidth="1"/>
    <col min="3" max="3" width="15" style="6" bestFit="1" customWidth="1"/>
    <col min="4" max="4" width="35.453125" style="6" customWidth="1"/>
    <col min="5" max="16384" width="11.453125" style="6"/>
  </cols>
  <sheetData>
    <row r="1" spans="1:4" ht="23">
      <c r="A1" s="66" t="s">
        <v>36</v>
      </c>
      <c r="B1" s="67"/>
    </row>
    <row r="2" spans="1:4">
      <c r="A2" s="68" t="s">
        <v>3374</v>
      </c>
      <c r="B2" s="69" t="s">
        <v>3375</v>
      </c>
    </row>
    <row r="3" spans="1:4" ht="42">
      <c r="A3" s="65" t="s">
        <v>3376</v>
      </c>
      <c r="B3" s="17" t="s">
        <v>3377</v>
      </c>
      <c r="C3"/>
    </row>
    <row r="4" spans="1:4">
      <c r="A4" s="44" t="s">
        <v>3378</v>
      </c>
      <c r="B4" s="17" t="s">
        <v>3379</v>
      </c>
    </row>
    <row r="5" spans="1:4" ht="56">
      <c r="A5" s="65" t="s">
        <v>3380</v>
      </c>
      <c r="B5" s="17" t="s">
        <v>3381</v>
      </c>
      <c r="D5" s="70" t="s">
        <v>3382</v>
      </c>
    </row>
    <row r="6" spans="1:4" ht="42">
      <c r="A6" s="65" t="s">
        <v>3383</v>
      </c>
      <c r="B6" s="17" t="s">
        <v>3384</v>
      </c>
      <c r="D6" s="111"/>
    </row>
    <row r="7" spans="1:4" ht="28">
      <c r="A7" s="65" t="s">
        <v>3385</v>
      </c>
      <c r="B7" s="17" t="s">
        <v>3386</v>
      </c>
    </row>
    <row r="8" spans="1:4" ht="28">
      <c r="A8" s="65" t="s">
        <v>3387</v>
      </c>
      <c r="B8" s="17" t="s">
        <v>3388</v>
      </c>
    </row>
    <row r="9" spans="1:4" ht="42">
      <c r="A9" s="65" t="s">
        <v>3389</v>
      </c>
      <c r="B9" s="17" t="s">
        <v>3390</v>
      </c>
    </row>
    <row r="10" spans="1:4" ht="56">
      <c r="A10" s="65" t="s">
        <v>3391</v>
      </c>
      <c r="B10" s="17" t="s">
        <v>3392</v>
      </c>
    </row>
    <row r="11" spans="1:4" ht="56">
      <c r="A11" s="65" t="s">
        <v>3393</v>
      </c>
      <c r="B11" s="17" t="s">
        <v>3394</v>
      </c>
    </row>
    <row r="12" spans="1:4" ht="42">
      <c r="A12" s="65" t="s">
        <v>3395</v>
      </c>
      <c r="B12" s="17" t="s">
        <v>3396</v>
      </c>
    </row>
    <row r="13" spans="1:4" ht="28">
      <c r="A13" s="65" t="s">
        <v>3397</v>
      </c>
      <c r="B13" s="17" t="s">
        <v>3398</v>
      </c>
    </row>
    <row r="14" spans="1:4" ht="28">
      <c r="A14" s="65" t="s">
        <v>3399</v>
      </c>
      <c r="B14" s="17" t="s">
        <v>3400</v>
      </c>
    </row>
    <row r="15" spans="1:4" ht="56">
      <c r="A15" s="65" t="s">
        <v>3401</v>
      </c>
      <c r="B15" s="17" t="s">
        <v>3402</v>
      </c>
    </row>
    <row r="16" spans="1:4" ht="42">
      <c r="A16" s="65" t="s">
        <v>3403</v>
      </c>
      <c r="B16" s="17" t="s">
        <v>3404</v>
      </c>
    </row>
    <row r="17" spans="1:3" ht="28">
      <c r="A17" s="65" t="s">
        <v>3405</v>
      </c>
      <c r="B17" s="17" t="s">
        <v>3406</v>
      </c>
    </row>
    <row r="18" spans="1:3" ht="28">
      <c r="A18" s="65" t="s">
        <v>3407</v>
      </c>
      <c r="B18" s="17" t="s">
        <v>3408</v>
      </c>
    </row>
    <row r="19" spans="1:3" ht="28">
      <c r="A19" s="65" t="s">
        <v>3409</v>
      </c>
      <c r="B19" s="17" t="s">
        <v>3410</v>
      </c>
    </row>
    <row r="21" spans="1:3">
      <c r="A21" s="43" t="s">
        <v>3411</v>
      </c>
      <c r="B21" s="70" t="s">
        <v>3412</v>
      </c>
      <c r="C21" s="70" t="s">
        <v>3413</v>
      </c>
    </row>
    <row r="22" spans="1:3">
      <c r="A22" s="44" t="s">
        <v>167</v>
      </c>
      <c r="B22" s="17" t="s">
        <v>3414</v>
      </c>
      <c r="C22" s="16" t="e">
        <f>MAX('Business Information'!A3,Documentation!A2,'A. Risk Management'!A4,'B. Security Policy'!A4,'C. Organizational Security'!A4,'D. Asset Management'!A4,'E. Human Resource Security'!A4,'F. Physical and Environmental'!A6,'G. Communications and Ops Mgmt'!A4,'H. Access Control'!A4,'I. Info Sys AD&amp;M'!A4,'J. Incident Event &amp; Comm Mgmt'!A4,'K. BC DR'!A4,'L. Compliance'!A4,'P. Privacy'!A4,'Version History'!D1,#REF!)</f>
        <v>#REF!</v>
      </c>
    </row>
    <row r="23" spans="1:3">
      <c r="A23" s="44" t="s">
        <v>3378</v>
      </c>
      <c r="B23" s="17" t="s">
        <v>3415</v>
      </c>
    </row>
    <row r="24" spans="1:3">
      <c r="A24" s="44" t="s">
        <v>3416</v>
      </c>
      <c r="B24" s="17"/>
    </row>
    <row r="25" spans="1:3">
      <c r="A25" s="44" t="s">
        <v>3417</v>
      </c>
      <c r="B25" s="17"/>
    </row>
    <row r="26" spans="1:3">
      <c r="A26" s="44" t="s">
        <v>190</v>
      </c>
      <c r="B26" s="17" t="s">
        <v>3418</v>
      </c>
    </row>
    <row r="27" spans="1:3">
      <c r="A27" s="44" t="s">
        <v>193</v>
      </c>
      <c r="B27" s="17" t="s">
        <v>3419</v>
      </c>
    </row>
    <row r="28" spans="1:3">
      <c r="A28" s="44" t="s">
        <v>197</v>
      </c>
      <c r="B28" s="17" t="s">
        <v>3420</v>
      </c>
    </row>
    <row r="29" spans="1:3">
      <c r="A29" s="44" t="s">
        <v>3421</v>
      </c>
      <c r="B29" s="17" t="s">
        <v>3422</v>
      </c>
    </row>
    <row r="30" spans="1:3" ht="28">
      <c r="A30" s="44" t="s">
        <v>202</v>
      </c>
      <c r="B30" s="17" t="s">
        <v>3423</v>
      </c>
    </row>
    <row r="31" spans="1:3">
      <c r="A31" s="44" t="s">
        <v>1953</v>
      </c>
      <c r="B31" s="17" t="s">
        <v>3424</v>
      </c>
    </row>
    <row r="32" spans="1:3">
      <c r="A32" s="44" t="s">
        <v>3425</v>
      </c>
      <c r="B32" s="17" t="s">
        <v>3426</v>
      </c>
    </row>
    <row r="33" spans="1:2" ht="28">
      <c r="A33" s="44" t="s">
        <v>3427</v>
      </c>
      <c r="B33" s="17" t="s">
        <v>3428</v>
      </c>
    </row>
    <row r="34" spans="1:2">
      <c r="A34" s="44" t="s">
        <v>3429</v>
      </c>
      <c r="B34" s="17" t="s">
        <v>3430</v>
      </c>
    </row>
    <row r="35" spans="1:2">
      <c r="A35" s="44" t="s">
        <v>3431</v>
      </c>
      <c r="B35" s="17" t="s">
        <v>3432</v>
      </c>
    </row>
    <row r="36" spans="1:2">
      <c r="A36" s="44" t="s">
        <v>207</v>
      </c>
      <c r="B36" s="17" t="s">
        <v>3433</v>
      </c>
    </row>
    <row r="37" spans="1:2">
      <c r="A37" s="44" t="s">
        <v>3434</v>
      </c>
      <c r="B37" s="17" t="s">
        <v>3435</v>
      </c>
    </row>
    <row r="38" spans="1:2">
      <c r="A38" s="24"/>
      <c r="B38" s="71"/>
    </row>
    <row r="39" spans="1:2">
      <c r="A39" s="43" t="s">
        <v>3436</v>
      </c>
      <c r="B39" s="70" t="s">
        <v>3412</v>
      </c>
    </row>
    <row r="40" spans="1:2">
      <c r="A40" s="44" t="s">
        <v>3437</v>
      </c>
      <c r="B40" s="72" t="s">
        <v>3438</v>
      </c>
    </row>
    <row r="41" spans="1:2">
      <c r="A41" s="44" t="s">
        <v>3439</v>
      </c>
      <c r="B41" s="17" t="s">
        <v>3440</v>
      </c>
    </row>
    <row r="42" spans="1:2">
      <c r="A42" s="44" t="s">
        <v>3441</v>
      </c>
      <c r="B42" s="17" t="s">
        <v>3442</v>
      </c>
    </row>
    <row r="43" spans="1:2">
      <c r="A43" s="44" t="s">
        <v>3443</v>
      </c>
      <c r="B43" s="7" t="s">
        <v>3444</v>
      </c>
    </row>
  </sheetData>
  <sheetProtection password="B009" sheet="1" objects="1" scenarios="1"/>
  <phoneticPr fontId="0" type="noConversion"/>
  <dataValidations count="1">
    <dataValidation type="list" allowBlank="1" showInputMessage="1" showErrorMessage="1" sqref="D6" xr:uid="{00000000-0002-0000-1500-000000000000}">
      <formula1>"Master"</formula1>
    </dataValidation>
  </dataValidations>
  <pageMargins left="0.75" right="0.75" top="1" bottom="1" header="0.5" footer="0.5"/>
  <pageSetup scale="81" fitToHeight="2"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pageSetUpPr fitToPage="1"/>
  </sheetPr>
  <dimension ref="A1:R3778"/>
  <sheetViews>
    <sheetView showGridLines="0" showZeros="0" zoomScale="85" zoomScaleNormal="85" workbookViewId="0">
      <pane ySplit="1" topLeftCell="A2" activePane="bottomLeft" state="frozen"/>
      <selection pane="bottomLeft"/>
    </sheetView>
  </sheetViews>
  <sheetFormatPr defaultColWidth="8.81640625" defaultRowHeight="14"/>
  <cols>
    <col min="1" max="1" width="8.453125" style="6" hidden="1" customWidth="1"/>
    <col min="2" max="2" width="9.26953125" style="6" hidden="1" customWidth="1"/>
    <col min="3" max="3" width="8.81640625" style="6" hidden="1" customWidth="1"/>
    <col min="4" max="4" width="6.1796875" style="6" hidden="1" customWidth="1"/>
    <col min="5" max="5" width="10.81640625" style="6" customWidth="1"/>
    <col min="6" max="6" width="43" style="6" customWidth="1"/>
    <col min="7" max="7" width="10.7265625" style="6" customWidth="1"/>
    <col min="8" max="8" width="30.7265625" style="6" customWidth="1"/>
    <col min="9" max="9" width="19.453125" style="6" customWidth="1"/>
    <col min="10" max="10" width="8.81640625" style="6"/>
    <col min="11" max="11" width="24.453125" style="6" customWidth="1"/>
    <col min="12" max="12" width="9.1796875" style="6" customWidth="1"/>
    <col min="13" max="13" width="26.453125" style="6" customWidth="1"/>
    <col min="14" max="15" width="9.1796875" style="6" customWidth="1"/>
    <col min="16" max="16" width="15.26953125" style="6" customWidth="1"/>
    <col min="17" max="17" width="19.7265625" style="6" customWidth="1"/>
    <col min="18" max="18" width="58" style="6" customWidth="1"/>
    <col min="19" max="16384" width="8.81640625" style="6"/>
  </cols>
  <sheetData>
    <row r="1" spans="1:18" ht="28">
      <c r="A1" s="70" t="s">
        <v>3445</v>
      </c>
      <c r="B1" s="70" t="s">
        <v>3446</v>
      </c>
      <c r="C1" s="70" t="s">
        <v>3447</v>
      </c>
      <c r="D1" s="70" t="s">
        <v>3448</v>
      </c>
      <c r="E1" s="70" t="s">
        <v>161</v>
      </c>
      <c r="F1" s="70" t="s">
        <v>3449</v>
      </c>
      <c r="G1" s="70" t="s">
        <v>64</v>
      </c>
      <c r="H1" s="70" t="s">
        <v>163</v>
      </c>
      <c r="I1" s="70" t="s">
        <v>3450</v>
      </c>
      <c r="J1" s="187" t="s">
        <v>3451</v>
      </c>
      <c r="K1" s="187"/>
      <c r="L1" s="187" t="s">
        <v>3452</v>
      </c>
      <c r="M1" s="187"/>
      <c r="N1" s="70" t="s">
        <v>3453</v>
      </c>
      <c r="O1" s="70" t="s">
        <v>3454</v>
      </c>
      <c r="P1" s="70" t="s">
        <v>3455</v>
      </c>
      <c r="Q1" s="70" t="s">
        <v>3456</v>
      </c>
      <c r="R1" s="70" t="s">
        <v>2504</v>
      </c>
    </row>
    <row r="2" spans="1:18">
      <c r="A2" s="45" t="str">
        <f>'A. Risk Management'!B1</f>
        <v>A. Risk Assessment and Treatment</v>
      </c>
      <c r="B2" s="188"/>
      <c r="C2" s="188"/>
      <c r="D2" s="188"/>
      <c r="E2" s="188" t="str">
        <f>'A. Risk Management'!B1</f>
        <v>A. Risk Assessment and Treatment</v>
      </c>
      <c r="F2" s="188"/>
      <c r="G2" s="188"/>
      <c r="H2" s="188"/>
      <c r="I2" s="188"/>
      <c r="J2" s="188"/>
      <c r="K2" s="188"/>
      <c r="L2" s="188"/>
      <c r="M2" s="188"/>
      <c r="N2" s="188"/>
      <c r="O2" s="188"/>
      <c r="P2" s="188"/>
      <c r="Q2" s="188"/>
      <c r="R2" s="189"/>
    </row>
    <row r="3" spans="1:18" ht="70">
      <c r="A3" s="17">
        <f>'A. Risk Management'!A5</f>
        <v>3198</v>
      </c>
      <c r="B3" s="17">
        <f>'A. Risk Management'!I5</f>
        <v>1</v>
      </c>
      <c r="C3" s="17">
        <f>'A. Risk Management'!J5</f>
        <v>0</v>
      </c>
      <c r="D3" s="17">
        <f>'A. Risk Management'!X5</f>
        <v>1</v>
      </c>
      <c r="E3" s="17" t="str">
        <f>'A. Risk Management'!B5</f>
        <v>A.1</v>
      </c>
      <c r="F3" s="17" t="str">
        <f>'A. Risk Management'!C5</f>
        <v>Is there a risk assessment program that has been approved by management, communicated to appropriate constituents and an owner to maintain and review the program? If so, does it include:</v>
      </c>
      <c r="G3" s="17" t="str">
        <f>'A. Risk Management'!D5</f>
        <v>Yes</v>
      </c>
      <c r="H3" s="17">
        <f>'A. Risk Management'!E5</f>
        <v>0</v>
      </c>
      <c r="I3" s="17" t="str">
        <f>'A. Risk Management'!F5</f>
        <v>A.1 IT &amp; Infrastructure Risk Governance and Context</v>
      </c>
      <c r="J3" s="17">
        <f>'A. Risk Management'!G5</f>
        <v>4.0999999999999996</v>
      </c>
      <c r="K3" s="17" t="str">
        <f>'A. Risk Management'!H5</f>
        <v>Assessing Security Risks</v>
      </c>
      <c r="L3" s="17" t="s">
        <v>3</v>
      </c>
      <c r="M3" s="17" t="s">
        <v>243</v>
      </c>
      <c r="N3" s="113" t="s">
        <v>3457</v>
      </c>
      <c r="O3" s="113" t="s">
        <v>3457</v>
      </c>
      <c r="P3" s="17" t="s">
        <v>3458</v>
      </c>
      <c r="Q3" s="17" t="s">
        <v>3459</v>
      </c>
      <c r="R3" s="17"/>
    </row>
    <row r="4" spans="1:18" ht="56">
      <c r="A4" s="17">
        <f>'A. Risk Management'!A6</f>
        <v>2409</v>
      </c>
      <c r="B4" s="17">
        <f>'A. Risk Management'!I6</f>
        <v>2</v>
      </c>
      <c r="C4" s="17">
        <f>'A. Risk Management'!J6</f>
        <v>0</v>
      </c>
      <c r="D4" s="17" t="str">
        <f>'A. Risk Management'!X6</f>
        <v/>
      </c>
      <c r="E4" s="17" t="str">
        <f>'A. Risk Management'!B6</f>
        <v>A.1.1</v>
      </c>
      <c r="F4" s="17" t="str">
        <f>'A. Risk Management'!C6</f>
        <v>A risk assessment, conducted within the last 12 months?</v>
      </c>
      <c r="G4" s="17" t="str">
        <f>'A. Risk Management'!D6</f>
        <v>Yes</v>
      </c>
      <c r="H4" s="17" t="str">
        <f>'A. Risk Management'!E6</f>
        <v>Q2</v>
      </c>
      <c r="I4" s="17" t="str">
        <f>'A. Risk Management'!F6</f>
        <v>A.2 IT &amp; Infrastructure Risk Assessment Life Cycle</v>
      </c>
      <c r="J4" s="17" t="str">
        <f>'A. Risk Management'!G6</f>
        <v>14.1.2</v>
      </c>
      <c r="K4" s="17" t="str">
        <f>'A. Risk Management'!H6</f>
        <v>Business Continuity And Risk Assessment</v>
      </c>
      <c r="L4" s="17" t="s">
        <v>3460</v>
      </c>
      <c r="M4" s="17" t="s">
        <v>3461</v>
      </c>
      <c r="N4" s="113" t="s">
        <v>3</v>
      </c>
      <c r="O4" s="113" t="s">
        <v>3</v>
      </c>
      <c r="P4" s="17" t="s">
        <v>3462</v>
      </c>
      <c r="Q4" s="17" t="s">
        <v>3463</v>
      </c>
      <c r="R4" s="17"/>
    </row>
    <row r="5" spans="1:18" ht="56">
      <c r="A5" s="17">
        <f>'A. Risk Management'!A7</f>
        <v>2325</v>
      </c>
      <c r="B5" s="17">
        <f>'A. Risk Management'!I7</f>
        <v>2</v>
      </c>
      <c r="C5" s="17">
        <f>'A. Risk Management'!J7</f>
        <v>0</v>
      </c>
      <c r="D5" s="17" t="str">
        <f>'A. Risk Management'!X7</f>
        <v/>
      </c>
      <c r="E5" s="17" t="str">
        <f>'A. Risk Management'!B7</f>
        <v>A.1.2</v>
      </c>
      <c r="F5" s="17" t="str">
        <f>'A. Risk Management'!C7</f>
        <v>Risk Governance?</v>
      </c>
      <c r="G5" s="17" t="str">
        <f>'A. Risk Management'!D7</f>
        <v>No</v>
      </c>
      <c r="H5" s="17" t="str">
        <f>'A. Risk Management'!E7</f>
        <v>Q1</v>
      </c>
      <c r="I5" s="17" t="str">
        <f>'A. Risk Management'!F7</f>
        <v>A.1 IT &amp; Infrastructure Risk Governance and Context</v>
      </c>
      <c r="J5" s="17" t="str">
        <f>'A. Risk Management'!G7</f>
        <v>N/A</v>
      </c>
      <c r="K5" s="17">
        <f>'A. Risk Management'!H7</f>
        <v>0</v>
      </c>
      <c r="L5" s="17" t="s">
        <v>3</v>
      </c>
      <c r="M5" s="17" t="s">
        <v>243</v>
      </c>
      <c r="N5" s="113" t="s">
        <v>3</v>
      </c>
      <c r="O5" s="113" t="s">
        <v>3</v>
      </c>
      <c r="P5" s="17" t="s">
        <v>3</v>
      </c>
      <c r="Q5" s="17" t="s">
        <v>3</v>
      </c>
      <c r="R5" s="17"/>
    </row>
    <row r="6" spans="1:18" ht="56">
      <c r="A6" s="17">
        <f>'A. Risk Management'!A8</f>
        <v>2326</v>
      </c>
      <c r="B6" s="17">
        <f>'A. Risk Management'!I8</f>
        <v>2</v>
      </c>
      <c r="C6" s="17">
        <f>'A. Risk Management'!J8</f>
        <v>0</v>
      </c>
      <c r="D6" s="17" t="str">
        <f>'A. Risk Management'!X8</f>
        <v/>
      </c>
      <c r="E6" s="17" t="str">
        <f>'A. Risk Management'!B8</f>
        <v>A.1.3</v>
      </c>
      <c r="F6" s="17" t="str">
        <f>'A. Risk Management'!C8</f>
        <v>Range of assets to include: people, processes, data and technology?</v>
      </c>
      <c r="G6" s="17" t="str">
        <f>'A. Risk Management'!D8</f>
        <v>Yes</v>
      </c>
      <c r="H6" s="17">
        <f>'A. Risk Management'!E8</f>
        <v>0</v>
      </c>
      <c r="I6" s="17" t="str">
        <f>'A. Risk Management'!F8</f>
        <v>A.1 IT &amp; Infrastructure Risk Governance and Context</v>
      </c>
      <c r="J6" s="17" t="str">
        <f>'A. Risk Management'!G8</f>
        <v>N/A</v>
      </c>
      <c r="K6" s="17">
        <f>'A. Risk Management'!H8</f>
        <v>0</v>
      </c>
      <c r="L6" s="17" t="s">
        <v>3</v>
      </c>
      <c r="M6" s="17" t="s">
        <v>243</v>
      </c>
      <c r="N6" s="113" t="s">
        <v>3</v>
      </c>
      <c r="O6" s="113" t="s">
        <v>3</v>
      </c>
      <c r="P6" s="17" t="s">
        <v>3464</v>
      </c>
      <c r="Q6" s="17" t="s">
        <v>3</v>
      </c>
      <c r="R6" s="17"/>
    </row>
    <row r="7" spans="1:18" ht="56">
      <c r="A7" s="17">
        <f>'A. Risk Management'!A9</f>
        <v>2420</v>
      </c>
      <c r="B7" s="17">
        <f>'A. Risk Management'!I9</f>
        <v>2</v>
      </c>
      <c r="C7" s="17">
        <f>'A. Risk Management'!J9</f>
        <v>0</v>
      </c>
      <c r="D7" s="17" t="str">
        <f>'A. Risk Management'!X9</f>
        <v/>
      </c>
      <c r="E7" s="17" t="str">
        <f>'A. Risk Management'!B9</f>
        <v>A.1.4</v>
      </c>
      <c r="F7" s="17" t="str">
        <f>'A. Risk Management'!C9</f>
        <v>Range of threats to include: malicious, natural, accidental, business changes (transaction volume)?</v>
      </c>
      <c r="G7" s="17" t="str">
        <f>'A. Risk Management'!D9</f>
        <v>Yes</v>
      </c>
      <c r="H7" s="17">
        <f>'A. Risk Management'!E9</f>
        <v>0</v>
      </c>
      <c r="I7" s="17" t="str">
        <f>'A. Risk Management'!F9</f>
        <v>A.1 IT &amp; Infrastructure Risk Governance and Context</v>
      </c>
      <c r="J7" s="17">
        <f>'A. Risk Management'!G9</f>
        <v>4.0999999999999996</v>
      </c>
      <c r="K7" s="17" t="str">
        <f>'A. Risk Management'!H9</f>
        <v>Assessing Security Risks</v>
      </c>
      <c r="L7" s="17" t="s">
        <v>3</v>
      </c>
      <c r="M7" s="17" t="s">
        <v>243</v>
      </c>
      <c r="N7" s="113" t="s">
        <v>3</v>
      </c>
      <c r="O7" s="113" t="s">
        <v>3</v>
      </c>
      <c r="P7" s="17" t="s">
        <v>3</v>
      </c>
      <c r="Q7" s="17" t="s">
        <v>3</v>
      </c>
      <c r="R7" s="17"/>
    </row>
    <row r="8" spans="1:18" ht="56">
      <c r="A8" s="17">
        <f>'A. Risk Management'!A10</f>
        <v>2425</v>
      </c>
      <c r="B8" s="17">
        <f>'A. Risk Management'!I10</f>
        <v>2</v>
      </c>
      <c r="C8" s="17">
        <f>'A. Risk Management'!J10</f>
        <v>0</v>
      </c>
      <c r="D8" s="17" t="str">
        <f>'A. Risk Management'!X10</f>
        <v/>
      </c>
      <c r="E8" s="17" t="str">
        <f>'A. Risk Management'!B10</f>
        <v>A.1.5</v>
      </c>
      <c r="F8" s="17" t="str">
        <f>'A. Risk Management'!C10</f>
        <v>Risk scoping?</v>
      </c>
      <c r="G8" s="17" t="str">
        <f>'A. Risk Management'!D10</f>
        <v>Yes</v>
      </c>
      <c r="H8" s="17">
        <f>'A. Risk Management'!E10</f>
        <v>0</v>
      </c>
      <c r="I8" s="17" t="str">
        <f>'A. Risk Management'!F10</f>
        <v>A.1 IT &amp; Infrastructure Risk Governance and Context</v>
      </c>
      <c r="J8" s="17">
        <f>'A. Risk Management'!G10</f>
        <v>4.0999999999999996</v>
      </c>
      <c r="K8" s="17" t="str">
        <f>'A. Risk Management'!H10</f>
        <v>Assessing Security Risks</v>
      </c>
      <c r="L8" s="17" t="s">
        <v>3</v>
      </c>
      <c r="M8" s="17" t="s">
        <v>243</v>
      </c>
      <c r="N8" s="113" t="s">
        <v>3</v>
      </c>
      <c r="O8" s="113" t="s">
        <v>3</v>
      </c>
      <c r="P8" s="17" t="s">
        <v>3</v>
      </c>
      <c r="Q8" s="17" t="s">
        <v>3459</v>
      </c>
      <c r="R8" s="17"/>
    </row>
    <row r="9" spans="1:18" ht="56">
      <c r="A9" s="17">
        <f>'A. Risk Management'!A11</f>
        <v>2426</v>
      </c>
      <c r="B9" s="17">
        <f>'A. Risk Management'!I11</f>
        <v>2</v>
      </c>
      <c r="C9" s="17">
        <f>'A. Risk Management'!J11</f>
        <v>0</v>
      </c>
      <c r="D9" s="17" t="str">
        <f>'A. Risk Management'!X11</f>
        <v/>
      </c>
      <c r="E9" s="17" t="str">
        <f>'A. Risk Management'!B11</f>
        <v>A.1.6</v>
      </c>
      <c r="F9" s="17" t="str">
        <f>'A. Risk Management'!C11</f>
        <v>Risk context?</v>
      </c>
      <c r="G9" s="17" t="str">
        <f>'A. Risk Management'!D11</f>
        <v>Yes</v>
      </c>
      <c r="H9" s="17">
        <f>'A. Risk Management'!E11</f>
        <v>0</v>
      </c>
      <c r="I9" s="17" t="str">
        <f>'A. Risk Management'!F11</f>
        <v>A.1 IT &amp; Infrastructure Risk Governance and Context</v>
      </c>
      <c r="J9" s="17">
        <f>'A. Risk Management'!G11</f>
        <v>4.0999999999999996</v>
      </c>
      <c r="K9" s="17" t="str">
        <f>'A. Risk Management'!H11</f>
        <v>Assessing Security Risks</v>
      </c>
      <c r="L9" s="17" t="s">
        <v>3</v>
      </c>
      <c r="M9" s="17" t="s">
        <v>243</v>
      </c>
      <c r="N9" s="113" t="s">
        <v>3</v>
      </c>
      <c r="O9" s="113" t="s">
        <v>3</v>
      </c>
      <c r="P9" s="17" t="s">
        <v>3</v>
      </c>
      <c r="Q9" s="17" t="s">
        <v>3459</v>
      </c>
      <c r="R9" s="17"/>
    </row>
    <row r="10" spans="1:18" ht="56">
      <c r="A10" s="17">
        <f>'A. Risk Management'!A12</f>
        <v>2427</v>
      </c>
      <c r="B10" s="17">
        <f>'A. Risk Management'!I12</f>
        <v>2</v>
      </c>
      <c r="C10" s="17">
        <f>'A. Risk Management'!J12</f>
        <v>0</v>
      </c>
      <c r="D10" s="17" t="str">
        <f>'A. Risk Management'!X12</f>
        <v/>
      </c>
      <c r="E10" s="17" t="str">
        <f>'A. Risk Management'!B12</f>
        <v>A.1.7</v>
      </c>
      <c r="F10" s="17" t="str">
        <f>'A. Risk Management'!C12</f>
        <v>Risk training plan?</v>
      </c>
      <c r="G10" s="17" t="str">
        <f>'A. Risk Management'!D12</f>
        <v>Yes</v>
      </c>
      <c r="H10" s="17">
        <f>'A. Risk Management'!E12</f>
        <v>0</v>
      </c>
      <c r="I10" s="17" t="str">
        <f>'A. Risk Management'!F12</f>
        <v>A.1 IT &amp; Infrastructure Risk Governance and Context</v>
      </c>
      <c r="J10" s="17">
        <f>'A. Risk Management'!G12</f>
        <v>4.0999999999999996</v>
      </c>
      <c r="K10" s="17" t="str">
        <f>'A. Risk Management'!H12</f>
        <v>Assessing Security Risks</v>
      </c>
      <c r="L10" s="17" t="s">
        <v>3</v>
      </c>
      <c r="M10" s="17" t="s">
        <v>243</v>
      </c>
      <c r="N10" s="113" t="s">
        <v>3</v>
      </c>
      <c r="O10" s="113" t="s">
        <v>3</v>
      </c>
      <c r="P10" s="17" t="s">
        <v>3</v>
      </c>
      <c r="Q10" s="17" t="s">
        <v>3459</v>
      </c>
      <c r="R10" s="17"/>
    </row>
    <row r="11" spans="1:18" ht="56">
      <c r="A11" s="17">
        <f>'A. Risk Management'!A13</f>
        <v>2431</v>
      </c>
      <c r="B11" s="17">
        <f>'A. Risk Management'!I13</f>
        <v>2</v>
      </c>
      <c r="C11" s="17">
        <f>'A. Risk Management'!J13</f>
        <v>0</v>
      </c>
      <c r="D11" s="17" t="str">
        <f>'A. Risk Management'!X13</f>
        <v/>
      </c>
      <c r="E11" s="17" t="str">
        <f>'A. Risk Management'!B13</f>
        <v>A.1.8</v>
      </c>
      <c r="F11" s="17" t="str">
        <f>'A. Risk Management'!C13</f>
        <v>Risk evaluation criteria?</v>
      </c>
      <c r="G11" s="17" t="str">
        <f>'A. Risk Management'!D13</f>
        <v>Yes</v>
      </c>
      <c r="H11" s="17">
        <f>'A. Risk Management'!E13</f>
        <v>0</v>
      </c>
      <c r="I11" s="17" t="str">
        <f>'A. Risk Management'!F13</f>
        <v>A.1 IT &amp; Infrastructure Risk Governance and Context</v>
      </c>
      <c r="J11" s="17">
        <f>'A. Risk Management'!G13</f>
        <v>4.0999999999999996</v>
      </c>
      <c r="K11" s="17" t="str">
        <f>'A. Risk Management'!H13</f>
        <v>Assessing Security Risks</v>
      </c>
      <c r="L11" s="17" t="s">
        <v>3</v>
      </c>
      <c r="M11" s="17" t="s">
        <v>243</v>
      </c>
      <c r="N11" s="113" t="s">
        <v>3</v>
      </c>
      <c r="O11" s="113" t="s">
        <v>3</v>
      </c>
      <c r="P11" s="17" t="s">
        <v>3</v>
      </c>
      <c r="Q11" s="17" t="s">
        <v>3459</v>
      </c>
      <c r="R11" s="17"/>
    </row>
    <row r="12" spans="1:18" ht="56">
      <c r="A12" s="17">
        <f>'A. Risk Management'!A14</f>
        <v>2429</v>
      </c>
      <c r="B12" s="17">
        <f>'A. Risk Management'!I14</f>
        <v>2</v>
      </c>
      <c r="C12" s="17">
        <f>'A. Risk Management'!J14</f>
        <v>0</v>
      </c>
      <c r="D12" s="17" t="str">
        <f>'A. Risk Management'!X14</f>
        <v/>
      </c>
      <c r="E12" s="17" t="str">
        <f>'A. Risk Management'!B14</f>
        <v>A.1.9</v>
      </c>
      <c r="F12" s="17" t="str">
        <f>'A. Risk Management'!C14</f>
        <v>Risk scenarios? If so:</v>
      </c>
      <c r="G12" s="17" t="str">
        <f>'A. Risk Management'!D14</f>
        <v>Yes</v>
      </c>
      <c r="H12" s="17">
        <f>'A. Risk Management'!E14</f>
        <v>0</v>
      </c>
      <c r="I12" s="17" t="str">
        <f>'A. Risk Management'!F14</f>
        <v>A.1 IT &amp; Infrastructure Risk Governance and Context</v>
      </c>
      <c r="J12" s="17">
        <f>'A. Risk Management'!G14</f>
        <v>4.0999999999999996</v>
      </c>
      <c r="K12" s="17" t="str">
        <f>'A. Risk Management'!H14</f>
        <v>Assessing Security Risks</v>
      </c>
      <c r="L12" s="17" t="s">
        <v>3</v>
      </c>
      <c r="M12" s="17" t="s">
        <v>243</v>
      </c>
      <c r="N12" s="113" t="s">
        <v>3</v>
      </c>
      <c r="O12" s="113" t="s">
        <v>3</v>
      </c>
      <c r="P12" s="17" t="s">
        <v>3465</v>
      </c>
      <c r="Q12" s="17" t="s">
        <v>3</v>
      </c>
      <c r="R12" s="17"/>
    </row>
    <row r="13" spans="1:18" ht="42">
      <c r="A13" s="17">
        <f>'A. Risk Management'!A15</f>
        <v>2430</v>
      </c>
      <c r="B13" s="17">
        <f>'A. Risk Management'!I15</f>
        <v>3</v>
      </c>
      <c r="C13" s="17">
        <f>'A. Risk Management'!J15</f>
        <v>0</v>
      </c>
      <c r="D13" s="17" t="str">
        <f>'A. Risk Management'!X15</f>
        <v/>
      </c>
      <c r="E13" s="17" t="str">
        <f>'A. Risk Management'!B15</f>
        <v>A.1.9.1</v>
      </c>
      <c r="F13" s="17" t="str">
        <f>'A. Risk Management'!C15</f>
        <v>Have scenarios been created for a variety of events with a range of possible threats that could impact the range of assets?</v>
      </c>
      <c r="G13" s="17" t="str">
        <f>'A. Risk Management'!D15</f>
        <v>Yes</v>
      </c>
      <c r="H13" s="17">
        <f>'A. Risk Management'!E15</f>
        <v>0</v>
      </c>
      <c r="I13" s="17">
        <f>'A. Risk Management'!F15</f>
        <v>0</v>
      </c>
      <c r="J13" s="17" t="str">
        <f>'A. Risk Management'!G15</f>
        <v>N/A</v>
      </c>
      <c r="K13" s="17">
        <f>'A. Risk Management'!H15</f>
        <v>0</v>
      </c>
      <c r="L13" s="17" t="s">
        <v>3</v>
      </c>
      <c r="M13" s="17" t="s">
        <v>243</v>
      </c>
      <c r="N13" s="113" t="s">
        <v>3</v>
      </c>
      <c r="O13" s="113" t="s">
        <v>3</v>
      </c>
      <c r="P13" s="17" t="s">
        <v>3466</v>
      </c>
      <c r="Q13" s="17" t="s">
        <v>3</v>
      </c>
      <c r="R13" s="17"/>
    </row>
    <row r="14" spans="1:18" ht="28">
      <c r="A14" s="17">
        <f>'A. Risk Management'!A16</f>
        <v>2428</v>
      </c>
      <c r="B14" s="17">
        <f>'A. Risk Management'!I16</f>
        <v>3</v>
      </c>
      <c r="C14" s="17">
        <f>'A. Risk Management'!J16</f>
        <v>0</v>
      </c>
      <c r="D14" s="17" t="str">
        <f>'A. Risk Management'!X16</f>
        <v/>
      </c>
      <c r="E14" s="17" t="str">
        <f>'A. Risk Management'!B16</f>
        <v>A.1.9.2</v>
      </c>
      <c r="F14" s="17" t="str">
        <f>'A. Risk Management'!C16</f>
        <v>Do the scenarios include threat types impacting all assets resulting in business impact?</v>
      </c>
      <c r="G14" s="17" t="str">
        <f>'A. Risk Management'!D16</f>
        <v>Yes</v>
      </c>
      <c r="H14" s="17">
        <f>'A. Risk Management'!E16</f>
        <v>0</v>
      </c>
      <c r="I14" s="17">
        <f>'A. Risk Management'!F16</f>
        <v>0</v>
      </c>
      <c r="J14" s="17" t="str">
        <f>'A. Risk Management'!G16</f>
        <v>N/A</v>
      </c>
      <c r="K14" s="17">
        <f>'A. Risk Management'!H16</f>
        <v>0</v>
      </c>
      <c r="L14" s="17" t="s">
        <v>3</v>
      </c>
      <c r="M14" s="17" t="s">
        <v>243</v>
      </c>
      <c r="N14" s="113" t="s">
        <v>3</v>
      </c>
      <c r="O14" s="113" t="s">
        <v>3</v>
      </c>
      <c r="P14" s="17" t="s">
        <v>3</v>
      </c>
      <c r="Q14" s="17" t="s">
        <v>3459</v>
      </c>
      <c r="R14" s="17"/>
    </row>
    <row r="15" spans="1:18" ht="56">
      <c r="A15" s="17">
        <f>'A. Risk Management'!A17</f>
        <v>3285</v>
      </c>
      <c r="B15" s="17">
        <f>'A. Risk Management'!I17</f>
        <v>2</v>
      </c>
      <c r="C15" s="17">
        <f>'A. Risk Management'!J17</f>
        <v>0</v>
      </c>
      <c r="D15" s="17" t="str">
        <f>'A. Risk Management'!X17</f>
        <v/>
      </c>
      <c r="E15" s="17" t="str">
        <f>'A. Risk Management'!B17</f>
        <v>A.1.10</v>
      </c>
      <c r="F15" s="17" t="str">
        <f>'A. Risk Management'!C17</f>
        <v>Ownership, action plan, response plan, management update?</v>
      </c>
      <c r="G15" s="17" t="str">
        <f>'A. Risk Management'!D17</f>
        <v>Yes</v>
      </c>
      <c r="H15" s="17" t="str">
        <f>'A. Risk Management'!E17</f>
        <v>Q3</v>
      </c>
      <c r="I15" s="17" t="str">
        <f>'A. Risk Management'!F17</f>
        <v>A.2 IT &amp; Infrastructure Risk Assessment Life Cycle</v>
      </c>
      <c r="J15" s="17" t="str">
        <f>'A. Risk Management'!G17</f>
        <v>N/A</v>
      </c>
      <c r="K15" s="17" t="str">
        <f>'A. Risk Management'!H17</f>
        <v/>
      </c>
      <c r="L15" s="17" t="s">
        <v>3</v>
      </c>
      <c r="M15" s="17" t="s">
        <v>243</v>
      </c>
      <c r="N15" s="113" t="s">
        <v>3</v>
      </c>
      <c r="O15" s="113" t="s">
        <v>3</v>
      </c>
      <c r="P15" s="17" t="s">
        <v>3</v>
      </c>
      <c r="Q15" s="17" t="s">
        <v>3</v>
      </c>
      <c r="R15" s="17"/>
    </row>
    <row r="16" spans="1:18" ht="56">
      <c r="A16" s="17">
        <f>'A. Risk Management'!A18</f>
        <v>3286</v>
      </c>
      <c r="B16" s="17">
        <f>'A. Risk Management'!I18</f>
        <v>1</v>
      </c>
      <c r="C16" s="17">
        <f>'A. Risk Management'!J18</f>
        <v>0</v>
      </c>
      <c r="D16" s="17" t="str">
        <f>'A. Risk Management'!X18</f>
        <v/>
      </c>
      <c r="E16" s="17" t="str">
        <f>'A. Risk Management'!B18</f>
        <v>A.2</v>
      </c>
      <c r="F16" s="17" t="str">
        <f>'A. Risk Management'!C18</f>
        <v>Are controls identified for each risk classified as: preventive, detective, corrective, predictive (technical or administrative controls)?</v>
      </c>
      <c r="G16" s="17" t="str">
        <f>'A. Risk Management'!D18</f>
        <v>Yes</v>
      </c>
      <c r="H16" s="17">
        <f>'A. Risk Management'!E18</f>
        <v>0</v>
      </c>
      <c r="I16" s="17" t="str">
        <f>'A. Risk Management'!F18</f>
        <v>A.2 IT &amp; Infrastructure Risk Assessment Life Cycle</v>
      </c>
      <c r="J16" s="17">
        <f>'A. Risk Management'!G18</f>
        <v>4.2</v>
      </c>
      <c r="K16" s="17" t="str">
        <f>'A. Risk Management'!H18</f>
        <v>Treating Security Risks</v>
      </c>
      <c r="L16" s="17" t="s">
        <v>3</v>
      </c>
      <c r="M16" s="17" t="s">
        <v>243</v>
      </c>
      <c r="N16" s="113" t="s">
        <v>3</v>
      </c>
      <c r="O16" s="113" t="s">
        <v>3</v>
      </c>
      <c r="P16" s="17" t="s">
        <v>3467</v>
      </c>
      <c r="Q16" s="17" t="s">
        <v>3459</v>
      </c>
      <c r="R16" s="17"/>
    </row>
    <row r="17" spans="1:18">
      <c r="A17" s="17">
        <f>'A. Risk Management'!A19</f>
        <v>0</v>
      </c>
      <c r="B17" s="17">
        <f>'A. Risk Management'!I19</f>
        <v>0</v>
      </c>
      <c r="C17" s="17">
        <f>'A. Risk Management'!J19</f>
        <v>0</v>
      </c>
      <c r="D17" s="17">
        <f>'A. Risk Management'!X19</f>
        <v>0</v>
      </c>
      <c r="E17" s="17">
        <f>'A. Risk Management'!B19</f>
        <v>0</v>
      </c>
      <c r="F17" s="17">
        <f>'A. Risk Management'!C19</f>
        <v>0</v>
      </c>
      <c r="G17" s="17">
        <f>'A. Risk Management'!D19</f>
        <v>0</v>
      </c>
      <c r="H17" s="17">
        <f>'A. Risk Management'!E19</f>
        <v>0</v>
      </c>
      <c r="I17" s="17">
        <f>'A. Risk Management'!F19</f>
        <v>0</v>
      </c>
      <c r="J17" s="17">
        <f>'A. Risk Management'!G19</f>
        <v>0</v>
      </c>
      <c r="K17" s="17">
        <f>'A. Risk Management'!H19</f>
        <v>0</v>
      </c>
      <c r="L17" s="17"/>
      <c r="M17" s="17"/>
      <c r="N17" s="113"/>
      <c r="O17" s="113"/>
      <c r="P17" s="17"/>
      <c r="Q17" s="17"/>
      <c r="R17" s="17"/>
    </row>
    <row r="18" spans="1:18">
      <c r="A18" s="102"/>
      <c r="B18" s="102"/>
      <c r="C18" s="102"/>
      <c r="D18" s="102"/>
      <c r="E18" s="102"/>
      <c r="F18" s="71"/>
      <c r="G18" s="102"/>
      <c r="H18" s="102"/>
      <c r="I18" s="71"/>
      <c r="J18" s="190"/>
      <c r="K18" s="71"/>
      <c r="L18" s="71"/>
      <c r="M18" s="71"/>
      <c r="N18" s="190"/>
      <c r="O18" s="190"/>
      <c r="P18" s="71"/>
      <c r="Q18" s="71"/>
      <c r="R18" s="71"/>
    </row>
    <row r="19" spans="1:18">
      <c r="A19" s="45" t="str">
        <f>'B. Security Policy'!B1</f>
        <v>B. Security Policy</v>
      </c>
      <c r="B19" s="188"/>
      <c r="C19" s="188"/>
      <c r="D19" s="188"/>
      <c r="E19" s="188" t="str">
        <f>'B. Security Policy'!B1</f>
        <v>B. Security Policy</v>
      </c>
      <c r="F19" s="192"/>
      <c r="G19" s="188"/>
      <c r="H19" s="188"/>
      <c r="I19" s="192"/>
      <c r="J19" s="191"/>
      <c r="K19" s="192"/>
      <c r="L19" s="192"/>
      <c r="M19" s="192"/>
      <c r="N19" s="191"/>
      <c r="O19" s="191"/>
      <c r="P19" s="192"/>
      <c r="Q19" s="192"/>
      <c r="R19" s="183"/>
    </row>
    <row r="20" spans="1:18" ht="70">
      <c r="A20" s="17">
        <f>'B. Security Policy'!A5</f>
        <v>3199</v>
      </c>
      <c r="B20" s="17">
        <f>'B. Security Policy'!I5</f>
        <v>1</v>
      </c>
      <c r="C20" s="17">
        <f>'B. Security Policy'!J5</f>
        <v>0</v>
      </c>
      <c r="D20" s="17">
        <f>'B. Security Policy'!X5</f>
        <v>1</v>
      </c>
      <c r="E20" s="17" t="str">
        <f>'B. Security Policy'!B5</f>
        <v>B.1</v>
      </c>
      <c r="F20" s="17" t="str">
        <f>'B. Security Policy'!C5</f>
        <v>Is there an information security policy that has been approved by management, communicated to appropriate constituents and an owner to maintain and review the policy? If so, does the policy contain:</v>
      </c>
      <c r="G20" s="17" t="str">
        <f>'B. Security Policy'!D5</f>
        <v>Yes</v>
      </c>
      <c r="H20" s="17" t="str">
        <f>'B. Security Policy'!E5</f>
        <v>Q5</v>
      </c>
      <c r="I20" s="17">
        <f>'B. Security Policy'!F5</f>
        <v>0</v>
      </c>
      <c r="J20" s="17" t="str">
        <f>'B. Security Policy'!G5</f>
        <v>5.1.1</v>
      </c>
      <c r="K20" s="17" t="str">
        <f>'B. Security Policy'!H5</f>
        <v>Information Security Policy Document</v>
      </c>
      <c r="L20" s="17" t="s">
        <v>3468</v>
      </c>
      <c r="M20" s="17" t="s">
        <v>3469</v>
      </c>
      <c r="N20" s="113">
        <v>12.1</v>
      </c>
      <c r="O20" s="113" t="s">
        <v>3</v>
      </c>
      <c r="P20" s="17" t="s">
        <v>3470</v>
      </c>
      <c r="Q20" s="17" t="s">
        <v>3471</v>
      </c>
      <c r="R20" s="17"/>
    </row>
    <row r="21" spans="1:18" ht="56">
      <c r="A21" s="17">
        <f>'B. Security Policy'!A6</f>
        <v>2467</v>
      </c>
      <c r="B21" s="17">
        <f>'B. Security Policy'!I6</f>
        <v>2</v>
      </c>
      <c r="C21" s="17">
        <f>'B. Security Policy'!J6</f>
        <v>0</v>
      </c>
      <c r="D21" s="17" t="str">
        <f>'B. Security Policy'!X6</f>
        <v/>
      </c>
      <c r="E21" s="17" t="str">
        <f>'B. Security Policy'!B6</f>
        <v>B.1.1</v>
      </c>
      <c r="F21" s="17" t="str">
        <f>'B. Security Policy'!C6</f>
        <v>Risk assessment?</v>
      </c>
      <c r="G21" s="17" t="str">
        <f>'B. Security Policy'!D6</f>
        <v>Yes</v>
      </c>
      <c r="H21" s="17">
        <f>'B. Security Policy'!E6</f>
        <v>0</v>
      </c>
      <c r="I21" s="17">
        <f>'B. Security Policy'!F6</f>
        <v>0</v>
      </c>
      <c r="J21" s="17" t="str">
        <f>'B. Security Policy'!G6</f>
        <v>5.1.1.c</v>
      </c>
      <c r="K21" s="17" t="str">
        <f>'B. Security Policy'!H6</f>
        <v>Information Security Policy Document</v>
      </c>
      <c r="L21" s="17" t="s">
        <v>3468</v>
      </c>
      <c r="M21" s="17" t="s">
        <v>3469</v>
      </c>
      <c r="N21" s="113" t="s">
        <v>3</v>
      </c>
      <c r="O21" s="113" t="s">
        <v>3</v>
      </c>
      <c r="P21" s="17" t="s">
        <v>3472</v>
      </c>
      <c r="Q21" s="17" t="s">
        <v>3471</v>
      </c>
      <c r="R21" s="17"/>
    </row>
    <row r="22" spans="1:18" ht="56">
      <c r="A22" s="17">
        <f>'B. Security Policy'!A7</f>
        <v>45</v>
      </c>
      <c r="B22" s="17">
        <f>'B. Security Policy'!I7</f>
        <v>2</v>
      </c>
      <c r="C22" s="17">
        <f>'B. Security Policy'!J7</f>
        <v>0</v>
      </c>
      <c r="D22" s="17" t="str">
        <f>'B. Security Policy'!X7</f>
        <v/>
      </c>
      <c r="E22" s="17" t="str">
        <f>'B. Security Policy'!B7</f>
        <v>B.1.2</v>
      </c>
      <c r="F22" s="17" t="str">
        <f>'B. Security Policy'!C7</f>
        <v>Risk management?</v>
      </c>
      <c r="G22" s="17" t="str">
        <f>'B. Security Policy'!D7</f>
        <v>Yes</v>
      </c>
      <c r="H22" s="17">
        <f>'B. Security Policy'!E7</f>
        <v>0</v>
      </c>
      <c r="I22" s="17">
        <f>'B. Security Policy'!F7</f>
        <v>0</v>
      </c>
      <c r="J22" s="17" t="str">
        <f>'B. Security Policy'!G7</f>
        <v>5.1.1.c</v>
      </c>
      <c r="K22" s="17" t="str">
        <f>'B. Security Policy'!H7</f>
        <v>Information Security Policy Document</v>
      </c>
      <c r="L22" s="17" t="s">
        <v>3468</v>
      </c>
      <c r="M22" s="17" t="s">
        <v>3469</v>
      </c>
      <c r="N22" s="113" t="s">
        <v>3457</v>
      </c>
      <c r="O22" s="113" t="s">
        <v>3</v>
      </c>
      <c r="P22" s="17" t="s">
        <v>3</v>
      </c>
      <c r="Q22" s="17" t="s">
        <v>3471</v>
      </c>
      <c r="R22" s="17"/>
    </row>
    <row r="23" spans="1:18" ht="56">
      <c r="A23" s="17">
        <f>'B. Security Policy'!A8</f>
        <v>47</v>
      </c>
      <c r="B23" s="17">
        <f>'B. Security Policy'!I8</f>
        <v>2</v>
      </c>
      <c r="C23" s="17">
        <f>'B. Security Policy'!J8</f>
        <v>0</v>
      </c>
      <c r="D23" s="17" t="str">
        <f>'B. Security Policy'!X8</f>
        <v/>
      </c>
      <c r="E23" s="17" t="str">
        <f>'B. Security Policy'!B8</f>
        <v>B.1.3</v>
      </c>
      <c r="F23" s="17" t="str">
        <f>'B. Security Policy'!C8</f>
        <v>Security awareness training/education?</v>
      </c>
      <c r="G23" s="17" t="str">
        <f>'B. Security Policy'!D8</f>
        <v>Yes</v>
      </c>
      <c r="H23" s="17">
        <f>'B. Security Policy'!E8</f>
        <v>0</v>
      </c>
      <c r="I23" s="17">
        <f>'B. Security Policy'!F8</f>
        <v>0</v>
      </c>
      <c r="J23" s="17" t="str">
        <f>'B. Security Policy'!G8</f>
        <v>5.1.1.d.2</v>
      </c>
      <c r="K23" s="17" t="str">
        <f>'B. Security Policy'!H8</f>
        <v>Information Security Policy Document</v>
      </c>
      <c r="L23" s="17" t="s">
        <v>3468</v>
      </c>
      <c r="M23" s="17" t="s">
        <v>3469</v>
      </c>
      <c r="N23" s="113" t="s">
        <v>3473</v>
      </c>
      <c r="O23" s="113" t="s">
        <v>3</v>
      </c>
      <c r="P23" s="17" t="s">
        <v>3</v>
      </c>
      <c r="Q23" s="17" t="s">
        <v>3471</v>
      </c>
      <c r="R23" s="17"/>
    </row>
    <row r="24" spans="1:18" ht="56">
      <c r="A24" s="17">
        <f>'B. Security Policy'!A9</f>
        <v>24</v>
      </c>
      <c r="B24" s="17">
        <f>'B. Security Policy'!I9</f>
        <v>2</v>
      </c>
      <c r="C24" s="17">
        <f>'B. Security Policy'!J9</f>
        <v>0</v>
      </c>
      <c r="D24" s="17" t="str">
        <f>'B. Security Policy'!X9</f>
        <v/>
      </c>
      <c r="E24" s="17" t="str">
        <f>'B. Security Policy'!B9</f>
        <v>B.1.4</v>
      </c>
      <c r="F24" s="17" t="str">
        <f>'B. Security Policy'!C9</f>
        <v>Business continuity?</v>
      </c>
      <c r="G24" s="17" t="str">
        <f>'B. Security Policy'!D9</f>
        <v>Yes</v>
      </c>
      <c r="H24" s="17">
        <f>'B. Security Policy'!E9</f>
        <v>0</v>
      </c>
      <c r="I24" s="17">
        <f>'B. Security Policy'!F9</f>
        <v>0</v>
      </c>
      <c r="J24" s="17" t="str">
        <f>'B. Security Policy'!G9</f>
        <v>5.1.1.d.3</v>
      </c>
      <c r="K24" s="17" t="str">
        <f>'B. Security Policy'!H9</f>
        <v>Information Security Policy Document</v>
      </c>
      <c r="L24" s="17" t="s">
        <v>3468</v>
      </c>
      <c r="M24" s="17" t="s">
        <v>3469</v>
      </c>
      <c r="N24" s="113" t="s">
        <v>3</v>
      </c>
      <c r="O24" s="113" t="s">
        <v>3</v>
      </c>
      <c r="P24" s="17" t="s">
        <v>3474</v>
      </c>
      <c r="Q24" s="17" t="s">
        <v>3471</v>
      </c>
      <c r="R24" s="17"/>
    </row>
    <row r="25" spans="1:18" ht="56">
      <c r="A25" s="17">
        <f>'B. Security Policy'!A10</f>
        <v>57</v>
      </c>
      <c r="B25" s="17">
        <f>'B. Security Policy'!I10</f>
        <v>2</v>
      </c>
      <c r="C25" s="17">
        <f>'B. Security Policy'!J10</f>
        <v>0</v>
      </c>
      <c r="D25" s="17" t="str">
        <f>'B. Security Policy'!X10</f>
        <v/>
      </c>
      <c r="E25" s="17" t="str">
        <f>'B. Security Policy'!B10</f>
        <v>B.1.5</v>
      </c>
      <c r="F25" s="17" t="str">
        <f>'B. Security Policy'!C10</f>
        <v>Consequences for non-compliance with corporate policies?</v>
      </c>
      <c r="G25" s="17" t="str">
        <f>'B. Security Policy'!D10</f>
        <v>Yes</v>
      </c>
      <c r="H25" s="17">
        <f>'B. Security Policy'!E10</f>
        <v>0</v>
      </c>
      <c r="I25" s="17">
        <f>'B. Security Policy'!F10</f>
        <v>0</v>
      </c>
      <c r="J25" s="17" t="str">
        <f>'B. Security Policy'!G10</f>
        <v>5.1.1.d</v>
      </c>
      <c r="K25" s="17" t="str">
        <f>'B. Security Policy'!H10</f>
        <v>Information Security Policy Document</v>
      </c>
      <c r="L25" s="17" t="s">
        <v>3468</v>
      </c>
      <c r="M25" s="17" t="s">
        <v>3469</v>
      </c>
      <c r="N25" s="113" t="s">
        <v>3</v>
      </c>
      <c r="O25" s="113" t="s">
        <v>3</v>
      </c>
      <c r="P25" s="17" t="s">
        <v>3475</v>
      </c>
      <c r="Q25" s="17" t="s">
        <v>3471</v>
      </c>
      <c r="R25" s="17"/>
    </row>
    <row r="26" spans="1:18" ht="56">
      <c r="A26" s="17">
        <f>'B. Security Policy'!A11</f>
        <v>2469</v>
      </c>
      <c r="B26" s="17">
        <f>'B. Security Policy'!I11</f>
        <v>2</v>
      </c>
      <c r="C26" s="17">
        <f>'B. Security Policy'!J11</f>
        <v>0</v>
      </c>
      <c r="D26" s="17" t="str">
        <f>'B. Security Policy'!X11</f>
        <v/>
      </c>
      <c r="E26" s="17" t="str">
        <f>'B. Security Policy'!B11</f>
        <v>B.1.6</v>
      </c>
      <c r="F26" s="17" t="str">
        <f>'B. Security Policy'!C11</f>
        <v>Responsibilities for information security management?</v>
      </c>
      <c r="G26" s="17" t="str">
        <f>'B. Security Policy'!D11</f>
        <v>Yes</v>
      </c>
      <c r="H26" s="17">
        <f>'B. Security Policy'!E11</f>
        <v>0</v>
      </c>
      <c r="I26" s="17">
        <f>'B. Security Policy'!F11</f>
        <v>0</v>
      </c>
      <c r="J26" s="17" t="str">
        <f>'B. Security Policy'!G11</f>
        <v>5.1.1.e</v>
      </c>
      <c r="K26" s="17" t="str">
        <f>'B. Security Policy'!H11</f>
        <v>Information Security Policy Document</v>
      </c>
      <c r="L26" s="17" t="s">
        <v>3468</v>
      </c>
      <c r="M26" s="17" t="s">
        <v>3469</v>
      </c>
      <c r="N26" s="113" t="s">
        <v>3</v>
      </c>
      <c r="O26" s="113" t="s">
        <v>3</v>
      </c>
      <c r="P26" s="17" t="s">
        <v>3</v>
      </c>
      <c r="Q26" s="17" t="s">
        <v>3471</v>
      </c>
      <c r="R26" s="17"/>
    </row>
    <row r="27" spans="1:18" ht="28">
      <c r="A27" s="17">
        <f>'B. Security Policy'!A12</f>
        <v>21</v>
      </c>
      <c r="B27" s="17">
        <f>'B. Security Policy'!I12</f>
        <v>2</v>
      </c>
      <c r="C27" s="17">
        <f>'B. Security Policy'!J12</f>
        <v>0</v>
      </c>
      <c r="D27" s="17" t="str">
        <f>'B. Security Policy'!X12</f>
        <v/>
      </c>
      <c r="E27" s="17" t="str">
        <f>'B. Security Policy'!B12</f>
        <v>B.1.7</v>
      </c>
      <c r="F27" s="17" t="str">
        <f>'B. Security Policy'!C12</f>
        <v>Acceptable use?</v>
      </c>
      <c r="G27" s="17" t="str">
        <f>'B. Security Policy'!D12</f>
        <v>Yes</v>
      </c>
      <c r="H27" s="17">
        <f>'B. Security Policy'!E12</f>
        <v>0</v>
      </c>
      <c r="I27" s="17">
        <f>'B. Security Policy'!F12</f>
        <v>0</v>
      </c>
      <c r="J27" s="17" t="str">
        <f>'B. Security Policy'!G12</f>
        <v>7.1.3</v>
      </c>
      <c r="K27" s="17" t="str">
        <f>'B. Security Policy'!H12</f>
        <v>Acceptable use of assets</v>
      </c>
      <c r="L27" s="17" t="s">
        <v>3476</v>
      </c>
      <c r="M27" s="17" t="s">
        <v>3477</v>
      </c>
      <c r="N27" s="113" t="s">
        <v>3478</v>
      </c>
      <c r="O27" s="113" t="s">
        <v>3</v>
      </c>
      <c r="P27" s="17" t="s">
        <v>3479</v>
      </c>
      <c r="Q27" s="17" t="s">
        <v>3480</v>
      </c>
      <c r="R27" s="17"/>
    </row>
    <row r="28" spans="1:18" ht="28">
      <c r="A28" s="17">
        <f>'B. Security Policy'!A13</f>
        <v>22</v>
      </c>
      <c r="B28" s="17">
        <f>'B. Security Policy'!I13</f>
        <v>2</v>
      </c>
      <c r="C28" s="17">
        <f>'B. Security Policy'!J13</f>
        <v>0</v>
      </c>
      <c r="D28" s="17" t="str">
        <f>'B. Security Policy'!X13</f>
        <v/>
      </c>
      <c r="E28" s="17" t="str">
        <f>'B. Security Policy'!B13</f>
        <v>B.1.8</v>
      </c>
      <c r="F28" s="17" t="str">
        <f>'B. Security Policy'!C13</f>
        <v>Access control?</v>
      </c>
      <c r="G28" s="17" t="str">
        <f>'B. Security Policy'!D13</f>
        <v>Yes</v>
      </c>
      <c r="H28" s="17">
        <f>'B. Security Policy'!E13</f>
        <v>0</v>
      </c>
      <c r="I28" s="17">
        <f>'B. Security Policy'!F13</f>
        <v>0</v>
      </c>
      <c r="J28" s="17" t="str">
        <f>'B. Security Policy'!G13</f>
        <v>N/A</v>
      </c>
      <c r="K28" s="17">
        <f>'B. Security Policy'!H13</f>
        <v>0</v>
      </c>
      <c r="L28" s="17" t="s">
        <v>3</v>
      </c>
      <c r="M28" s="17" t="s">
        <v>243</v>
      </c>
      <c r="N28" s="113" t="s">
        <v>3481</v>
      </c>
      <c r="O28" s="113" t="s">
        <v>3</v>
      </c>
      <c r="P28" s="17" t="s">
        <v>3482</v>
      </c>
      <c r="Q28" s="17" t="s">
        <v>3</v>
      </c>
      <c r="R28" s="17"/>
    </row>
    <row r="29" spans="1:18">
      <c r="A29" s="17">
        <f>'B. Security Policy'!A14</f>
        <v>23</v>
      </c>
      <c r="B29" s="17">
        <f>'B. Security Policy'!I14</f>
        <v>2</v>
      </c>
      <c r="C29" s="17">
        <f>'B. Security Policy'!J14</f>
        <v>0</v>
      </c>
      <c r="D29" s="17" t="str">
        <f>'B. Security Policy'!X14</f>
        <v/>
      </c>
      <c r="E29" s="17" t="str">
        <f>'B. Security Policy'!B14</f>
        <v>B.1.9</v>
      </c>
      <c r="F29" s="17" t="str">
        <f>'B. Security Policy'!C14</f>
        <v>Application security?</v>
      </c>
      <c r="G29" s="17" t="str">
        <f>'B. Security Policy'!D14</f>
        <v>Yes</v>
      </c>
      <c r="H29" s="17">
        <f>'B. Security Policy'!E14</f>
        <v>0</v>
      </c>
      <c r="I29" s="17">
        <f>'B. Security Policy'!F14</f>
        <v>0</v>
      </c>
      <c r="J29" s="17" t="str">
        <f>'B. Security Policy'!G14</f>
        <v>N/A</v>
      </c>
      <c r="K29" s="17">
        <f>'B. Security Policy'!H14</f>
        <v>0</v>
      </c>
      <c r="L29" s="17" t="s">
        <v>3</v>
      </c>
      <c r="M29" s="17" t="s">
        <v>243</v>
      </c>
      <c r="N29" s="113" t="s">
        <v>3483</v>
      </c>
      <c r="O29" s="113" t="s">
        <v>3</v>
      </c>
      <c r="P29" s="17" t="s">
        <v>3484</v>
      </c>
      <c r="Q29" s="17" t="s">
        <v>3</v>
      </c>
      <c r="R29" s="17"/>
    </row>
    <row r="30" spans="1:18">
      <c r="A30" s="17">
        <f>'B. Security Policy'!A15</f>
        <v>25</v>
      </c>
      <c r="B30" s="17">
        <f>'B. Security Policy'!I15</f>
        <v>2</v>
      </c>
      <c r="C30" s="17">
        <f>'B. Security Policy'!J15</f>
        <v>0</v>
      </c>
      <c r="D30" s="17" t="str">
        <f>'B. Security Policy'!X15</f>
        <v/>
      </c>
      <c r="E30" s="17" t="str">
        <f>'B. Security Policy'!B15</f>
        <v>B.1.10</v>
      </c>
      <c r="F30" s="17" t="str">
        <f>'B. Security Policy'!C15</f>
        <v>Change control?</v>
      </c>
      <c r="G30" s="17" t="str">
        <f>'B. Security Policy'!D15</f>
        <v>Yes</v>
      </c>
      <c r="H30" s="17">
        <f>'B. Security Policy'!E15</f>
        <v>0</v>
      </c>
      <c r="I30" s="17">
        <f>'B. Security Policy'!F15</f>
        <v>0</v>
      </c>
      <c r="J30" s="17" t="str">
        <f>'B. Security Policy'!G15</f>
        <v>N/A</v>
      </c>
      <c r="K30" s="17">
        <f>'B. Security Policy'!H15</f>
        <v>0</v>
      </c>
      <c r="L30" s="17" t="s">
        <v>3</v>
      </c>
      <c r="M30" s="17" t="s">
        <v>243</v>
      </c>
      <c r="N30" s="113" t="s">
        <v>3483</v>
      </c>
      <c r="O30" s="113" t="s">
        <v>3</v>
      </c>
      <c r="P30" s="17" t="s">
        <v>3485</v>
      </c>
      <c r="Q30" s="17" t="s">
        <v>3</v>
      </c>
      <c r="R30" s="17"/>
    </row>
    <row r="31" spans="1:18">
      <c r="A31" s="17">
        <f>'B. Security Policy'!A16</f>
        <v>26</v>
      </c>
      <c r="B31" s="17">
        <f>'B. Security Policy'!I16</f>
        <v>2</v>
      </c>
      <c r="C31" s="17">
        <f>'B. Security Policy'!J16</f>
        <v>0</v>
      </c>
      <c r="D31" s="17" t="str">
        <f>'B. Security Policy'!X16</f>
        <v/>
      </c>
      <c r="E31" s="17" t="str">
        <f>'B. Security Policy'!B16</f>
        <v>B.1.11</v>
      </c>
      <c r="F31" s="17" t="str">
        <f>'B. Security Policy'!C16</f>
        <v>Clean desk?</v>
      </c>
      <c r="G31" s="17" t="str">
        <f>'B. Security Policy'!D16</f>
        <v>Yes</v>
      </c>
      <c r="H31" s="17">
        <f>'B. Security Policy'!E16</f>
        <v>0</v>
      </c>
      <c r="I31" s="17">
        <f>'B. Security Policy'!F16</f>
        <v>0</v>
      </c>
      <c r="J31" s="17" t="str">
        <f>'B. Security Policy'!G16</f>
        <v>N/A</v>
      </c>
      <c r="K31" s="17">
        <f>'B. Security Policy'!H16</f>
        <v>0</v>
      </c>
      <c r="L31" s="17" t="s">
        <v>3</v>
      </c>
      <c r="M31" s="17" t="s">
        <v>243</v>
      </c>
      <c r="N31" s="113" t="s">
        <v>3</v>
      </c>
      <c r="O31" s="113" t="s">
        <v>3</v>
      </c>
      <c r="P31" s="17" t="s">
        <v>3</v>
      </c>
      <c r="Q31" s="17" t="s">
        <v>3</v>
      </c>
      <c r="R31" s="17"/>
    </row>
    <row r="32" spans="1:18" ht="56">
      <c r="A32" s="17">
        <f>'B. Security Policy'!A17</f>
        <v>27</v>
      </c>
      <c r="B32" s="17">
        <f>'B. Security Policy'!I17</f>
        <v>2</v>
      </c>
      <c r="C32" s="17">
        <f>'B. Security Policy'!J17</f>
        <v>0</v>
      </c>
      <c r="D32" s="17" t="str">
        <f>'B. Security Policy'!X17</f>
        <v/>
      </c>
      <c r="E32" s="17" t="str">
        <f>'B. Security Policy'!B17</f>
        <v>B.1.12</v>
      </c>
      <c r="F32" s="17" t="str">
        <f>'B. Security Policy'!C17</f>
        <v>Computer and communication systems access and use?</v>
      </c>
      <c r="G32" s="17" t="str">
        <f>'B. Security Policy'!D17</f>
        <v>Yes</v>
      </c>
      <c r="H32" s="17">
        <f>'B. Security Policy'!E17</f>
        <v>0</v>
      </c>
      <c r="I32" s="17">
        <f>'B. Security Policy'!F17</f>
        <v>0</v>
      </c>
      <c r="J32" s="17" t="str">
        <f>'B. Security Policy'!G17</f>
        <v>N/A</v>
      </c>
      <c r="K32" s="17">
        <f>'B. Security Policy'!H17</f>
        <v>0</v>
      </c>
      <c r="L32" s="17" t="s">
        <v>3</v>
      </c>
      <c r="M32" s="17" t="s">
        <v>243</v>
      </c>
      <c r="N32" s="113" t="s">
        <v>3486</v>
      </c>
      <c r="O32" s="113" t="s">
        <v>3</v>
      </c>
      <c r="P32" s="17" t="s">
        <v>3487</v>
      </c>
      <c r="Q32" s="17" t="s">
        <v>3</v>
      </c>
      <c r="R32" s="17"/>
    </row>
    <row r="33" spans="1:18" ht="28">
      <c r="A33" s="17">
        <f>'B. Security Policy'!A18</f>
        <v>28</v>
      </c>
      <c r="B33" s="17">
        <f>'B. Security Policy'!I18</f>
        <v>2</v>
      </c>
      <c r="C33" s="17">
        <f>'B. Security Policy'!J18</f>
        <v>0</v>
      </c>
      <c r="D33" s="17" t="str">
        <f>'B. Security Policy'!X18</f>
        <v/>
      </c>
      <c r="E33" s="17" t="str">
        <f>'B. Security Policy'!B18</f>
        <v>B.1.13</v>
      </c>
      <c r="F33" s="17" t="str">
        <f>'B. Security Policy'!C18</f>
        <v>Data handling?</v>
      </c>
      <c r="G33" s="17" t="str">
        <f>'B. Security Policy'!D18</f>
        <v>Yes</v>
      </c>
      <c r="H33" s="17">
        <f>'B. Security Policy'!E18</f>
        <v>0</v>
      </c>
      <c r="I33" s="17">
        <f>'B. Security Policy'!F18</f>
        <v>0</v>
      </c>
      <c r="J33" s="17" t="str">
        <f>'B. Security Policy'!G18</f>
        <v>N/A</v>
      </c>
      <c r="K33" s="17">
        <f>'B. Security Policy'!H18</f>
        <v>0</v>
      </c>
      <c r="L33" s="17" t="s">
        <v>3</v>
      </c>
      <c r="M33" s="17" t="s">
        <v>243</v>
      </c>
      <c r="N33" s="113" t="s">
        <v>3488</v>
      </c>
      <c r="O33" s="113" t="s">
        <v>3</v>
      </c>
      <c r="P33" s="17" t="s">
        <v>3489</v>
      </c>
      <c r="Q33" s="17" t="s">
        <v>3</v>
      </c>
      <c r="R33" s="17"/>
    </row>
    <row r="34" spans="1:18" ht="28">
      <c r="A34" s="17">
        <f>'B. Security Policy'!A19</f>
        <v>29</v>
      </c>
      <c r="B34" s="17">
        <f>'B. Security Policy'!I19</f>
        <v>2</v>
      </c>
      <c r="C34" s="17">
        <f>'B. Security Policy'!J19</f>
        <v>0</v>
      </c>
      <c r="D34" s="17" t="str">
        <f>'B. Security Policy'!X19</f>
        <v/>
      </c>
      <c r="E34" s="17" t="str">
        <f>'B. Security Policy'!B19</f>
        <v>B.1.14</v>
      </c>
      <c r="F34" s="17" t="str">
        <f>'B. Security Policy'!C19</f>
        <v>Desktop computing?</v>
      </c>
      <c r="G34" s="17" t="str">
        <f>'B. Security Policy'!D19</f>
        <v>Yes</v>
      </c>
      <c r="H34" s="17">
        <f>'B. Security Policy'!E19</f>
        <v>0</v>
      </c>
      <c r="I34" s="17">
        <f>'B. Security Policy'!F19</f>
        <v>0</v>
      </c>
      <c r="J34" s="17" t="str">
        <f>'B. Security Policy'!G19</f>
        <v>N/A</v>
      </c>
      <c r="K34" s="17">
        <f>'B. Security Policy'!H19</f>
        <v>0</v>
      </c>
      <c r="L34" s="17" t="s">
        <v>3</v>
      </c>
      <c r="M34" s="17" t="s">
        <v>243</v>
      </c>
      <c r="N34" s="113" t="s">
        <v>3490</v>
      </c>
      <c r="O34" s="113" t="s">
        <v>3</v>
      </c>
      <c r="P34" s="17" t="s">
        <v>3491</v>
      </c>
      <c r="Q34" s="17" t="s">
        <v>3</v>
      </c>
      <c r="R34" s="17"/>
    </row>
    <row r="35" spans="1:18">
      <c r="A35" s="17">
        <f>'B. Security Policy'!A20</f>
        <v>30</v>
      </c>
      <c r="B35" s="17">
        <f>'B. Security Policy'!I20</f>
        <v>2</v>
      </c>
      <c r="C35" s="17">
        <f>'B. Security Policy'!J20</f>
        <v>0</v>
      </c>
      <c r="D35" s="17" t="str">
        <f>'B. Security Policy'!X20</f>
        <v/>
      </c>
      <c r="E35" s="17" t="str">
        <f>'B. Security Policy'!B20</f>
        <v>B.1.15</v>
      </c>
      <c r="F35" s="17" t="str">
        <f>'B. Security Policy'!C20</f>
        <v>Disaster recovery?</v>
      </c>
      <c r="G35" s="17" t="str">
        <f>'B. Security Policy'!D20</f>
        <v>Yes</v>
      </c>
      <c r="H35" s="17">
        <f>'B. Security Policy'!E20</f>
        <v>0</v>
      </c>
      <c r="I35" s="17">
        <f>'B. Security Policy'!F20</f>
        <v>0</v>
      </c>
      <c r="J35" s="17" t="str">
        <f>'B. Security Policy'!G20</f>
        <v>N/A</v>
      </c>
      <c r="K35" s="17">
        <f>'B. Security Policy'!H20</f>
        <v>0</v>
      </c>
      <c r="L35" s="17" t="s">
        <v>3</v>
      </c>
      <c r="M35" s="17" t="s">
        <v>243</v>
      </c>
      <c r="N35" s="113" t="s">
        <v>3</v>
      </c>
      <c r="O35" s="113" t="s">
        <v>3</v>
      </c>
      <c r="P35" s="17" t="s">
        <v>3492</v>
      </c>
      <c r="Q35" s="17" t="s">
        <v>3</v>
      </c>
      <c r="R35" s="17"/>
    </row>
    <row r="36" spans="1:18">
      <c r="A36" s="17">
        <f>'B. Security Policy'!A21</f>
        <v>31</v>
      </c>
      <c r="B36" s="17">
        <f>'B. Security Policy'!I21</f>
        <v>2</v>
      </c>
      <c r="C36" s="17">
        <f>'B. Security Policy'!J21</f>
        <v>0</v>
      </c>
      <c r="D36" s="17" t="str">
        <f>'B. Security Policy'!X21</f>
        <v/>
      </c>
      <c r="E36" s="17" t="str">
        <f>'B. Security Policy'!B21</f>
        <v>B.1.16</v>
      </c>
      <c r="F36" s="17" t="str">
        <f>'B. Security Policy'!C21</f>
        <v>Email?</v>
      </c>
      <c r="G36" s="17" t="str">
        <f>'B. Security Policy'!D21</f>
        <v>Yes</v>
      </c>
      <c r="H36" s="17">
        <f>'B. Security Policy'!E21</f>
        <v>0</v>
      </c>
      <c r="I36" s="17">
        <f>'B. Security Policy'!F21</f>
        <v>0</v>
      </c>
      <c r="J36" s="17" t="str">
        <f>'B. Security Policy'!G21</f>
        <v>N/A</v>
      </c>
      <c r="K36" s="17">
        <f>'B. Security Policy'!H21</f>
        <v>0</v>
      </c>
      <c r="L36" s="17" t="s">
        <v>3</v>
      </c>
      <c r="M36" s="17" t="s">
        <v>243</v>
      </c>
      <c r="N36" s="113" t="s">
        <v>3</v>
      </c>
      <c r="O36" s="113" t="s">
        <v>3</v>
      </c>
      <c r="P36" s="17" t="s">
        <v>3</v>
      </c>
      <c r="Q36" s="17" t="s">
        <v>3</v>
      </c>
      <c r="R36" s="17"/>
    </row>
    <row r="37" spans="1:18">
      <c r="A37" s="17">
        <f>'B. Security Policy'!A22</f>
        <v>32</v>
      </c>
      <c r="B37" s="17">
        <f>'B. Security Policy'!I22</f>
        <v>2</v>
      </c>
      <c r="C37" s="17">
        <f>'B. Security Policy'!J22</f>
        <v>0</v>
      </c>
      <c r="D37" s="17" t="str">
        <f>'B. Security Policy'!X22</f>
        <v/>
      </c>
      <c r="E37" s="17" t="str">
        <f>'B. Security Policy'!B22</f>
        <v>B.1.17</v>
      </c>
      <c r="F37" s="17" t="str">
        <f>'B. Security Policy'!C22</f>
        <v>Constituent accountability?</v>
      </c>
      <c r="G37" s="17" t="str">
        <f>'B. Security Policy'!D22</f>
        <v>Yes</v>
      </c>
      <c r="H37" s="17">
        <f>'B. Security Policy'!E22</f>
        <v>0</v>
      </c>
      <c r="I37" s="17">
        <f>'B. Security Policy'!F22</f>
        <v>0</v>
      </c>
      <c r="J37" s="17" t="str">
        <f>'B. Security Policy'!G22</f>
        <v>N/A</v>
      </c>
      <c r="K37" s="17">
        <f>'B. Security Policy'!H22</f>
        <v>0</v>
      </c>
      <c r="L37" s="17" t="s">
        <v>3</v>
      </c>
      <c r="M37" s="17" t="s">
        <v>243</v>
      </c>
      <c r="N37" s="113" t="s">
        <v>3</v>
      </c>
      <c r="O37" s="113" t="s">
        <v>3</v>
      </c>
      <c r="P37" s="17" t="s">
        <v>3</v>
      </c>
      <c r="Q37" s="17" t="s">
        <v>3</v>
      </c>
      <c r="R37" s="17"/>
    </row>
    <row r="38" spans="1:18" ht="42">
      <c r="A38" s="17">
        <f>'B. Security Policy'!A23</f>
        <v>33</v>
      </c>
      <c r="B38" s="17">
        <f>'B. Security Policy'!I23</f>
        <v>2</v>
      </c>
      <c r="C38" s="17">
        <f>'B. Security Policy'!J23</f>
        <v>0</v>
      </c>
      <c r="D38" s="17" t="str">
        <f>'B. Security Policy'!X23</f>
        <v/>
      </c>
      <c r="E38" s="17" t="str">
        <f>'B. Security Policy'!B23</f>
        <v>B.1.18</v>
      </c>
      <c r="F38" s="17" t="str">
        <f>'B. Security Policy'!C23</f>
        <v>Encryption?</v>
      </c>
      <c r="G38" s="17" t="str">
        <f>'B. Security Policy'!D23</f>
        <v>Yes</v>
      </c>
      <c r="H38" s="17">
        <f>'B. Security Policy'!E23</f>
        <v>0</v>
      </c>
      <c r="I38" s="17">
        <f>'B. Security Policy'!F23</f>
        <v>0</v>
      </c>
      <c r="J38" s="17" t="str">
        <f>'B. Security Policy'!G23</f>
        <v>N/A</v>
      </c>
      <c r="K38" s="17">
        <f>'B. Security Policy'!H23</f>
        <v>0</v>
      </c>
      <c r="L38" s="17" t="s">
        <v>3</v>
      </c>
      <c r="M38" s="17" t="s">
        <v>243</v>
      </c>
      <c r="N38" s="113" t="s">
        <v>3493</v>
      </c>
      <c r="O38" s="113" t="s">
        <v>3</v>
      </c>
      <c r="P38" s="17" t="s">
        <v>3494</v>
      </c>
      <c r="Q38" s="17" t="s">
        <v>3</v>
      </c>
      <c r="R38" s="17"/>
    </row>
    <row r="39" spans="1:18">
      <c r="A39" s="17">
        <f>'B. Security Policy'!A24</f>
        <v>34</v>
      </c>
      <c r="B39" s="17">
        <f>'B. Security Policy'!I24</f>
        <v>2</v>
      </c>
      <c r="C39" s="17">
        <f>'B. Security Policy'!J24</f>
        <v>0</v>
      </c>
      <c r="D39" s="17" t="str">
        <f>'B. Security Policy'!X24</f>
        <v/>
      </c>
      <c r="E39" s="17" t="str">
        <f>'B. Security Policy'!B24</f>
        <v>B.1.19</v>
      </c>
      <c r="F39" s="17" t="str">
        <f>'B. Security Policy'!C24</f>
        <v>Exception process?</v>
      </c>
      <c r="G39" s="17" t="str">
        <f>'B. Security Policy'!D24</f>
        <v>Yes</v>
      </c>
      <c r="H39" s="17">
        <f>'B. Security Policy'!E24</f>
        <v>0</v>
      </c>
      <c r="I39" s="17">
        <f>'B. Security Policy'!F24</f>
        <v>0</v>
      </c>
      <c r="J39" s="17" t="str">
        <f>'B. Security Policy'!G24</f>
        <v>N/A</v>
      </c>
      <c r="K39" s="17">
        <f>'B. Security Policy'!H24</f>
        <v>0</v>
      </c>
      <c r="L39" s="17" t="s">
        <v>3</v>
      </c>
      <c r="M39" s="17" t="s">
        <v>243</v>
      </c>
      <c r="N39" s="113" t="s">
        <v>3</v>
      </c>
      <c r="O39" s="113" t="s">
        <v>3</v>
      </c>
      <c r="P39" s="17" t="s">
        <v>3</v>
      </c>
      <c r="Q39" s="17" t="s">
        <v>3</v>
      </c>
      <c r="R39" s="17"/>
    </row>
    <row r="40" spans="1:18">
      <c r="A40" s="17">
        <f>'B. Security Policy'!A25</f>
        <v>35</v>
      </c>
      <c r="B40" s="17">
        <f>'B. Security Policy'!I25</f>
        <v>2</v>
      </c>
      <c r="C40" s="17">
        <f>'B. Security Policy'!J25</f>
        <v>0</v>
      </c>
      <c r="D40" s="17" t="str">
        <f>'B. Security Policy'!X25</f>
        <v/>
      </c>
      <c r="E40" s="17" t="str">
        <f>'B. Security Policy'!B25</f>
        <v>B.1.20</v>
      </c>
      <c r="F40" s="17" t="str">
        <f>'B. Security Policy'!C25</f>
        <v>Information classification?</v>
      </c>
      <c r="G40" s="17" t="str">
        <f>'B. Security Policy'!D25</f>
        <v>Yes</v>
      </c>
      <c r="H40" s="17">
        <f>'B. Security Policy'!E25</f>
        <v>0</v>
      </c>
      <c r="I40" s="17">
        <f>'B. Security Policy'!F25</f>
        <v>0</v>
      </c>
      <c r="J40" s="17" t="str">
        <f>'B. Security Policy'!G25</f>
        <v>N/A</v>
      </c>
      <c r="K40" s="17">
        <f>'B. Security Policy'!H25</f>
        <v>0</v>
      </c>
      <c r="L40" s="17" t="s">
        <v>3</v>
      </c>
      <c r="M40" s="17" t="s">
        <v>243</v>
      </c>
      <c r="N40" s="113" t="s">
        <v>3</v>
      </c>
      <c r="O40" s="113" t="s">
        <v>3</v>
      </c>
      <c r="P40" s="17" t="s">
        <v>3</v>
      </c>
      <c r="Q40" s="17" t="s">
        <v>3</v>
      </c>
      <c r="R40" s="17"/>
    </row>
    <row r="41" spans="1:18" ht="28">
      <c r="A41" s="17">
        <f>'B. Security Policy'!A26</f>
        <v>36</v>
      </c>
      <c r="B41" s="17">
        <f>'B. Security Policy'!I26</f>
        <v>2</v>
      </c>
      <c r="C41" s="17">
        <f>'B. Security Policy'!J26</f>
        <v>0</v>
      </c>
      <c r="D41" s="17" t="str">
        <f>'B. Security Policy'!X26</f>
        <v/>
      </c>
      <c r="E41" s="17" t="str">
        <f>'B. Security Policy'!B26</f>
        <v>B.1.21</v>
      </c>
      <c r="F41" s="17" t="str">
        <f>'B. Security Policy'!C26</f>
        <v>Internet/Intranet access and use?</v>
      </c>
      <c r="G41" s="17" t="str">
        <f>'B. Security Policy'!D26</f>
        <v>Yes</v>
      </c>
      <c r="H41" s="17">
        <f>'B. Security Policy'!E26</f>
        <v>0</v>
      </c>
      <c r="I41" s="17">
        <f>'B. Security Policy'!F26</f>
        <v>0</v>
      </c>
      <c r="J41" s="17" t="str">
        <f>'B. Security Policy'!G26</f>
        <v>N/A</v>
      </c>
      <c r="K41" s="17">
        <f>'B. Security Policy'!H26</f>
        <v>0</v>
      </c>
      <c r="L41" s="17" t="s">
        <v>3</v>
      </c>
      <c r="M41" s="17" t="s">
        <v>243</v>
      </c>
      <c r="N41" s="113" t="s">
        <v>3495</v>
      </c>
      <c r="O41" s="113" t="s">
        <v>3</v>
      </c>
      <c r="P41" s="17" t="s">
        <v>3496</v>
      </c>
      <c r="Q41" s="17" t="s">
        <v>3</v>
      </c>
      <c r="R41" s="17"/>
    </row>
    <row r="42" spans="1:18" ht="28">
      <c r="A42" s="17">
        <f>'B. Security Policy'!A27</f>
        <v>37</v>
      </c>
      <c r="B42" s="17">
        <f>'B. Security Policy'!I27</f>
        <v>2</v>
      </c>
      <c r="C42" s="17">
        <f>'B. Security Policy'!J27</f>
        <v>0</v>
      </c>
      <c r="D42" s="17" t="str">
        <f>'B. Security Policy'!X27</f>
        <v/>
      </c>
      <c r="E42" s="17" t="str">
        <f>'B. Security Policy'!B27</f>
        <v>B.1.22</v>
      </c>
      <c r="F42" s="17" t="str">
        <f>'B. Security Policy'!C27</f>
        <v>Mobile computing?</v>
      </c>
      <c r="G42" s="17" t="str">
        <f>'B. Security Policy'!D27</f>
        <v>Yes</v>
      </c>
      <c r="H42" s="17">
        <f>'B. Security Policy'!E27</f>
        <v>0</v>
      </c>
      <c r="I42" s="17">
        <f>'B. Security Policy'!F27</f>
        <v>0</v>
      </c>
      <c r="J42" s="17" t="str">
        <f>'B. Security Policy'!G27</f>
        <v>N/A</v>
      </c>
      <c r="K42" s="17">
        <f>'B. Security Policy'!H27</f>
        <v>0</v>
      </c>
      <c r="L42" s="17" t="s">
        <v>3</v>
      </c>
      <c r="M42" s="17" t="s">
        <v>243</v>
      </c>
      <c r="N42" s="113" t="s">
        <v>3497</v>
      </c>
      <c r="O42" s="113" t="s">
        <v>3</v>
      </c>
      <c r="P42" s="17" t="s">
        <v>3491</v>
      </c>
      <c r="Q42" s="17" t="s">
        <v>3</v>
      </c>
      <c r="R42" s="17"/>
    </row>
    <row r="43" spans="1:18" ht="28">
      <c r="A43" s="17">
        <f>'B. Security Policy'!A28</f>
        <v>38</v>
      </c>
      <c r="B43" s="17">
        <f>'B. Security Policy'!I28</f>
        <v>2</v>
      </c>
      <c r="C43" s="17">
        <f>'B. Security Policy'!J28</f>
        <v>0</v>
      </c>
      <c r="D43" s="17" t="str">
        <f>'B. Security Policy'!X28</f>
        <v/>
      </c>
      <c r="E43" s="17" t="str">
        <f>'B. Security Policy'!B28</f>
        <v>B.1.23</v>
      </c>
      <c r="F43" s="17" t="str">
        <f>'B. Security Policy'!C28</f>
        <v>Network security?</v>
      </c>
      <c r="G43" s="17" t="str">
        <f>'B. Security Policy'!D28</f>
        <v>Yes</v>
      </c>
      <c r="H43" s="17">
        <f>'B. Security Policy'!E28</f>
        <v>0</v>
      </c>
      <c r="I43" s="17">
        <f>'B. Security Policy'!F28</f>
        <v>0</v>
      </c>
      <c r="J43" s="17" t="str">
        <f>'B. Security Policy'!G28</f>
        <v>N/A</v>
      </c>
      <c r="K43" s="17">
        <f>'B. Security Policy'!H28</f>
        <v>0</v>
      </c>
      <c r="L43" s="17" t="s">
        <v>3</v>
      </c>
      <c r="M43" s="17" t="s">
        <v>243</v>
      </c>
      <c r="N43" s="113" t="s">
        <v>3498</v>
      </c>
      <c r="O43" s="113" t="s">
        <v>3</v>
      </c>
      <c r="P43" s="17" t="s">
        <v>3496</v>
      </c>
      <c r="Q43" s="17" t="s">
        <v>3</v>
      </c>
      <c r="R43" s="17"/>
    </row>
    <row r="44" spans="1:18" ht="28">
      <c r="A44" s="17">
        <f>'B. Security Policy'!A29</f>
        <v>39</v>
      </c>
      <c r="B44" s="17">
        <f>'B. Security Policy'!I29</f>
        <v>2</v>
      </c>
      <c r="C44" s="17">
        <f>'B. Security Policy'!J29</f>
        <v>0</v>
      </c>
      <c r="D44" s="17" t="str">
        <f>'B. Security Policy'!X29</f>
        <v/>
      </c>
      <c r="E44" s="17" t="str">
        <f>'B. Security Policy'!B29</f>
        <v>B.1.24</v>
      </c>
      <c r="F44" s="17" t="str">
        <f>'B. Security Policy'!C29</f>
        <v>Operating system security?</v>
      </c>
      <c r="G44" s="17" t="str">
        <f>'B. Security Policy'!D29</f>
        <v>Yes</v>
      </c>
      <c r="H44" s="17">
        <f>'B. Security Policy'!E29</f>
        <v>0</v>
      </c>
      <c r="I44" s="17">
        <f>'B. Security Policy'!F29</f>
        <v>0</v>
      </c>
      <c r="J44" s="17" t="str">
        <f>'B. Security Policy'!G29</f>
        <v>N/A</v>
      </c>
      <c r="K44" s="17">
        <f>'B. Security Policy'!H29</f>
        <v>0</v>
      </c>
      <c r="L44" s="17" t="s">
        <v>3</v>
      </c>
      <c r="M44" s="17" t="s">
        <v>243</v>
      </c>
      <c r="N44" s="113" t="s">
        <v>3499</v>
      </c>
      <c r="O44" s="113" t="s">
        <v>3</v>
      </c>
      <c r="P44" s="17" t="s">
        <v>3500</v>
      </c>
      <c r="Q44" s="17" t="s">
        <v>3</v>
      </c>
      <c r="R44" s="17"/>
    </row>
    <row r="45" spans="1:18" ht="42">
      <c r="A45" s="17">
        <f>'B. Security Policy'!A30</f>
        <v>40</v>
      </c>
      <c r="B45" s="17">
        <f>'B. Security Policy'!I30</f>
        <v>2</v>
      </c>
      <c r="C45" s="17">
        <f>'B. Security Policy'!J30</f>
        <v>0</v>
      </c>
      <c r="D45" s="17" t="str">
        <f>'B. Security Policy'!X30</f>
        <v/>
      </c>
      <c r="E45" s="17" t="str">
        <f>'B. Security Policy'!B30</f>
        <v>B.1.25</v>
      </c>
      <c r="F45" s="17" t="str">
        <f>'B. Security Policy'!C30</f>
        <v>Personnel security and termination?</v>
      </c>
      <c r="G45" s="17" t="str">
        <f>'B. Security Policy'!D30</f>
        <v>Yes</v>
      </c>
      <c r="H45" s="17">
        <f>'B. Security Policy'!E30</f>
        <v>0</v>
      </c>
      <c r="I45" s="17">
        <f>'B. Security Policy'!F30</f>
        <v>0</v>
      </c>
      <c r="J45" s="17" t="str">
        <f>'B. Security Policy'!G30</f>
        <v>N/A</v>
      </c>
      <c r="K45" s="17">
        <f>'B. Security Policy'!H30</f>
        <v>0</v>
      </c>
      <c r="L45" s="17" t="s">
        <v>3</v>
      </c>
      <c r="M45" s="17" t="s">
        <v>243</v>
      </c>
      <c r="N45" s="113" t="s">
        <v>3501</v>
      </c>
      <c r="O45" s="113" t="s">
        <v>3</v>
      </c>
      <c r="P45" s="17" t="s">
        <v>3502</v>
      </c>
      <c r="Q45" s="17" t="s">
        <v>3</v>
      </c>
      <c r="R45" s="17"/>
    </row>
    <row r="46" spans="1:18">
      <c r="A46" s="17">
        <f>'B. Security Policy'!A31</f>
        <v>41</v>
      </c>
      <c r="B46" s="17">
        <f>'B. Security Policy'!I31</f>
        <v>2</v>
      </c>
      <c r="C46" s="17">
        <f>'B. Security Policy'!J31</f>
        <v>0</v>
      </c>
      <c r="D46" s="17" t="str">
        <f>'B. Security Policy'!X31</f>
        <v/>
      </c>
      <c r="E46" s="17" t="str">
        <f>'B. Security Policy'!B31</f>
        <v>B.1.26</v>
      </c>
      <c r="F46" s="17" t="str">
        <f>'B. Security Policy'!C31</f>
        <v>Physical access?</v>
      </c>
      <c r="G46" s="17" t="str">
        <f>'B. Security Policy'!D31</f>
        <v>Yes</v>
      </c>
      <c r="H46" s="17">
        <f>'B. Security Policy'!E31</f>
        <v>0</v>
      </c>
      <c r="I46" s="17">
        <f>'B. Security Policy'!F31</f>
        <v>0</v>
      </c>
      <c r="J46" s="17" t="str">
        <f>'B. Security Policy'!G31</f>
        <v>N/A</v>
      </c>
      <c r="K46" s="17">
        <f>'B. Security Policy'!H31</f>
        <v>0</v>
      </c>
      <c r="L46" s="17" t="s">
        <v>3</v>
      </c>
      <c r="M46" s="17" t="s">
        <v>243</v>
      </c>
      <c r="N46" s="113" t="s">
        <v>3503</v>
      </c>
      <c r="O46" s="113" t="s">
        <v>3</v>
      </c>
      <c r="P46" s="17" t="s">
        <v>3504</v>
      </c>
      <c r="Q46" s="17" t="s">
        <v>3</v>
      </c>
      <c r="R46" s="17"/>
    </row>
    <row r="47" spans="1:18">
      <c r="A47" s="17">
        <f>'B. Security Policy'!A32</f>
        <v>42</v>
      </c>
      <c r="B47" s="17">
        <f>'B. Security Policy'!I32</f>
        <v>2</v>
      </c>
      <c r="C47" s="17">
        <f>'B. Security Policy'!J32</f>
        <v>0</v>
      </c>
      <c r="D47" s="17" t="str">
        <f>'B. Security Policy'!X32</f>
        <v/>
      </c>
      <c r="E47" s="17" t="str">
        <f>'B. Security Policy'!B32</f>
        <v>B.1.27</v>
      </c>
      <c r="F47" s="17" t="str">
        <f>'B. Security Policy'!C32</f>
        <v>Policy maintenance?</v>
      </c>
      <c r="G47" s="17" t="str">
        <f>'B. Security Policy'!D32</f>
        <v>Yes</v>
      </c>
      <c r="H47" s="17">
        <f>'B. Security Policy'!E32</f>
        <v>0</v>
      </c>
      <c r="I47" s="17">
        <f>'B. Security Policy'!F32</f>
        <v>0</v>
      </c>
      <c r="J47" s="17" t="str">
        <f>'B. Security Policy'!G32</f>
        <v>N/A</v>
      </c>
      <c r="K47" s="17">
        <f>'B. Security Policy'!H32</f>
        <v>0</v>
      </c>
      <c r="L47" s="17" t="s">
        <v>3</v>
      </c>
      <c r="M47" s="17" t="s">
        <v>243</v>
      </c>
      <c r="N47" s="113">
        <v>12.1</v>
      </c>
      <c r="O47" s="113" t="s">
        <v>3</v>
      </c>
      <c r="P47" s="17" t="s">
        <v>3</v>
      </c>
      <c r="Q47" s="17" t="s">
        <v>3</v>
      </c>
      <c r="R47" s="17"/>
    </row>
    <row r="48" spans="1:18" ht="56">
      <c r="A48" s="17">
        <f>'B. Security Policy'!A33</f>
        <v>44</v>
      </c>
      <c r="B48" s="17">
        <f>'B. Security Policy'!I33</f>
        <v>2</v>
      </c>
      <c r="C48" s="17">
        <f>'B. Security Policy'!J33</f>
        <v>0</v>
      </c>
      <c r="D48" s="17" t="str">
        <f>'B. Security Policy'!X33</f>
        <v/>
      </c>
      <c r="E48" s="17" t="str">
        <f>'B. Security Policy'!B33</f>
        <v>B.1.28</v>
      </c>
      <c r="F48" s="17" t="str">
        <f>'B. Security Policy'!C33</f>
        <v>Remote access?</v>
      </c>
      <c r="G48" s="17" t="str">
        <f>'B. Security Policy'!D33</f>
        <v>Yes</v>
      </c>
      <c r="H48" s="17">
        <f>'B. Security Policy'!E33</f>
        <v>0</v>
      </c>
      <c r="I48" s="17">
        <f>'B. Security Policy'!F33</f>
        <v>0</v>
      </c>
      <c r="J48" s="17" t="str">
        <f>'B. Security Policy'!G33</f>
        <v>N/A</v>
      </c>
      <c r="K48" s="17">
        <f>'B. Security Policy'!H33</f>
        <v>0</v>
      </c>
      <c r="L48" s="17" t="s">
        <v>3</v>
      </c>
      <c r="M48" s="17" t="s">
        <v>243</v>
      </c>
      <c r="N48" s="113" t="s">
        <v>3505</v>
      </c>
      <c r="O48" s="113" t="s">
        <v>3</v>
      </c>
      <c r="P48" s="17" t="s">
        <v>3506</v>
      </c>
      <c r="Q48" s="17" t="s">
        <v>3</v>
      </c>
      <c r="R48" s="17"/>
    </row>
    <row r="49" spans="1:18" ht="28">
      <c r="A49" s="17">
        <f>'B. Security Policy'!A34</f>
        <v>48</v>
      </c>
      <c r="B49" s="17">
        <f>'B. Security Policy'!I34</f>
        <v>2</v>
      </c>
      <c r="C49" s="17">
        <f>'B. Security Policy'!J34</f>
        <v>0</v>
      </c>
      <c r="D49" s="17" t="str">
        <f>'B. Security Policy'!X34</f>
        <v/>
      </c>
      <c r="E49" s="17" t="str">
        <f>'B. Security Policy'!B34</f>
        <v>B.1.29</v>
      </c>
      <c r="F49" s="17" t="str">
        <f>'B. Security Policy'!C34</f>
        <v>Security incident and privacy event management?</v>
      </c>
      <c r="G49" s="17" t="str">
        <f>'B. Security Policy'!D34</f>
        <v>Yes</v>
      </c>
      <c r="H49" s="17">
        <f>'B. Security Policy'!E34</f>
        <v>0</v>
      </c>
      <c r="I49" s="17">
        <f>'B. Security Policy'!F34</f>
        <v>0</v>
      </c>
      <c r="J49" s="17" t="str">
        <f>'B. Security Policy'!G34</f>
        <v>N/A</v>
      </c>
      <c r="K49" s="17">
        <f>'B. Security Policy'!H34</f>
        <v>0</v>
      </c>
      <c r="L49" s="17" t="s">
        <v>3</v>
      </c>
      <c r="M49" s="17" t="s">
        <v>243</v>
      </c>
      <c r="N49" s="113" t="s">
        <v>3507</v>
      </c>
      <c r="O49" s="113" t="s">
        <v>3</v>
      </c>
      <c r="P49" s="17" t="s">
        <v>3</v>
      </c>
      <c r="Q49" s="17" t="s">
        <v>3</v>
      </c>
      <c r="R49" s="17"/>
    </row>
    <row r="50" spans="1:18" ht="28">
      <c r="A50" s="17">
        <f>'B. Security Policy'!A35</f>
        <v>46</v>
      </c>
      <c r="B50" s="17">
        <f>'B. Security Policy'!I35</f>
        <v>2</v>
      </c>
      <c r="C50" s="17">
        <f>'B. Security Policy'!J35</f>
        <v>0</v>
      </c>
      <c r="D50" s="17" t="str">
        <f>'B. Security Policy'!X35</f>
        <v/>
      </c>
      <c r="E50" s="17" t="str">
        <f>'B. Security Policy'!B35</f>
        <v>B.1.30</v>
      </c>
      <c r="F50" s="17" t="str">
        <f>'B. Security Policy'!C35</f>
        <v>Secure disposal?</v>
      </c>
      <c r="G50" s="17" t="str">
        <f>'B. Security Policy'!D35</f>
        <v>Yes</v>
      </c>
      <c r="H50" s="17">
        <f>'B. Security Policy'!E35</f>
        <v>0</v>
      </c>
      <c r="I50" s="17">
        <f>'B. Security Policy'!F35</f>
        <v>0</v>
      </c>
      <c r="J50" s="17" t="str">
        <f>'B. Security Policy'!G35</f>
        <v>N/A</v>
      </c>
      <c r="K50" s="17">
        <f>'B. Security Policy'!H35</f>
        <v>0</v>
      </c>
      <c r="L50" s="17" t="s">
        <v>3</v>
      </c>
      <c r="M50" s="17" t="s">
        <v>243</v>
      </c>
      <c r="N50" s="113" t="s">
        <v>3508</v>
      </c>
      <c r="O50" s="113" t="s">
        <v>3</v>
      </c>
      <c r="P50" s="17" t="s">
        <v>3489</v>
      </c>
      <c r="Q50" s="17" t="s">
        <v>3</v>
      </c>
      <c r="R50" s="17"/>
    </row>
    <row r="51" spans="1:18">
      <c r="A51" s="17">
        <f>'B. Security Policy'!A36</f>
        <v>3287</v>
      </c>
      <c r="B51" s="17">
        <f>'B. Security Policy'!I36</f>
        <v>2</v>
      </c>
      <c r="C51" s="17">
        <f>'B. Security Policy'!J36</f>
        <v>0</v>
      </c>
      <c r="D51" s="17" t="str">
        <f>'B. Security Policy'!X36</f>
        <v/>
      </c>
      <c r="E51" s="17" t="str">
        <f>'B. Security Policy'!B36</f>
        <v>B.1.31</v>
      </c>
      <c r="F51" s="17" t="str">
        <f>'B. Security Policy'!C36</f>
        <v>Social media, social networking?</v>
      </c>
      <c r="G51" s="17" t="str">
        <f>'B. Security Policy'!D36</f>
        <v>Yes</v>
      </c>
      <c r="H51" s="17">
        <f>'B. Security Policy'!E36</f>
        <v>0</v>
      </c>
      <c r="I51" s="17">
        <f>'B. Security Policy'!F36</f>
        <v>0</v>
      </c>
      <c r="J51" s="17" t="str">
        <f>'B. Security Policy'!G36</f>
        <v>N/A</v>
      </c>
      <c r="K51" s="17">
        <f>'B. Security Policy'!H36</f>
        <v>0</v>
      </c>
      <c r="L51" s="17" t="s">
        <v>3</v>
      </c>
      <c r="M51" s="17"/>
      <c r="N51" s="113" t="s">
        <v>3</v>
      </c>
      <c r="O51" s="113" t="s">
        <v>3</v>
      </c>
      <c r="P51" s="17" t="s">
        <v>3</v>
      </c>
      <c r="Q51" s="17" t="s">
        <v>3</v>
      </c>
      <c r="R51" s="17"/>
    </row>
    <row r="52" spans="1:18" ht="28">
      <c r="A52" s="17">
        <f>'B. Security Policy'!A37</f>
        <v>50</v>
      </c>
      <c r="B52" s="17">
        <f>'B. Security Policy'!I37</f>
        <v>2</v>
      </c>
      <c r="C52" s="17">
        <f>'B. Security Policy'!J37</f>
        <v>0</v>
      </c>
      <c r="D52" s="17" t="str">
        <f>'B. Security Policy'!X37</f>
        <v/>
      </c>
      <c r="E52" s="17" t="str">
        <f>'B. Security Policy'!B37</f>
        <v>B.1.32</v>
      </c>
      <c r="F52" s="17" t="str">
        <f>'B. Security Policy'!C37</f>
        <v>Vulnerability management?</v>
      </c>
      <c r="G52" s="17" t="str">
        <f>'B. Security Policy'!D37</f>
        <v>Yes</v>
      </c>
      <c r="H52" s="17">
        <f>'B. Security Policy'!E37</f>
        <v>0</v>
      </c>
      <c r="I52" s="17">
        <f>'B. Security Policy'!F37</f>
        <v>0</v>
      </c>
      <c r="J52" s="17" t="str">
        <f>'B. Security Policy'!G37</f>
        <v>N/A</v>
      </c>
      <c r="K52" s="17">
        <f>'B. Security Policy'!H37</f>
        <v>0</v>
      </c>
      <c r="L52" s="17" t="s">
        <v>3</v>
      </c>
      <c r="M52" s="17" t="s">
        <v>243</v>
      </c>
      <c r="N52" s="113" t="s">
        <v>3509</v>
      </c>
      <c r="O52" s="113" t="s">
        <v>3</v>
      </c>
      <c r="P52" s="17" t="s">
        <v>3</v>
      </c>
      <c r="Q52" s="17" t="s">
        <v>3</v>
      </c>
      <c r="R52" s="17"/>
    </row>
    <row r="53" spans="1:18" ht="84">
      <c r="A53" s="17">
        <f>'B. Security Policy'!A38</f>
        <v>2471</v>
      </c>
      <c r="B53" s="17">
        <f>'B. Security Policy'!I38</f>
        <v>2</v>
      </c>
      <c r="C53" s="17">
        <f>'B. Security Policy'!J38</f>
        <v>0</v>
      </c>
      <c r="D53" s="17">
        <f>'B. Security Policy'!X38</f>
        <v>1</v>
      </c>
      <c r="E53" s="17" t="str">
        <f>'B. Security Policy'!B38</f>
        <v>B.1.33</v>
      </c>
      <c r="F53" s="17" t="str">
        <f>'B. Security Policy'!C38</f>
        <v>Have the policies been reviewed in the last 12 months? If so, did the review include:</v>
      </c>
      <c r="G53" s="17" t="str">
        <f>'B. Security Policy'!D38</f>
        <v>Yes</v>
      </c>
      <c r="H53" s="17" t="str">
        <f>'B. Security Policy'!E38</f>
        <v>Q7</v>
      </c>
      <c r="I53" s="17" t="str">
        <f>'B. Security Policy'!F38</f>
        <v>B.2 Information Security Policy Maintenance</v>
      </c>
      <c r="J53" s="17" t="str">
        <f>'B. Security Policy'!G38</f>
        <v>5.1.2</v>
      </c>
      <c r="K53" s="17" t="str">
        <f>'B. Security Policy'!H38</f>
        <v>Review of Information Security Policy</v>
      </c>
      <c r="L53" s="17" t="s">
        <v>3510</v>
      </c>
      <c r="M53" s="17" t="s">
        <v>3511</v>
      </c>
      <c r="N53" s="113" t="s">
        <v>3</v>
      </c>
      <c r="O53" s="113" t="s">
        <v>3</v>
      </c>
      <c r="P53" s="17" t="s">
        <v>3512</v>
      </c>
      <c r="Q53" s="17" t="s">
        <v>3513</v>
      </c>
      <c r="R53" s="17"/>
    </row>
    <row r="54" spans="1:18" ht="84">
      <c r="A54" s="17">
        <f>'B. Security Policy'!A39</f>
        <v>2473</v>
      </c>
      <c r="B54" s="17">
        <f>'B. Security Policy'!I39</f>
        <v>3</v>
      </c>
      <c r="C54" s="17">
        <f>'B. Security Policy'!J39</f>
        <v>0</v>
      </c>
      <c r="D54" s="17" t="str">
        <f>'B. Security Policy'!X39</f>
        <v/>
      </c>
      <c r="E54" s="17" t="str">
        <f>'B. Security Policy'!B39</f>
        <v>B.1.33.1</v>
      </c>
      <c r="F54" s="17" t="str">
        <f>'B. Security Policy'!C39</f>
        <v>Feedback from interested parties?</v>
      </c>
      <c r="G54" s="17" t="str">
        <f>'B. Security Policy'!D39</f>
        <v>Yes</v>
      </c>
      <c r="H54" s="17">
        <f>'B. Security Policy'!E39</f>
        <v>0</v>
      </c>
      <c r="I54" s="17">
        <f>'B. Security Policy'!F39</f>
        <v>0</v>
      </c>
      <c r="J54" s="17" t="str">
        <f>'B. Security Policy'!G39</f>
        <v>5.1.2.a</v>
      </c>
      <c r="K54" s="17" t="str">
        <f>'B. Security Policy'!H39</f>
        <v>Review of Information Security Policy</v>
      </c>
      <c r="L54" s="17" t="s">
        <v>3510</v>
      </c>
      <c r="M54" s="17" t="s">
        <v>3511</v>
      </c>
      <c r="N54" s="113" t="s">
        <v>3</v>
      </c>
      <c r="O54" s="113" t="s">
        <v>3</v>
      </c>
      <c r="P54" s="17" t="s">
        <v>3</v>
      </c>
      <c r="Q54" s="17" t="s">
        <v>3513</v>
      </c>
      <c r="R54" s="17"/>
    </row>
    <row r="55" spans="1:18" ht="84">
      <c r="A55" s="17">
        <f>'B. Security Policy'!A40</f>
        <v>2474</v>
      </c>
      <c r="B55" s="17">
        <f>'B. Security Policy'!I40</f>
        <v>3</v>
      </c>
      <c r="C55" s="17">
        <f>'B. Security Policy'!J40</f>
        <v>0</v>
      </c>
      <c r="D55" s="17" t="str">
        <f>'B. Security Policy'!X40</f>
        <v/>
      </c>
      <c r="E55" s="17" t="str">
        <f>'B. Security Policy'!B40</f>
        <v>B.1.33.2</v>
      </c>
      <c r="F55" s="17" t="str">
        <f>'B. Security Policy'!C40</f>
        <v>Results of independent reviews?</v>
      </c>
      <c r="G55" s="17" t="str">
        <f>'B. Security Policy'!D40</f>
        <v>Yes</v>
      </c>
      <c r="H55" s="17">
        <f>'B. Security Policy'!E40</f>
        <v>0</v>
      </c>
      <c r="I55" s="17">
        <f>'B. Security Policy'!F40</f>
        <v>0</v>
      </c>
      <c r="J55" s="17" t="str">
        <f>'B. Security Policy'!G40</f>
        <v>5.1.2.b</v>
      </c>
      <c r="K55" s="17" t="str">
        <f>'B. Security Policy'!H40</f>
        <v>Review of Information Security Policy</v>
      </c>
      <c r="L55" s="17" t="s">
        <v>3510</v>
      </c>
      <c r="M55" s="17" t="s">
        <v>3511</v>
      </c>
      <c r="N55" s="113" t="s">
        <v>3</v>
      </c>
      <c r="O55" s="113" t="s">
        <v>3</v>
      </c>
      <c r="P55" s="17" t="s">
        <v>3</v>
      </c>
      <c r="Q55" s="17" t="s">
        <v>3513</v>
      </c>
      <c r="R55" s="17"/>
    </row>
    <row r="56" spans="1:18" ht="84">
      <c r="A56" s="17">
        <f>'B. Security Policy'!A41</f>
        <v>2478</v>
      </c>
      <c r="B56" s="17">
        <f>'B. Security Policy'!I41</f>
        <v>3</v>
      </c>
      <c r="C56" s="17">
        <f>'B. Security Policy'!J41</f>
        <v>0</v>
      </c>
      <c r="D56" s="17" t="str">
        <f>'B. Security Policy'!X41</f>
        <v/>
      </c>
      <c r="E56" s="17" t="str">
        <f>'B. Security Policy'!B41</f>
        <v>B.1.33.3</v>
      </c>
      <c r="F56" s="17" t="str">
        <f>'B. Security Policy'!C41</f>
        <v>Policy compliance?</v>
      </c>
      <c r="G56" s="17" t="str">
        <f>'B. Security Policy'!D41</f>
        <v>Yes</v>
      </c>
      <c r="H56" s="17">
        <f>'B. Security Policy'!E41</f>
        <v>0</v>
      </c>
      <c r="I56" s="17">
        <f>'B. Security Policy'!F41</f>
        <v>0</v>
      </c>
      <c r="J56" s="17" t="str">
        <f>'B. Security Policy'!G41</f>
        <v>5.1.2.e</v>
      </c>
      <c r="K56" s="17" t="str">
        <f>'B. Security Policy'!H41</f>
        <v>Review of Information Security Policy</v>
      </c>
      <c r="L56" s="17" t="s">
        <v>3510</v>
      </c>
      <c r="M56" s="17" t="s">
        <v>3511</v>
      </c>
      <c r="N56" s="113" t="s">
        <v>3</v>
      </c>
      <c r="O56" s="113" t="s">
        <v>3</v>
      </c>
      <c r="P56" s="17" t="s">
        <v>3</v>
      </c>
      <c r="Q56" s="17" t="s">
        <v>3513</v>
      </c>
      <c r="R56" s="17"/>
    </row>
    <row r="57" spans="1:18" ht="84">
      <c r="A57" s="17">
        <f>'B. Security Policy'!A42</f>
        <v>2479</v>
      </c>
      <c r="B57" s="17">
        <f>'B. Security Policy'!I42</f>
        <v>3</v>
      </c>
      <c r="C57" s="17">
        <f>'B. Security Policy'!J42</f>
        <v>0</v>
      </c>
      <c r="D57" s="17" t="str">
        <f>'B. Security Policy'!X42</f>
        <v/>
      </c>
      <c r="E57" s="17" t="str">
        <f>'B. Security Policy'!B42</f>
        <v>B.1.33.4</v>
      </c>
      <c r="F57" s="17" t="str">
        <f>'B. Security Policy'!C42</f>
        <v>Changes that could affect the approach to managing information security?</v>
      </c>
      <c r="G57" s="17" t="str">
        <f>'B. Security Policy'!D42</f>
        <v>Yes</v>
      </c>
      <c r="H57" s="17">
        <f>'B. Security Policy'!E42</f>
        <v>0</v>
      </c>
      <c r="I57" s="17">
        <f>'B. Security Policy'!F42</f>
        <v>0</v>
      </c>
      <c r="J57" s="17" t="str">
        <f>'B. Security Policy'!G42</f>
        <v>5.1.2.f</v>
      </c>
      <c r="K57" s="17" t="str">
        <f>'B. Security Policy'!H42</f>
        <v>Review of Information Security Policy</v>
      </c>
      <c r="L57" s="17" t="s">
        <v>3510</v>
      </c>
      <c r="M57" s="17" t="s">
        <v>3511</v>
      </c>
      <c r="N57" s="113" t="s">
        <v>3</v>
      </c>
      <c r="O57" s="113" t="s">
        <v>3</v>
      </c>
      <c r="P57" s="17" t="s">
        <v>3</v>
      </c>
      <c r="Q57" s="17" t="s">
        <v>3513</v>
      </c>
      <c r="R57" s="17"/>
    </row>
    <row r="58" spans="1:18" ht="84">
      <c r="A58" s="17">
        <f>'B. Security Policy'!A43</f>
        <v>2481</v>
      </c>
      <c r="B58" s="17">
        <f>'B. Security Policy'!I43</f>
        <v>3</v>
      </c>
      <c r="C58" s="17">
        <f>'B. Security Policy'!J43</f>
        <v>0</v>
      </c>
      <c r="D58" s="17" t="str">
        <f>'B. Security Policy'!X43</f>
        <v/>
      </c>
      <c r="E58" s="17" t="str">
        <f>'B. Security Policy'!B43</f>
        <v>B.1.33.5</v>
      </c>
      <c r="F58" s="17" t="str">
        <f>'B. Security Policy'!C43</f>
        <v>Reported information security incidents?</v>
      </c>
      <c r="G58" s="17" t="str">
        <f>'B. Security Policy'!D43</f>
        <v>Yes</v>
      </c>
      <c r="H58" s="17">
        <f>'B. Security Policy'!E43</f>
        <v>0</v>
      </c>
      <c r="I58" s="17">
        <f>'B. Security Policy'!F43</f>
        <v>0</v>
      </c>
      <c r="J58" s="17" t="str">
        <f>'B. Security Policy'!G43</f>
        <v>5.1.2.h</v>
      </c>
      <c r="K58" s="17" t="str">
        <f>'B. Security Policy'!H43</f>
        <v>Review of Information Security Policy</v>
      </c>
      <c r="L58" s="17" t="s">
        <v>3510</v>
      </c>
      <c r="M58" s="17" t="s">
        <v>3511</v>
      </c>
      <c r="N58" s="113" t="s">
        <v>3</v>
      </c>
      <c r="O58" s="113" t="s">
        <v>3</v>
      </c>
      <c r="P58" s="17" t="s">
        <v>3</v>
      </c>
      <c r="Q58" s="17" t="s">
        <v>3513</v>
      </c>
      <c r="R58" s="17"/>
    </row>
    <row r="59" spans="1:18" ht="84">
      <c r="A59" s="17">
        <f>'B. Security Policy'!A44</f>
        <v>2482</v>
      </c>
      <c r="B59" s="17">
        <f>'B. Security Policy'!I44</f>
        <v>3</v>
      </c>
      <c r="C59" s="17">
        <f>'B. Security Policy'!J44</f>
        <v>0</v>
      </c>
      <c r="D59" s="17" t="str">
        <f>'B. Security Policy'!X44</f>
        <v/>
      </c>
      <c r="E59" s="17" t="str">
        <f>'B. Security Policy'!B44</f>
        <v>B.1.33.6</v>
      </c>
      <c r="F59" s="17" t="str">
        <f>'B. Security Policy'!C44</f>
        <v>Recommendations provided by relevant authorities?</v>
      </c>
      <c r="G59" s="17" t="str">
        <f>'B. Security Policy'!D44</f>
        <v>Yes</v>
      </c>
      <c r="H59" s="17">
        <f>'B. Security Policy'!E44</f>
        <v>0</v>
      </c>
      <c r="I59" s="17">
        <f>'B. Security Policy'!F44</f>
        <v>0</v>
      </c>
      <c r="J59" s="17" t="str">
        <f>'B. Security Policy'!G44</f>
        <v>5.1.2.i</v>
      </c>
      <c r="K59" s="17" t="str">
        <f>'B. Security Policy'!H44</f>
        <v>Review of Information Security Policy</v>
      </c>
      <c r="L59" s="17" t="s">
        <v>3510</v>
      </c>
      <c r="M59" s="17" t="s">
        <v>3511</v>
      </c>
      <c r="N59" s="113" t="s">
        <v>3</v>
      </c>
      <c r="O59" s="113" t="s">
        <v>3</v>
      </c>
      <c r="P59" s="17" t="s">
        <v>3</v>
      </c>
      <c r="Q59" s="17" t="s">
        <v>3513</v>
      </c>
      <c r="R59" s="17"/>
    </row>
    <row r="60" spans="1:18" ht="84">
      <c r="A60" s="17">
        <f>'B. Security Policy'!A45</f>
        <v>2483</v>
      </c>
      <c r="B60" s="17">
        <f>'B. Security Policy'!I45</f>
        <v>3</v>
      </c>
      <c r="C60" s="17">
        <f>'B. Security Policy'!J45</f>
        <v>0</v>
      </c>
      <c r="D60" s="17" t="str">
        <f>'B. Security Policy'!X45</f>
        <v/>
      </c>
      <c r="E60" s="17" t="str">
        <f>'B. Security Policy'!B45</f>
        <v>B.1.33.7</v>
      </c>
      <c r="F60" s="17" t="str">
        <f>'B. Security Policy'!C45</f>
        <v>Records management?</v>
      </c>
      <c r="G60" s="17" t="str">
        <f>'B. Security Policy'!D45</f>
        <v>Yes</v>
      </c>
      <c r="H60" s="17">
        <f>'B. Security Policy'!E45</f>
        <v>0</v>
      </c>
      <c r="I60" s="17" t="str">
        <f>'B. Security Policy'!F45</f>
        <v>B.2 Information Security Policy Maintenance</v>
      </c>
      <c r="J60" s="17" t="str">
        <f>'B. Security Policy'!G45</f>
        <v>5.1.2</v>
      </c>
      <c r="K60" s="17" t="str">
        <f>'B. Security Policy'!H45</f>
        <v>Review of Information Security Policy</v>
      </c>
      <c r="L60" s="17" t="s">
        <v>3510</v>
      </c>
      <c r="M60" s="17" t="s">
        <v>3511</v>
      </c>
      <c r="N60" s="113" t="s">
        <v>3</v>
      </c>
      <c r="O60" s="113" t="s">
        <v>3</v>
      </c>
      <c r="P60" s="17" t="s">
        <v>3</v>
      </c>
      <c r="Q60" s="17" t="s">
        <v>3513</v>
      </c>
      <c r="R60" s="17"/>
    </row>
    <row r="61" spans="1:18" ht="28">
      <c r="A61" s="17">
        <f>'B. Security Policy'!A46</f>
        <v>53</v>
      </c>
      <c r="B61" s="17">
        <f>'B. Security Policy'!I46</f>
        <v>2</v>
      </c>
      <c r="C61" s="17">
        <f>'B. Security Policy'!J46</f>
        <v>0</v>
      </c>
      <c r="D61" s="17" t="str">
        <f>'B. Security Policy'!X46</f>
        <v/>
      </c>
      <c r="E61" s="17" t="str">
        <f>'B. Security Policy'!B46</f>
        <v>B.1.34</v>
      </c>
      <c r="F61" s="17" t="str">
        <f>'B. Security Policy'!C46</f>
        <v xml:space="preserve">Is there a process to approve exceptions to the policy? </v>
      </c>
      <c r="G61" s="17" t="str">
        <f>'B. Security Policy'!D46</f>
        <v>Yes</v>
      </c>
      <c r="H61" s="17" t="str">
        <f>'B. Security Policy'!E46</f>
        <v>Q8</v>
      </c>
      <c r="I61" s="17">
        <f>'B. Security Policy'!F46</f>
        <v>0</v>
      </c>
      <c r="J61" s="17" t="str">
        <f>'B. Security Policy'!G46</f>
        <v>N/A</v>
      </c>
      <c r="K61" s="17">
        <f>'B. Security Policy'!H46</f>
        <v>0</v>
      </c>
      <c r="L61" s="17" t="s">
        <v>3</v>
      </c>
      <c r="M61" s="17" t="s">
        <v>243</v>
      </c>
      <c r="N61" s="113" t="s">
        <v>3</v>
      </c>
      <c r="O61" s="113" t="s">
        <v>3</v>
      </c>
      <c r="P61" s="17" t="s">
        <v>3</v>
      </c>
      <c r="Q61" s="17" t="s">
        <v>3</v>
      </c>
      <c r="R61" s="17"/>
    </row>
    <row r="62" spans="1:18">
      <c r="A62" s="17">
        <f>'B. Security Policy'!A47</f>
        <v>54</v>
      </c>
      <c r="B62" s="17">
        <f>'B. Security Policy'!I47</f>
        <v>3</v>
      </c>
      <c r="C62" s="17">
        <f>'B. Security Policy'!J47</f>
        <v>0</v>
      </c>
      <c r="D62" s="17" t="str">
        <f>'B. Security Policy'!X47</f>
        <v/>
      </c>
      <c r="E62" s="17" t="str">
        <f>'B. Security Policy'!B47</f>
        <v>B.1.34.1</v>
      </c>
      <c r="F62" s="17" t="str">
        <f>'B. Security Policy'!C47</f>
        <v>Does security own the approval process?</v>
      </c>
      <c r="G62" s="17" t="str">
        <f>'B. Security Policy'!D47</f>
        <v>Yes</v>
      </c>
      <c r="H62" s="17">
        <f>'B. Security Policy'!E47</f>
        <v>0</v>
      </c>
      <c r="I62" s="17">
        <f>'B. Security Policy'!F47</f>
        <v>0</v>
      </c>
      <c r="J62" s="17" t="str">
        <f>'B. Security Policy'!G47</f>
        <v>N/A</v>
      </c>
      <c r="K62" s="17">
        <f>'B. Security Policy'!H47</f>
        <v>0</v>
      </c>
      <c r="L62" s="17" t="s">
        <v>3</v>
      </c>
      <c r="M62" s="17" t="s">
        <v>243</v>
      </c>
      <c r="N62" s="113" t="s">
        <v>3</v>
      </c>
      <c r="O62" s="113" t="s">
        <v>3</v>
      </c>
      <c r="P62" s="17" t="s">
        <v>3</v>
      </c>
      <c r="Q62" s="17" t="s">
        <v>3</v>
      </c>
      <c r="R62" s="17"/>
    </row>
    <row r="63" spans="1:18" ht="56">
      <c r="A63" s="17">
        <f>'B. Security Policy'!A48</f>
        <v>19</v>
      </c>
      <c r="B63" s="17">
        <f>'B. Security Policy'!I48</f>
        <v>2</v>
      </c>
      <c r="C63" s="17">
        <f>'B. Security Policy'!J48</f>
        <v>0</v>
      </c>
      <c r="D63" s="17" t="str">
        <f>'B. Security Policy'!X48</f>
        <v/>
      </c>
      <c r="E63" s="17" t="str">
        <f>'B. Security Policy'!B48</f>
        <v>B.1.35</v>
      </c>
      <c r="F63" s="17" t="str">
        <f>'B. Security Policy'!C48</f>
        <v>Is the information security policy communicated to constituents? If so, is it communicated to:</v>
      </c>
      <c r="G63" s="17" t="str">
        <f>'B. Security Policy'!D48</f>
        <v>Yes</v>
      </c>
      <c r="H63" s="17">
        <f>'B. Security Policy'!E48</f>
        <v>0</v>
      </c>
      <c r="I63" s="17">
        <f>'B. Security Policy'!F48</f>
        <v>0</v>
      </c>
      <c r="J63" s="17" t="str">
        <f>'B. Security Policy'!G48</f>
        <v>5.1.1</v>
      </c>
      <c r="K63" s="17" t="str">
        <f>'B. Security Policy'!H48</f>
        <v>Information Security Policy Document</v>
      </c>
      <c r="L63" s="17" t="s">
        <v>3468</v>
      </c>
      <c r="M63" s="17" t="s">
        <v>3469</v>
      </c>
      <c r="N63" s="113">
        <v>12.1</v>
      </c>
      <c r="O63" s="113" t="s">
        <v>3</v>
      </c>
      <c r="P63" s="17" t="s">
        <v>3514</v>
      </c>
      <c r="Q63" s="17" t="s">
        <v>3471</v>
      </c>
      <c r="R63" s="17"/>
    </row>
    <row r="64" spans="1:18">
      <c r="A64" s="17">
        <f>'B. Security Policy'!A49</f>
        <v>223</v>
      </c>
      <c r="B64" s="17">
        <f>'B. Security Policy'!I49</f>
        <v>3</v>
      </c>
      <c r="C64" s="17">
        <f>'B. Security Policy'!J49</f>
        <v>0</v>
      </c>
      <c r="D64" s="17" t="str">
        <f>'B. Security Policy'!X49</f>
        <v/>
      </c>
      <c r="E64" s="17" t="str">
        <f>'B. Security Policy'!B49</f>
        <v>B.1.35.1</v>
      </c>
      <c r="F64" s="17" t="str">
        <f>'B. Security Policy'!C49</f>
        <v>Full time employees?</v>
      </c>
      <c r="G64" s="17" t="str">
        <f>'B. Security Policy'!D49</f>
        <v>Yes</v>
      </c>
      <c r="H64" s="17">
        <f>'B. Security Policy'!E49</f>
        <v>0</v>
      </c>
      <c r="I64" s="17">
        <f>'B. Security Policy'!F49</f>
        <v>0</v>
      </c>
      <c r="J64" s="17" t="str">
        <f>'B. Security Policy'!G49</f>
        <v>N/A</v>
      </c>
      <c r="K64" s="17">
        <f>'B. Security Policy'!H49</f>
        <v>0</v>
      </c>
      <c r="L64" s="17" t="s">
        <v>3</v>
      </c>
      <c r="M64" s="17" t="s">
        <v>243</v>
      </c>
      <c r="N64" s="113" t="s">
        <v>3</v>
      </c>
      <c r="O64" s="113" t="s">
        <v>3</v>
      </c>
      <c r="P64" s="17" t="s">
        <v>3</v>
      </c>
      <c r="Q64" s="17" t="s">
        <v>3</v>
      </c>
      <c r="R64" s="17"/>
    </row>
    <row r="65" spans="1:18">
      <c r="A65" s="17">
        <f>'B. Security Policy'!A50</f>
        <v>224</v>
      </c>
      <c r="B65" s="17">
        <f>'B. Security Policy'!I50</f>
        <v>3</v>
      </c>
      <c r="C65" s="17">
        <f>'B. Security Policy'!J50</f>
        <v>0</v>
      </c>
      <c r="D65" s="17" t="str">
        <f>'B. Security Policy'!X50</f>
        <v/>
      </c>
      <c r="E65" s="17" t="str">
        <f>'B. Security Policy'!B50</f>
        <v>B.1.35.2</v>
      </c>
      <c r="F65" s="17" t="str">
        <f>'B. Security Policy'!C50</f>
        <v>Part time employees?</v>
      </c>
      <c r="G65" s="17" t="str">
        <f>'B. Security Policy'!D50</f>
        <v>Yes</v>
      </c>
      <c r="H65" s="17">
        <f>'B. Security Policy'!E50</f>
        <v>0</v>
      </c>
      <c r="I65" s="17">
        <f>'B. Security Policy'!F50</f>
        <v>0</v>
      </c>
      <c r="J65" s="17" t="str">
        <f>'B. Security Policy'!G50</f>
        <v>N/A</v>
      </c>
      <c r="K65" s="17">
        <f>'B. Security Policy'!H50</f>
        <v>0</v>
      </c>
      <c r="L65" s="17" t="s">
        <v>3</v>
      </c>
      <c r="M65" s="17" t="s">
        <v>243</v>
      </c>
      <c r="N65" s="113" t="s">
        <v>3</v>
      </c>
      <c r="O65" s="113" t="s">
        <v>3</v>
      </c>
      <c r="P65" s="17" t="s">
        <v>3</v>
      </c>
      <c r="Q65" s="17" t="s">
        <v>3</v>
      </c>
      <c r="R65" s="17"/>
    </row>
    <row r="66" spans="1:18">
      <c r="A66" s="17">
        <f>'B. Security Policy'!A51</f>
        <v>225</v>
      </c>
      <c r="B66" s="17">
        <f>'B. Security Policy'!I51</f>
        <v>3</v>
      </c>
      <c r="C66" s="17">
        <f>'B. Security Policy'!J51</f>
        <v>0</v>
      </c>
      <c r="D66" s="17" t="str">
        <f>'B. Security Policy'!X51</f>
        <v/>
      </c>
      <c r="E66" s="17" t="str">
        <f>'B. Security Policy'!B51</f>
        <v>B.1.35.3</v>
      </c>
      <c r="F66" s="17" t="str">
        <f>'B. Security Policy'!C51</f>
        <v>Contractors?</v>
      </c>
      <c r="G66" s="17" t="str">
        <f>'B. Security Policy'!D51</f>
        <v>Yes</v>
      </c>
      <c r="H66" s="17">
        <f>'B. Security Policy'!E51</f>
        <v>0</v>
      </c>
      <c r="I66" s="17">
        <f>'B. Security Policy'!F51</f>
        <v>0</v>
      </c>
      <c r="J66" s="17" t="str">
        <f>'B. Security Policy'!G51</f>
        <v>N/A</v>
      </c>
      <c r="K66" s="17">
        <f>'B. Security Policy'!H51</f>
        <v>0</v>
      </c>
      <c r="L66" s="17" t="s">
        <v>3</v>
      </c>
      <c r="M66" s="17" t="s">
        <v>243</v>
      </c>
      <c r="N66" s="113" t="s">
        <v>3</v>
      </c>
      <c r="O66" s="113" t="s">
        <v>3</v>
      </c>
      <c r="P66" s="17" t="s">
        <v>3</v>
      </c>
      <c r="Q66" s="17" t="s">
        <v>3</v>
      </c>
      <c r="R66" s="17"/>
    </row>
    <row r="67" spans="1:18">
      <c r="A67" s="17">
        <f>'B. Security Policy'!A52</f>
        <v>226</v>
      </c>
      <c r="B67" s="17">
        <f>'B. Security Policy'!I52</f>
        <v>3</v>
      </c>
      <c r="C67" s="17">
        <f>'B. Security Policy'!J52</f>
        <v>0</v>
      </c>
      <c r="D67" s="17" t="str">
        <f>'B. Security Policy'!X52</f>
        <v/>
      </c>
      <c r="E67" s="17" t="str">
        <f>'B. Security Policy'!B52</f>
        <v>B.1.35.4</v>
      </c>
      <c r="F67" s="17" t="str">
        <f>'B. Security Policy'!C52</f>
        <v>Temporary workers?</v>
      </c>
      <c r="G67" s="17" t="str">
        <f>'B. Security Policy'!D52</f>
        <v>Yes</v>
      </c>
      <c r="H67" s="17">
        <f>'B. Security Policy'!E52</f>
        <v>0</v>
      </c>
      <c r="I67" s="17">
        <f>'B. Security Policy'!F52</f>
        <v>0</v>
      </c>
      <c r="J67" s="17" t="str">
        <f>'B. Security Policy'!G52</f>
        <v>N/A</v>
      </c>
      <c r="K67" s="17">
        <f>'B. Security Policy'!H52</f>
        <v>0</v>
      </c>
      <c r="L67" s="17" t="s">
        <v>3</v>
      </c>
      <c r="M67" s="17" t="s">
        <v>243</v>
      </c>
      <c r="N67" s="113" t="s">
        <v>3</v>
      </c>
      <c r="O67" s="113" t="s">
        <v>3</v>
      </c>
      <c r="P67" s="17" t="s">
        <v>3</v>
      </c>
      <c r="Q67" s="17" t="s">
        <v>3</v>
      </c>
      <c r="R67" s="17"/>
    </row>
    <row r="68" spans="1:18">
      <c r="A68" s="17">
        <f>'B. Security Policy'!A53</f>
        <v>0</v>
      </c>
      <c r="B68" s="17">
        <f>'B. Security Policy'!I53</f>
        <v>0</v>
      </c>
      <c r="C68" s="17">
        <f>'B. Security Policy'!J53</f>
        <v>0</v>
      </c>
      <c r="D68" s="17">
        <f>'B. Security Policy'!X53</f>
        <v>0</v>
      </c>
      <c r="E68" s="17">
        <f>'B. Security Policy'!B53</f>
        <v>0</v>
      </c>
      <c r="F68" s="17">
        <f>'B. Security Policy'!C53</f>
        <v>0</v>
      </c>
      <c r="G68" s="17">
        <f>'B. Security Policy'!D53</f>
        <v>0</v>
      </c>
      <c r="H68" s="17">
        <f>'B. Security Policy'!E53</f>
        <v>0</v>
      </c>
      <c r="I68" s="17">
        <f>'B. Security Policy'!F53</f>
        <v>0</v>
      </c>
      <c r="J68" s="17">
        <f>'B. Security Policy'!G53</f>
        <v>0</v>
      </c>
      <c r="K68" s="17">
        <f>'B. Security Policy'!H53</f>
        <v>0</v>
      </c>
      <c r="L68" s="17"/>
      <c r="M68" s="17"/>
      <c r="N68" s="113"/>
      <c r="O68" s="113"/>
      <c r="P68" s="17"/>
      <c r="Q68" s="17"/>
      <c r="R68" s="17"/>
    </row>
    <row r="69" spans="1:18">
      <c r="A69" s="102"/>
      <c r="B69" s="102"/>
      <c r="C69" s="102"/>
      <c r="D69" s="102"/>
      <c r="E69" s="102"/>
      <c r="F69" s="71"/>
      <c r="G69" s="102"/>
      <c r="H69" s="102"/>
      <c r="I69" s="71"/>
      <c r="J69" s="190"/>
      <c r="K69" s="71"/>
      <c r="L69" s="71"/>
      <c r="M69" s="71"/>
      <c r="N69" s="190"/>
      <c r="O69" s="190"/>
      <c r="P69" s="71"/>
      <c r="Q69" s="71"/>
      <c r="R69" s="71"/>
    </row>
    <row r="70" spans="1:18">
      <c r="A70" s="45" t="str">
        <f>'C. Organizational Security'!B1</f>
        <v>C. Organizational Security</v>
      </c>
      <c r="B70" s="188"/>
      <c r="C70" s="188"/>
      <c r="D70" s="188"/>
      <c r="E70" s="188" t="str">
        <f>'C. Organizational Security'!B1</f>
        <v>C. Organizational Security</v>
      </c>
      <c r="F70" s="192"/>
      <c r="G70" s="188"/>
      <c r="H70" s="188"/>
      <c r="I70" s="192"/>
      <c r="J70" s="191"/>
      <c r="K70" s="192"/>
      <c r="L70" s="192"/>
      <c r="M70" s="192"/>
      <c r="N70" s="191"/>
      <c r="O70" s="191"/>
      <c r="P70" s="192"/>
      <c r="Q70" s="192"/>
      <c r="R70" s="183"/>
    </row>
    <row r="71" spans="1:18" ht="70">
      <c r="A71" s="17">
        <f>'C. Organizational Security'!A5</f>
        <v>58</v>
      </c>
      <c r="B71" s="17">
        <f>'C. Organizational Security'!I5</f>
        <v>1</v>
      </c>
      <c r="C71" s="17">
        <f>'C. Organizational Security'!J5</f>
        <v>0</v>
      </c>
      <c r="D71" s="17">
        <f>'C. Organizational Security'!X5</f>
        <v>1</v>
      </c>
      <c r="E71" s="17" t="str">
        <f>'C. Organizational Security'!B5</f>
        <v>C.1</v>
      </c>
      <c r="F71" s="17" t="str">
        <f>'C. Organizational Security'!C5</f>
        <v>Is there an information security function responsible for security initiatives within the organization? If so, does it include:</v>
      </c>
      <c r="G71" s="17" t="str">
        <f>'C. Organizational Security'!D5</f>
        <v>Yes</v>
      </c>
      <c r="H71" s="17" t="str">
        <f>'C. Organizational Security'!E5</f>
        <v>Q58</v>
      </c>
      <c r="I71" s="17">
        <f>'C. Organizational Security'!F5</f>
        <v>0</v>
      </c>
      <c r="J71" s="17" t="str">
        <f>'C. Organizational Security'!G5</f>
        <v>6.1.1</v>
      </c>
      <c r="K71" s="17" t="str">
        <f>'C. Organizational Security'!H5</f>
        <v>Management commitment to information security</v>
      </c>
      <c r="L71" s="17" t="s">
        <v>3515</v>
      </c>
      <c r="M71" s="17" t="s">
        <v>3516</v>
      </c>
      <c r="N71" s="113" t="s">
        <v>3</v>
      </c>
      <c r="O71" s="113" t="s">
        <v>3</v>
      </c>
      <c r="P71" s="17" t="s">
        <v>3517</v>
      </c>
      <c r="Q71" s="17" t="s">
        <v>3518</v>
      </c>
      <c r="R71" s="17"/>
    </row>
    <row r="72" spans="1:18" ht="70">
      <c r="A72" s="17">
        <f>'C. Organizational Security'!A6</f>
        <v>61</v>
      </c>
      <c r="B72" s="17">
        <f>'C. Organizational Security'!I6</f>
        <v>2</v>
      </c>
      <c r="C72" s="17">
        <f>'C. Organizational Security'!J6</f>
        <v>0</v>
      </c>
      <c r="D72" s="17" t="str">
        <f>'C. Organizational Security'!X6</f>
        <v/>
      </c>
      <c r="E72" s="17" t="str">
        <f>'C. Organizational Security'!B6</f>
        <v>C.1.1</v>
      </c>
      <c r="F72" s="17" t="str">
        <f>'C. Organizational Security'!C6</f>
        <v>Creation, review and approve of information security policies?</v>
      </c>
      <c r="G72" s="17" t="str">
        <f>'C. Organizational Security'!D6</f>
        <v>Yes</v>
      </c>
      <c r="H72" s="17">
        <f>'C. Organizational Security'!E6</f>
        <v>0</v>
      </c>
      <c r="I72" s="17">
        <f>'C. Organizational Security'!F6</f>
        <v>0</v>
      </c>
      <c r="J72" s="17" t="str">
        <f>'C. Organizational Security'!G6</f>
        <v>6.1.1.b</v>
      </c>
      <c r="K72" s="17" t="str">
        <f>'C. Organizational Security'!H6</f>
        <v>Management commitment to information security</v>
      </c>
      <c r="L72" s="17" t="s">
        <v>3515</v>
      </c>
      <c r="M72" s="17" t="s">
        <v>3516</v>
      </c>
      <c r="N72" s="113" t="s">
        <v>1226</v>
      </c>
      <c r="O72" s="113" t="s">
        <v>3</v>
      </c>
      <c r="P72" s="17" t="s">
        <v>3</v>
      </c>
      <c r="Q72" s="17" t="s">
        <v>3518</v>
      </c>
      <c r="R72" s="17"/>
    </row>
    <row r="73" spans="1:18" ht="70">
      <c r="A73" s="17">
        <f>'C. Organizational Security'!A7</f>
        <v>2488</v>
      </c>
      <c r="B73" s="17">
        <f>'C. Organizational Security'!I7</f>
        <v>2</v>
      </c>
      <c r="C73" s="17">
        <f>'C. Organizational Security'!J7</f>
        <v>0</v>
      </c>
      <c r="D73" s="17" t="str">
        <f>'C. Organizational Security'!X7</f>
        <v/>
      </c>
      <c r="E73" s="17" t="str">
        <f>'C. Organizational Security'!B7</f>
        <v>C.1.2</v>
      </c>
      <c r="F73" s="17" t="str">
        <f>'C. Organizational Security'!C7</f>
        <v>Review the effectiveness of information security policy implementation?</v>
      </c>
      <c r="G73" s="17" t="str">
        <f>'C. Organizational Security'!D7</f>
        <v>Yes</v>
      </c>
      <c r="H73" s="17">
        <f>'C. Organizational Security'!E7</f>
        <v>0</v>
      </c>
      <c r="I73" s="17">
        <f>'C. Organizational Security'!F7</f>
        <v>0</v>
      </c>
      <c r="J73" s="17" t="str">
        <f>'C. Organizational Security'!G7</f>
        <v>6.1.1.c</v>
      </c>
      <c r="K73" s="17" t="str">
        <f>'C. Organizational Security'!H7</f>
        <v>Management commitment to information security</v>
      </c>
      <c r="L73" s="17" t="s">
        <v>3515</v>
      </c>
      <c r="M73" s="17" t="s">
        <v>3516</v>
      </c>
      <c r="N73" s="113" t="s">
        <v>3</v>
      </c>
      <c r="O73" s="113" t="s">
        <v>3</v>
      </c>
      <c r="P73" s="17" t="s">
        <v>3</v>
      </c>
      <c r="Q73" s="17" t="s">
        <v>3518</v>
      </c>
      <c r="R73" s="17"/>
    </row>
    <row r="74" spans="1:18" ht="70">
      <c r="A74" s="17">
        <f>'C. Organizational Security'!A8</f>
        <v>2490</v>
      </c>
      <c r="B74" s="17">
        <f>'C. Organizational Security'!I8</f>
        <v>2</v>
      </c>
      <c r="C74" s="17">
        <f>'C. Organizational Security'!J8</f>
        <v>0</v>
      </c>
      <c r="D74" s="17" t="str">
        <f>'C. Organizational Security'!X8</f>
        <v/>
      </c>
      <c r="E74" s="17" t="str">
        <f>'C. Organizational Security'!B8</f>
        <v>C.1.3</v>
      </c>
      <c r="F74" s="17" t="str">
        <f>'C. Organizational Security'!C8</f>
        <v>Manage assignment of specific roles and responsibilities for information security?</v>
      </c>
      <c r="G74" s="17" t="str">
        <f>'C. Organizational Security'!D8</f>
        <v>Yes</v>
      </c>
      <c r="H74" s="17">
        <f>'C. Organizational Security'!E8</f>
        <v>0</v>
      </c>
      <c r="I74" s="17">
        <f>'C. Organizational Security'!F8</f>
        <v>0</v>
      </c>
      <c r="J74" s="17" t="str">
        <f>'C. Organizational Security'!G8</f>
        <v>6.1.1.f</v>
      </c>
      <c r="K74" s="17" t="str">
        <f>'C. Organizational Security'!H8</f>
        <v>Management commitment to information security</v>
      </c>
      <c r="L74" s="17" t="s">
        <v>3515</v>
      </c>
      <c r="M74" s="17" t="s">
        <v>3516</v>
      </c>
      <c r="N74" s="113" t="s">
        <v>3</v>
      </c>
      <c r="O74" s="113" t="s">
        <v>3</v>
      </c>
      <c r="P74" s="17" t="s">
        <v>3519</v>
      </c>
      <c r="Q74" s="17" t="s">
        <v>3518</v>
      </c>
      <c r="R74" s="17"/>
    </row>
    <row r="75" spans="1:18" ht="70">
      <c r="A75" s="17">
        <f>'C. Organizational Security'!A9</f>
        <v>65</v>
      </c>
      <c r="B75" s="17">
        <f>'C. Organizational Security'!I9</f>
        <v>2</v>
      </c>
      <c r="C75" s="17">
        <f>'C. Organizational Security'!J9</f>
        <v>0</v>
      </c>
      <c r="D75" s="17" t="str">
        <f>'C. Organizational Security'!X9</f>
        <v/>
      </c>
      <c r="E75" s="17" t="str">
        <f>'C. Organizational Security'!B9</f>
        <v>C.1.4</v>
      </c>
      <c r="F75" s="17" t="str">
        <f>'C. Organizational Security'!C9</f>
        <v>Develop and maintain an overall strategic security plan?</v>
      </c>
      <c r="G75" s="17" t="str">
        <f>'C. Organizational Security'!D9</f>
        <v>Yes</v>
      </c>
      <c r="H75" s="17">
        <f>'C. Organizational Security'!E9</f>
        <v>0</v>
      </c>
      <c r="I75" s="17">
        <f>'C. Organizational Security'!F9</f>
        <v>0</v>
      </c>
      <c r="J75" s="17" t="str">
        <f>'C. Organizational Security'!G9</f>
        <v>6.1.1</v>
      </c>
      <c r="K75" s="17" t="str">
        <f>'C. Organizational Security'!H9</f>
        <v>Management commitment to information security</v>
      </c>
      <c r="L75" s="17" t="s">
        <v>3515</v>
      </c>
      <c r="M75" s="17" t="s">
        <v>3516</v>
      </c>
      <c r="N75" s="113" t="s">
        <v>3</v>
      </c>
      <c r="O75" s="113" t="s">
        <v>3</v>
      </c>
      <c r="P75" s="17" t="s">
        <v>3</v>
      </c>
      <c r="Q75" s="17" t="s">
        <v>3518</v>
      </c>
      <c r="R75" s="17"/>
    </row>
    <row r="76" spans="1:18" ht="70">
      <c r="A76" s="17">
        <f>'C. Organizational Security'!A10</f>
        <v>2494</v>
      </c>
      <c r="B76" s="17">
        <f>'C. Organizational Security'!I10</f>
        <v>2</v>
      </c>
      <c r="C76" s="17">
        <f>'C. Organizational Security'!J10</f>
        <v>0</v>
      </c>
      <c r="D76" s="17" t="str">
        <f>'C. Organizational Security'!X10</f>
        <v/>
      </c>
      <c r="E76" s="17" t="str">
        <f>'C. Organizational Security'!B10</f>
        <v>C.1.5</v>
      </c>
      <c r="F76" s="17" t="str">
        <f>'C. Organizational Security'!C10</f>
        <v>Consistent implementation of information security across different parts of the organization?</v>
      </c>
      <c r="G76" s="17" t="str">
        <f>'C. Organizational Security'!D10</f>
        <v>Yes</v>
      </c>
      <c r="H76" s="17">
        <f>'C. Organizational Security'!E10</f>
        <v>0</v>
      </c>
      <c r="I76" s="17">
        <f>'C. Organizational Security'!F10</f>
        <v>0</v>
      </c>
      <c r="J76" s="17" t="str">
        <f>'C. Organizational Security'!G10</f>
        <v>6.1.2</v>
      </c>
      <c r="K76" s="17" t="str">
        <f>'C. Organizational Security'!H10</f>
        <v>Information security co-ordination</v>
      </c>
      <c r="L76" s="17" t="s">
        <v>3520</v>
      </c>
      <c r="M76" s="17" t="s">
        <v>3521</v>
      </c>
      <c r="N76" s="113" t="s">
        <v>3</v>
      </c>
      <c r="O76" s="113" t="s">
        <v>3</v>
      </c>
      <c r="P76" s="17" t="s">
        <v>3</v>
      </c>
      <c r="Q76" s="17" t="s">
        <v>3522</v>
      </c>
      <c r="R76" s="17"/>
    </row>
    <row r="77" spans="1:18" ht="84">
      <c r="A77" s="17">
        <f>'C. Organizational Security'!A11</f>
        <v>63</v>
      </c>
      <c r="B77" s="17">
        <f>'C. Organizational Security'!I11</f>
        <v>2</v>
      </c>
      <c r="C77" s="17">
        <f>'C. Organizational Security'!J11</f>
        <v>0</v>
      </c>
      <c r="D77" s="17" t="str">
        <f>'C. Organizational Security'!X11</f>
        <v/>
      </c>
      <c r="E77" s="17" t="str">
        <f>'C. Organizational Security'!B11</f>
        <v>C.1.6</v>
      </c>
      <c r="F77" s="17" t="str">
        <f>'C. Organizational Security'!C11</f>
        <v>Review and monitor information security / privacy incidents or events?</v>
      </c>
      <c r="G77" s="17" t="str">
        <f>'C. Organizational Security'!D11</f>
        <v>Yes</v>
      </c>
      <c r="H77" s="17">
        <f>'C. Organizational Security'!E11</f>
        <v>0</v>
      </c>
      <c r="I77" s="17">
        <f>'C. Organizational Security'!F11</f>
        <v>0</v>
      </c>
      <c r="J77" s="17" t="str">
        <f>'C. Organizational Security'!G11</f>
        <v>5.1.2.h</v>
      </c>
      <c r="K77" s="17" t="str">
        <f>'C. Organizational Security'!H11</f>
        <v>Review Of The Information Security Policy</v>
      </c>
      <c r="L77" s="17" t="s">
        <v>3510</v>
      </c>
      <c r="M77" s="17" t="s">
        <v>3511</v>
      </c>
      <c r="N77" s="113" t="s">
        <v>3</v>
      </c>
      <c r="O77" s="113" t="s">
        <v>3</v>
      </c>
      <c r="P77" s="17" t="s">
        <v>3523</v>
      </c>
      <c r="Q77" s="17" t="s">
        <v>3513</v>
      </c>
      <c r="R77" s="17"/>
    </row>
    <row r="78" spans="1:18" ht="42">
      <c r="A78" s="17">
        <f>'C. Organizational Security'!A12</f>
        <v>62</v>
      </c>
      <c r="B78" s="17">
        <f>'C. Organizational Security'!I12</f>
        <v>2</v>
      </c>
      <c r="C78" s="17">
        <f>'C. Organizational Security'!J12</f>
        <v>0</v>
      </c>
      <c r="D78" s="17" t="str">
        <f>'C. Organizational Security'!X12</f>
        <v/>
      </c>
      <c r="E78" s="17" t="str">
        <f>'C. Organizational Security'!B12</f>
        <v>C.1.7</v>
      </c>
      <c r="F78" s="17" t="str">
        <f>'C. Organizational Security'!C12</f>
        <v>Monitor significant changes in the exposure of information assets?</v>
      </c>
      <c r="G78" s="17" t="str">
        <f>'C. Organizational Security'!D12</f>
        <v>Yes</v>
      </c>
      <c r="H78" s="17">
        <f>'C. Organizational Security'!E12</f>
        <v>0</v>
      </c>
      <c r="I78" s="17">
        <f>'C. Organizational Security'!F12</f>
        <v>0</v>
      </c>
      <c r="J78" s="17" t="str">
        <f>'C. Organizational Security'!G12</f>
        <v>6.1.3.b</v>
      </c>
      <c r="K78" s="17" t="str">
        <f>'C. Organizational Security'!H12</f>
        <v>Allocation of information security responsibilities</v>
      </c>
      <c r="L78" s="17" t="s">
        <v>3520</v>
      </c>
      <c r="M78" s="17" t="s">
        <v>3521</v>
      </c>
      <c r="N78" s="113" t="s">
        <v>3524</v>
      </c>
      <c r="O78" s="113" t="s">
        <v>3</v>
      </c>
      <c r="P78" s="17" t="s">
        <v>3</v>
      </c>
      <c r="Q78" s="17" t="s">
        <v>3525</v>
      </c>
      <c r="R78" s="17"/>
    </row>
    <row r="79" spans="1:18" ht="42">
      <c r="A79" s="17">
        <f>'C. Organizational Security'!A13</f>
        <v>2500</v>
      </c>
      <c r="B79" s="17">
        <f>'C. Organizational Security'!I13</f>
        <v>2</v>
      </c>
      <c r="C79" s="17">
        <f>'C. Organizational Security'!J13</f>
        <v>0</v>
      </c>
      <c r="D79" s="17" t="str">
        <f>'C. Organizational Security'!X13</f>
        <v/>
      </c>
      <c r="E79" s="17" t="str">
        <f>'C. Organizational Security'!B13</f>
        <v>C.1.8</v>
      </c>
      <c r="F79" s="17" t="str">
        <f>'C. Organizational Security'!C13</f>
        <v>Contacts with information security special interest groups, specialist security forums, or professional associations?</v>
      </c>
      <c r="G79" s="17" t="str">
        <f>'C. Organizational Security'!D13</f>
        <v>Yes</v>
      </c>
      <c r="H79" s="17">
        <f>'C. Organizational Security'!E13</f>
        <v>0</v>
      </c>
      <c r="I79" s="17">
        <f>'C. Organizational Security'!F13</f>
        <v>0</v>
      </c>
      <c r="J79" s="17" t="str">
        <f>'C. Organizational Security'!G13</f>
        <v>6.1.7</v>
      </c>
      <c r="K79" s="17" t="str">
        <f>'C. Organizational Security'!H13</f>
        <v>Contact with special interest groups</v>
      </c>
      <c r="L79" s="17" t="s">
        <v>3526</v>
      </c>
      <c r="M79" s="17" t="s">
        <v>3527</v>
      </c>
      <c r="N79" s="113" t="s">
        <v>3</v>
      </c>
      <c r="O79" s="113" t="s">
        <v>3</v>
      </c>
      <c r="P79" s="17" t="s">
        <v>3528</v>
      </c>
      <c r="Q79" s="17" t="s">
        <v>3529</v>
      </c>
      <c r="R79" s="17"/>
    </row>
    <row r="80" spans="1:18" ht="70">
      <c r="A80" s="17">
        <f>'C. Organizational Security'!A14</f>
        <v>67</v>
      </c>
      <c r="B80" s="17">
        <f>'C. Organizational Security'!I14</f>
        <v>2</v>
      </c>
      <c r="C80" s="17">
        <f>'C. Organizational Security'!J14</f>
        <v>0</v>
      </c>
      <c r="D80" s="17" t="str">
        <f>'C. Organizational Security'!X14</f>
        <v/>
      </c>
      <c r="E80" s="17" t="str">
        <f>'C. Organizational Security'!B14</f>
        <v>C.1.9</v>
      </c>
      <c r="F80" s="17" t="str">
        <f>'C. Organizational Security'!C14</f>
        <v>Identify and document instances of non-compliance with security policies?</v>
      </c>
      <c r="G80" s="17" t="str">
        <f>'C. Organizational Security'!D14</f>
        <v>Yes</v>
      </c>
      <c r="H80" s="17">
        <f>'C. Organizational Security'!E14</f>
        <v>0</v>
      </c>
      <c r="I80" s="17">
        <f>'C. Organizational Security'!F14</f>
        <v>0</v>
      </c>
      <c r="J80" s="17" t="str">
        <f>'C. Organizational Security'!G14</f>
        <v>15.2.1</v>
      </c>
      <c r="K80" s="17" t="str">
        <f>'C. Organizational Security'!H14</f>
        <v>Compliance with security policies and standards</v>
      </c>
      <c r="L80" s="17" t="s">
        <v>3530</v>
      </c>
      <c r="M80" s="17" t="s">
        <v>3531</v>
      </c>
      <c r="N80" s="113" t="s">
        <v>3532</v>
      </c>
      <c r="O80" s="113" t="s">
        <v>3</v>
      </c>
      <c r="P80" s="17" t="s">
        <v>3</v>
      </c>
      <c r="Q80" s="17" t="s">
        <v>3533</v>
      </c>
      <c r="R80" s="17"/>
    </row>
    <row r="81" spans="1:18">
      <c r="A81" s="17">
        <f>'C. Organizational Security'!A15</f>
        <v>2889</v>
      </c>
      <c r="B81" s="17">
        <f>'C. Organizational Security'!I15</f>
        <v>2</v>
      </c>
      <c r="C81" s="17">
        <f>'C. Organizational Security'!J15</f>
        <v>0</v>
      </c>
      <c r="D81" s="17" t="str">
        <f>'C. Organizational Security'!X15</f>
        <v/>
      </c>
      <c r="E81" s="17" t="str">
        <f>'C. Organizational Security'!B15</f>
        <v>C.1.10</v>
      </c>
      <c r="F81" s="17" t="str">
        <f>'C. Organizational Security'!C15</f>
        <v>Identify key Information Technology roles?</v>
      </c>
      <c r="G81" s="17" t="str">
        <f>'C. Organizational Security'!D15</f>
        <v>Yes</v>
      </c>
      <c r="H81" s="17">
        <f>'C. Organizational Security'!E15</f>
        <v>0</v>
      </c>
      <c r="I81" s="17">
        <f>'C. Organizational Security'!F15</f>
        <v>0</v>
      </c>
      <c r="J81" s="17" t="str">
        <f>'C. Organizational Security'!G15</f>
        <v>N/A</v>
      </c>
      <c r="K81" s="17">
        <f>'C. Organizational Security'!H15</f>
        <v>0</v>
      </c>
      <c r="L81" s="17" t="s">
        <v>3534</v>
      </c>
      <c r="M81" s="17" t="s">
        <v>3535</v>
      </c>
      <c r="N81" s="113" t="s">
        <v>3</v>
      </c>
      <c r="O81" s="113" t="s">
        <v>3</v>
      </c>
      <c r="P81" s="17" t="s">
        <v>3536</v>
      </c>
      <c r="Q81" s="17" t="s">
        <v>3</v>
      </c>
      <c r="R81" s="17"/>
    </row>
    <row r="82" spans="1:18" ht="42">
      <c r="A82" s="17">
        <f>'C. Organizational Security'!A16</f>
        <v>71</v>
      </c>
      <c r="B82" s="17">
        <f>'C. Organizational Security'!I16</f>
        <v>1</v>
      </c>
      <c r="C82" s="17">
        <f>'C. Organizational Security'!J16</f>
        <v>0</v>
      </c>
      <c r="D82" s="17">
        <f>'C. Organizational Security'!X16</f>
        <v>1</v>
      </c>
      <c r="E82" s="17" t="str">
        <f>'C. Organizational Security'!B16</f>
        <v>C.2</v>
      </c>
      <c r="F82" s="17" t="str">
        <f>'C. Organizational Security'!C16</f>
        <v>Do external parties have access to Scoped Systems and Data or processing facilities? If so, is:</v>
      </c>
      <c r="G82" s="17" t="str">
        <f>'C. Organizational Security'!D16</f>
        <v>No</v>
      </c>
      <c r="H82" s="17">
        <f>'C. Organizational Security'!E16</f>
        <v>0</v>
      </c>
      <c r="I82" s="17">
        <f>'C. Organizational Security'!F16</f>
        <v>0</v>
      </c>
      <c r="J82" s="17">
        <f>'C. Organizational Security'!G16</f>
        <v>6.2</v>
      </c>
      <c r="K82" s="17" t="str">
        <f>'C. Organizational Security'!H16</f>
        <v>External parties</v>
      </c>
      <c r="L82" s="17" t="s">
        <v>3</v>
      </c>
      <c r="M82" s="17" t="s">
        <v>243</v>
      </c>
      <c r="N82" s="113">
        <v>12.1</v>
      </c>
      <c r="O82" s="113" t="s">
        <v>3</v>
      </c>
      <c r="P82" s="17" t="s">
        <v>3</v>
      </c>
      <c r="Q82" s="17" t="s">
        <v>3537</v>
      </c>
      <c r="R82" s="17"/>
    </row>
    <row r="83" spans="1:18" ht="84">
      <c r="A83" s="17">
        <f>'C. Organizational Security'!A17</f>
        <v>2512</v>
      </c>
      <c r="B83" s="17">
        <f>'C. Organizational Security'!I17</f>
        <v>2</v>
      </c>
      <c r="C83" s="17">
        <f>'C. Organizational Security'!J17</f>
        <v>0</v>
      </c>
      <c r="D83" s="17" t="str">
        <f>'C. Organizational Security'!X17</f>
        <v/>
      </c>
      <c r="E83" s="17" t="str">
        <f>'C. Organizational Security'!B17</f>
        <v>C.2.1</v>
      </c>
      <c r="F83" s="17" t="str">
        <f>'C. Organizational Security'!C17</f>
        <v>Access prohibited prior to a risk assessment being conducted?</v>
      </c>
      <c r="G83" s="17">
        <f>'C. Organizational Security'!D17</f>
        <v>0</v>
      </c>
      <c r="H83" s="17">
        <f>'C. Organizational Security'!E17</f>
        <v>0</v>
      </c>
      <c r="I83" s="17">
        <f>'C. Organizational Security'!F17</f>
        <v>0</v>
      </c>
      <c r="J83" s="17" t="str">
        <f>'C. Organizational Security'!G17</f>
        <v>6.2.1</v>
      </c>
      <c r="K83" s="17" t="str">
        <f>'C. Organizational Security'!H17</f>
        <v>Identification of risks related to external parties</v>
      </c>
      <c r="L83" s="17" t="s">
        <v>3538</v>
      </c>
      <c r="M83" s="17" t="s">
        <v>3539</v>
      </c>
      <c r="N83" s="113" t="s">
        <v>3</v>
      </c>
      <c r="O83" s="113" t="s">
        <v>3</v>
      </c>
      <c r="P83" s="17" t="s">
        <v>3540</v>
      </c>
      <c r="Q83" s="17" t="s">
        <v>3541</v>
      </c>
      <c r="R83" s="17"/>
    </row>
    <row r="84" spans="1:18" ht="56">
      <c r="A84" s="17">
        <f>'C. Organizational Security'!A18</f>
        <v>2514</v>
      </c>
      <c r="B84" s="17">
        <f>'C. Organizational Security'!I18</f>
        <v>2</v>
      </c>
      <c r="C84" s="17">
        <f>'C. Organizational Security'!J18</f>
        <v>0</v>
      </c>
      <c r="D84" s="17" t="str">
        <f>'C. Organizational Security'!X18</f>
        <v/>
      </c>
      <c r="E84" s="17" t="str">
        <f>'C. Organizational Security'!B18</f>
        <v>C.2.2</v>
      </c>
      <c r="F84" s="17" t="str">
        <f>'C. Organizational Security'!C18</f>
        <v>A risk assessment performed on third parties?</v>
      </c>
      <c r="G84" s="17">
        <f>'C. Organizational Security'!D18</f>
        <v>0</v>
      </c>
      <c r="H84" s="17">
        <f>'C. Organizational Security'!E18</f>
        <v>0</v>
      </c>
      <c r="I84" s="17">
        <f>'C. Organizational Security'!F18</f>
        <v>0</v>
      </c>
      <c r="J84" s="17" t="str">
        <f>'C. Organizational Security'!G18</f>
        <v>N/A</v>
      </c>
      <c r="K84" s="17">
        <f>'C. Organizational Security'!H18</f>
        <v>0</v>
      </c>
      <c r="L84" s="17" t="s">
        <v>3538</v>
      </c>
      <c r="M84" s="17" t="s">
        <v>3539</v>
      </c>
      <c r="N84" s="113" t="s">
        <v>3</v>
      </c>
      <c r="O84" s="113" t="s">
        <v>3</v>
      </c>
      <c r="P84" s="17" t="s">
        <v>3542</v>
      </c>
      <c r="Q84" s="17" t="s">
        <v>3541</v>
      </c>
      <c r="R84" s="17"/>
    </row>
    <row r="85" spans="1:18" ht="56">
      <c r="A85" s="17">
        <f>'C. Organizational Security'!A19</f>
        <v>101</v>
      </c>
      <c r="B85" s="17">
        <f>'C. Organizational Security'!I19</f>
        <v>2</v>
      </c>
      <c r="C85" s="17">
        <f>'C. Organizational Security'!J19</f>
        <v>0</v>
      </c>
      <c r="D85" s="17" t="str">
        <f>'C. Organizational Security'!X19</f>
        <v/>
      </c>
      <c r="E85" s="17" t="str">
        <f>'C. Organizational Security'!B19</f>
        <v>C.2.3</v>
      </c>
      <c r="F85" s="17" t="str">
        <f>'C. Organizational Security'!C19</f>
        <v>A controls assessment performed on third parties?</v>
      </c>
      <c r="G85" s="17">
        <f>'C. Organizational Security'!D19</f>
        <v>0</v>
      </c>
      <c r="H85" s="17">
        <f>'C. Organizational Security'!E19</f>
        <v>0</v>
      </c>
      <c r="I85" s="17">
        <f>'C. Organizational Security'!F19</f>
        <v>0</v>
      </c>
      <c r="J85" s="17" t="str">
        <f>'C. Organizational Security'!G19</f>
        <v>6.2.1</v>
      </c>
      <c r="K85" s="17" t="str">
        <f>'C. Organizational Security'!H19</f>
        <v>Identification of risks related to external parties</v>
      </c>
      <c r="L85" s="17" t="s">
        <v>3538</v>
      </c>
      <c r="M85" s="17" t="s">
        <v>3539</v>
      </c>
      <c r="N85" s="113" t="s">
        <v>3543</v>
      </c>
      <c r="O85" s="113" t="s">
        <v>3</v>
      </c>
      <c r="P85" s="17" t="s">
        <v>3544</v>
      </c>
      <c r="Q85" s="17" t="s">
        <v>3541</v>
      </c>
      <c r="R85" s="17"/>
    </row>
    <row r="86" spans="1:18" ht="28">
      <c r="A86" s="17">
        <f>'C. Organizational Security'!A20</f>
        <v>2516</v>
      </c>
      <c r="B86" s="17">
        <f>'C. Organizational Security'!I20</f>
        <v>2</v>
      </c>
      <c r="C86" s="17">
        <f>'C. Organizational Security'!J20</f>
        <v>0</v>
      </c>
      <c r="D86" s="17" t="str">
        <f>'C. Organizational Security'!X20</f>
        <v/>
      </c>
      <c r="E86" s="17" t="str">
        <f>'C. Organizational Security'!B20</f>
        <v>C.2.4</v>
      </c>
      <c r="F86" s="17" t="str">
        <f>'C. Organizational Security'!C20</f>
        <v>Agreements in place when customers access Scoped Systems and Data?</v>
      </c>
      <c r="G86" s="17">
        <f>'C. Organizational Security'!D20</f>
        <v>0</v>
      </c>
      <c r="H86" s="17">
        <f>'C. Organizational Security'!E20</f>
        <v>0</v>
      </c>
      <c r="I86" s="17">
        <f>'C. Organizational Security'!F20</f>
        <v>0</v>
      </c>
      <c r="J86" s="17" t="str">
        <f>'C. Organizational Security'!G20</f>
        <v>6.2.2</v>
      </c>
      <c r="K86" s="17" t="str">
        <f>'C. Organizational Security'!H20</f>
        <v>Addressing security when dealing with customers</v>
      </c>
      <c r="L86" s="17" t="s">
        <v>3545</v>
      </c>
      <c r="M86" s="17" t="s">
        <v>3546</v>
      </c>
      <c r="N86" s="113" t="s">
        <v>3</v>
      </c>
      <c r="O86" s="113" t="s">
        <v>3</v>
      </c>
      <c r="P86" s="17" t="s">
        <v>3</v>
      </c>
      <c r="Q86" s="17" t="s">
        <v>3547</v>
      </c>
      <c r="R86" s="17"/>
    </row>
    <row r="87" spans="1:18" ht="56">
      <c r="A87" s="17">
        <f>'C. Organizational Security'!A21</f>
        <v>2501</v>
      </c>
      <c r="B87" s="17">
        <f>'C. Organizational Security'!I21</f>
        <v>2</v>
      </c>
      <c r="C87" s="17">
        <f>'C. Organizational Security'!J21</f>
        <v>0</v>
      </c>
      <c r="D87" s="17" t="str">
        <f>'C. Organizational Security'!X21</f>
        <v/>
      </c>
      <c r="E87" s="17" t="str">
        <f>'C. Organizational Security'!B21</f>
        <v>C.2.5</v>
      </c>
      <c r="F87" s="17" t="str">
        <f>'C. Organizational Security'!C21</f>
        <v>Does management require the use of confidentiality or non-disclosure agreements for all third parties? If so, do they contain:</v>
      </c>
      <c r="G87" s="17">
        <f>'C. Organizational Security'!D21</f>
        <v>0</v>
      </c>
      <c r="H87" s="17">
        <f>'C. Organizational Security'!E21</f>
        <v>0</v>
      </c>
      <c r="I87" s="17">
        <f>'C. Organizational Security'!F21</f>
        <v>0</v>
      </c>
      <c r="J87" s="17" t="str">
        <f>'C. Organizational Security'!G21</f>
        <v>6.1.5</v>
      </c>
      <c r="K87" s="17" t="str">
        <f>'C. Organizational Security'!H21</f>
        <v>Confidentiality agreements</v>
      </c>
      <c r="L87" s="17" t="s">
        <v>3548</v>
      </c>
      <c r="M87" s="17" t="s">
        <v>206</v>
      </c>
      <c r="N87" s="113" t="s">
        <v>3</v>
      </c>
      <c r="O87" s="113" t="s">
        <v>3</v>
      </c>
      <c r="P87" s="17" t="s">
        <v>3549</v>
      </c>
      <c r="Q87" s="17" t="s">
        <v>3550</v>
      </c>
      <c r="R87" s="17"/>
    </row>
    <row r="88" spans="1:18" ht="56">
      <c r="A88" s="17">
        <f>'C. Organizational Security'!A22</f>
        <v>2506</v>
      </c>
      <c r="B88" s="17">
        <f>'C. Organizational Security'!I22</f>
        <v>3</v>
      </c>
      <c r="C88" s="17">
        <f>'C. Organizational Security'!J22</f>
        <v>0</v>
      </c>
      <c r="D88" s="17" t="str">
        <f>'C. Organizational Security'!X22</f>
        <v/>
      </c>
      <c r="E88" s="17" t="str">
        <f>'C. Organizational Security'!B22</f>
        <v>C.2.5.1</v>
      </c>
      <c r="F88" s="17" t="str">
        <f>'C. Organizational Security'!C22</f>
        <v>Ownership of information, trade secrets and intellectual property?</v>
      </c>
      <c r="G88" s="17">
        <f>'C. Organizational Security'!D22</f>
        <v>0</v>
      </c>
      <c r="H88" s="17">
        <f>'C. Organizational Security'!E22</f>
        <v>0</v>
      </c>
      <c r="I88" s="17">
        <f>'C. Organizational Security'!F22</f>
        <v>0</v>
      </c>
      <c r="J88" s="17" t="str">
        <f>'C. Organizational Security'!G22</f>
        <v>6.1.5.e</v>
      </c>
      <c r="K88" s="17" t="str">
        <f>'C. Organizational Security'!H22</f>
        <v>Confidentiality agreements</v>
      </c>
      <c r="L88" s="17" t="s">
        <v>3548</v>
      </c>
      <c r="M88" s="17" t="s">
        <v>206</v>
      </c>
      <c r="N88" s="113" t="s">
        <v>3</v>
      </c>
      <c r="O88" s="113" t="s">
        <v>3</v>
      </c>
      <c r="P88" s="17" t="s">
        <v>3</v>
      </c>
      <c r="Q88" s="17" t="s">
        <v>3550</v>
      </c>
      <c r="R88" s="17"/>
    </row>
    <row r="89" spans="1:18" ht="56">
      <c r="A89" s="17">
        <f>'C. Organizational Security'!A23</f>
        <v>2507</v>
      </c>
      <c r="B89" s="17">
        <f>'C. Organizational Security'!I23</f>
        <v>3</v>
      </c>
      <c r="C89" s="17">
        <f>'C. Organizational Security'!J23</f>
        <v>0</v>
      </c>
      <c r="D89" s="17" t="str">
        <f>'C. Organizational Security'!X23</f>
        <v/>
      </c>
      <c r="E89" s="17" t="str">
        <f>'C. Organizational Security'!B23</f>
        <v>C.2.5.2</v>
      </c>
      <c r="F89" s="17" t="str">
        <f>'C. Organizational Security'!C23</f>
        <v>The permitted use of confidential information, and granting of rights to the signatory to use information?</v>
      </c>
      <c r="G89" s="17">
        <f>'C. Organizational Security'!D23</f>
        <v>0</v>
      </c>
      <c r="H89" s="17">
        <f>'C. Organizational Security'!E23</f>
        <v>0</v>
      </c>
      <c r="I89" s="17">
        <f>'C. Organizational Security'!F23</f>
        <v>0</v>
      </c>
      <c r="J89" s="17" t="str">
        <f>'C. Organizational Security'!G23</f>
        <v>6.1.5.f</v>
      </c>
      <c r="K89" s="17" t="str">
        <f>'C. Organizational Security'!H23</f>
        <v>Confidentiality agreements</v>
      </c>
      <c r="L89" s="17" t="s">
        <v>3548</v>
      </c>
      <c r="M89" s="17" t="s">
        <v>206</v>
      </c>
      <c r="N89" s="113" t="s">
        <v>3</v>
      </c>
      <c r="O89" s="113" t="s">
        <v>3</v>
      </c>
      <c r="P89" s="17" t="s">
        <v>3551</v>
      </c>
      <c r="Q89" s="17" t="s">
        <v>3550</v>
      </c>
      <c r="R89" s="17"/>
    </row>
    <row r="90" spans="1:18" ht="56">
      <c r="A90" s="17">
        <f>'C. Organizational Security'!A24</f>
        <v>2509</v>
      </c>
      <c r="B90" s="17">
        <f>'C. Organizational Security'!I24</f>
        <v>3</v>
      </c>
      <c r="C90" s="17">
        <f>'C. Organizational Security'!J24</f>
        <v>0</v>
      </c>
      <c r="D90" s="17" t="str">
        <f>'C. Organizational Security'!X24</f>
        <v/>
      </c>
      <c r="E90" s="17" t="str">
        <f>'C. Organizational Security'!B24</f>
        <v>C.2.5.3</v>
      </c>
      <c r="F90" s="17" t="str">
        <f>'C. Organizational Security'!C24</f>
        <v>Process for notification and reporting of unauthorized disclosure or confidential information breaches?</v>
      </c>
      <c r="G90" s="17">
        <f>'C. Organizational Security'!D24</f>
        <v>0</v>
      </c>
      <c r="H90" s="17">
        <f>'C. Organizational Security'!E24</f>
        <v>0</v>
      </c>
      <c r="I90" s="17">
        <f>'C. Organizational Security'!F24</f>
        <v>0</v>
      </c>
      <c r="J90" s="17" t="str">
        <f>'C. Organizational Security'!G24</f>
        <v>6.1.5.h</v>
      </c>
      <c r="K90" s="17" t="str">
        <f>'C. Organizational Security'!H24</f>
        <v>Confidentiality agreements</v>
      </c>
      <c r="L90" s="17" t="s">
        <v>3548</v>
      </c>
      <c r="M90" s="17" t="s">
        <v>206</v>
      </c>
      <c r="N90" s="113" t="s">
        <v>3</v>
      </c>
      <c r="O90" s="113" t="s">
        <v>3</v>
      </c>
      <c r="P90" s="17" t="s">
        <v>3552</v>
      </c>
      <c r="Q90" s="17" t="s">
        <v>3550</v>
      </c>
      <c r="R90" s="17"/>
    </row>
    <row r="91" spans="1:18" ht="56">
      <c r="A91" s="17">
        <f>'C. Organizational Security'!A25</f>
        <v>2511</v>
      </c>
      <c r="B91" s="17">
        <f>'C. Organizational Security'!I25</f>
        <v>3</v>
      </c>
      <c r="C91" s="17">
        <f>'C. Organizational Security'!J25</f>
        <v>0</v>
      </c>
      <c r="D91" s="17" t="str">
        <f>'C. Organizational Security'!X25</f>
        <v/>
      </c>
      <c r="E91" s="17" t="str">
        <f>'C. Organizational Security'!B25</f>
        <v>C.2.5.4</v>
      </c>
      <c r="F91" s="17" t="str">
        <f>'C. Organizational Security'!C25</f>
        <v>Expected actions to be taken in case of a breach of this agreement?</v>
      </c>
      <c r="G91" s="17">
        <f>'C. Organizational Security'!D25</f>
        <v>0</v>
      </c>
      <c r="H91" s="17">
        <f>'C. Organizational Security'!E25</f>
        <v>0</v>
      </c>
      <c r="I91" s="17">
        <f>'C. Organizational Security'!F25</f>
        <v>0</v>
      </c>
      <c r="J91" s="17" t="str">
        <f>'C. Organizational Security'!G25</f>
        <v>6.1.5.j</v>
      </c>
      <c r="K91" s="17" t="str">
        <f>'C. Organizational Security'!H25</f>
        <v>Confidentiality agreements</v>
      </c>
      <c r="L91" s="17" t="s">
        <v>3548</v>
      </c>
      <c r="M91" s="17" t="s">
        <v>206</v>
      </c>
      <c r="N91" s="113" t="s">
        <v>3</v>
      </c>
      <c r="O91" s="113" t="s">
        <v>3</v>
      </c>
      <c r="P91" s="17" t="s">
        <v>3</v>
      </c>
      <c r="Q91" s="17" t="s">
        <v>3550</v>
      </c>
      <c r="R91" s="17"/>
    </row>
    <row r="92" spans="1:18" ht="126">
      <c r="A92" s="17">
        <f>'C. Organizational Security'!A26</f>
        <v>72</v>
      </c>
      <c r="B92" s="17">
        <f>'C. Organizational Security'!I26</f>
        <v>2</v>
      </c>
      <c r="C92" s="17">
        <f>'C. Organizational Security'!J26</f>
        <v>0</v>
      </c>
      <c r="D92" s="17" t="str">
        <f>'C. Organizational Security'!X26</f>
        <v/>
      </c>
      <c r="E92" s="17" t="str">
        <f>'C. Organizational Security'!B26</f>
        <v>C.2.6</v>
      </c>
      <c r="F92" s="17" t="str">
        <f>'C. Organizational Security'!C26</f>
        <v xml:space="preserve">Are there contracts with third party service providers who have access to Scoped Systems and Data ? If so do the contracts include: </v>
      </c>
      <c r="G92" s="17">
        <f>'C. Organizational Security'!D26</f>
        <v>0</v>
      </c>
      <c r="H92" s="17">
        <f>'C. Organizational Security'!E26</f>
        <v>0</v>
      </c>
      <c r="I92" s="17" t="str">
        <f>'C. Organizational Security'!F26</f>
        <v>C.2 Dependent Service Provider Agreements</v>
      </c>
      <c r="J92" s="17" t="str">
        <f>'C. Organizational Security'!G26</f>
        <v>6.2.3</v>
      </c>
      <c r="K92" s="17" t="str">
        <f>'C. Organizational Security'!H26</f>
        <v>Addressing security in third party agreements</v>
      </c>
      <c r="L92" s="17" t="s">
        <v>3538</v>
      </c>
      <c r="M92" s="17" t="s">
        <v>3539</v>
      </c>
      <c r="N92" s="113" t="s">
        <v>3</v>
      </c>
      <c r="O92" s="113" t="s">
        <v>3</v>
      </c>
      <c r="P92" s="17" t="s">
        <v>3553</v>
      </c>
      <c r="Q92" s="17" t="s">
        <v>3554</v>
      </c>
      <c r="R92" s="17"/>
    </row>
    <row r="93" spans="1:18" ht="56">
      <c r="A93" s="17">
        <f>'C. Organizational Security'!A27</f>
        <v>74</v>
      </c>
      <c r="B93" s="17">
        <f>'C. Organizational Security'!I27</f>
        <v>3</v>
      </c>
      <c r="C93" s="17">
        <f>'C. Organizational Security'!J27</f>
        <v>0</v>
      </c>
      <c r="D93" s="17" t="str">
        <f>'C. Organizational Security'!X27</f>
        <v/>
      </c>
      <c r="E93" s="17" t="str">
        <f>'C. Organizational Security'!B27</f>
        <v>C.2.6.1</v>
      </c>
      <c r="F93" s="17" t="str">
        <f>'C. Organizational Security'!C27</f>
        <v>Non-Disclosure agreement?</v>
      </c>
      <c r="G93" s="17">
        <f>'C. Organizational Security'!D27</f>
        <v>0</v>
      </c>
      <c r="H93" s="17">
        <f>'C. Organizational Security'!E27</f>
        <v>0</v>
      </c>
      <c r="I93" s="17">
        <f>'C. Organizational Security'!F27</f>
        <v>0</v>
      </c>
      <c r="J93" s="17" t="str">
        <f>'C. Organizational Security'!G27</f>
        <v>6.2.1</v>
      </c>
      <c r="K93" s="17" t="str">
        <f>'C. Organizational Security'!H27</f>
        <v>Identification of risks related to external parties</v>
      </c>
      <c r="L93" s="17" t="s">
        <v>3538</v>
      </c>
      <c r="M93" s="17" t="s">
        <v>3539</v>
      </c>
      <c r="N93" s="113" t="s">
        <v>3</v>
      </c>
      <c r="O93" s="113" t="s">
        <v>3</v>
      </c>
      <c r="P93" s="17" t="s">
        <v>3</v>
      </c>
      <c r="Q93" s="17" t="s">
        <v>3541</v>
      </c>
      <c r="R93" s="17"/>
    </row>
    <row r="94" spans="1:18" ht="56">
      <c r="A94" s="17">
        <f>'C. Organizational Security'!A28</f>
        <v>73</v>
      </c>
      <c r="B94" s="17">
        <f>'C. Organizational Security'!I28</f>
        <v>3</v>
      </c>
      <c r="C94" s="17">
        <f>'C. Organizational Security'!J28</f>
        <v>0</v>
      </c>
      <c r="D94" s="17" t="str">
        <f>'C. Organizational Security'!X28</f>
        <v/>
      </c>
      <c r="E94" s="17" t="str">
        <f>'C. Organizational Security'!B28</f>
        <v>C.2.6.2</v>
      </c>
      <c r="F94" s="17" t="str">
        <f>'C. Organizational Security'!C28</f>
        <v>Confidentiality Agreement?</v>
      </c>
      <c r="G94" s="17">
        <f>'C. Organizational Security'!D28</f>
        <v>0</v>
      </c>
      <c r="H94" s="17">
        <f>'C. Organizational Security'!E28</f>
        <v>0</v>
      </c>
      <c r="I94" s="17">
        <f>'C. Organizational Security'!F28</f>
        <v>0</v>
      </c>
      <c r="J94" s="17" t="str">
        <f>'C. Organizational Security'!G28</f>
        <v>6.2.3.b.7</v>
      </c>
      <c r="K94" s="17" t="str">
        <f>'C. Organizational Security'!H28</f>
        <v>Addressing security in third party agreements</v>
      </c>
      <c r="L94" s="17" t="s">
        <v>3538</v>
      </c>
      <c r="M94" s="17" t="s">
        <v>3539</v>
      </c>
      <c r="N94" s="113" t="s">
        <v>3</v>
      </c>
      <c r="O94" s="113" t="s">
        <v>3</v>
      </c>
      <c r="P94" s="17" t="s">
        <v>3555</v>
      </c>
      <c r="Q94" s="17" t="s">
        <v>3554</v>
      </c>
      <c r="R94" s="17"/>
    </row>
    <row r="95" spans="1:18" ht="56">
      <c r="A95" s="17">
        <f>'C. Organizational Security'!A29</f>
        <v>88</v>
      </c>
      <c r="B95" s="17">
        <f>'C. Organizational Security'!I29</f>
        <v>3</v>
      </c>
      <c r="C95" s="17">
        <f>'C. Organizational Security'!J29</f>
        <v>0</v>
      </c>
      <c r="D95" s="17" t="str">
        <f>'C. Organizational Security'!X29</f>
        <v/>
      </c>
      <c r="E95" s="17" t="str">
        <f>'C. Organizational Security'!B29</f>
        <v>C.2.6.3</v>
      </c>
      <c r="F95" s="17" t="str">
        <f>'C. Organizational Security'!C29</f>
        <v>Media handling?</v>
      </c>
      <c r="G95" s="17">
        <f>'C. Organizational Security'!D29</f>
        <v>0</v>
      </c>
      <c r="H95" s="17">
        <f>'C. Organizational Security'!E29</f>
        <v>0</v>
      </c>
      <c r="I95" s="17">
        <f>'C. Organizational Security'!F29</f>
        <v>0</v>
      </c>
      <c r="J95" s="17" t="str">
        <f>'C. Organizational Security'!G29</f>
        <v>6.2.3.b.7</v>
      </c>
      <c r="K95" s="17" t="str">
        <f>'C. Organizational Security'!H29</f>
        <v>Addressing security in third party agreements</v>
      </c>
      <c r="L95" s="17" t="s">
        <v>3538</v>
      </c>
      <c r="M95" s="17" t="s">
        <v>3539</v>
      </c>
      <c r="N95" s="113" t="s">
        <v>3</v>
      </c>
      <c r="O95" s="113" t="s">
        <v>3</v>
      </c>
      <c r="P95" s="17" t="s">
        <v>3</v>
      </c>
      <c r="Q95" s="17" t="s">
        <v>3554</v>
      </c>
      <c r="R95" s="17"/>
    </row>
    <row r="96" spans="1:18" ht="56">
      <c r="A96" s="17">
        <f>'C. Organizational Security'!A30</f>
        <v>100</v>
      </c>
      <c r="B96" s="17">
        <f>'C. Organizational Security'!I30</f>
        <v>3</v>
      </c>
      <c r="C96" s="17">
        <f>'C. Organizational Security'!J30</f>
        <v>0</v>
      </c>
      <c r="D96" s="17" t="str">
        <f>'C. Organizational Security'!X30</f>
        <v/>
      </c>
      <c r="E96" s="17" t="str">
        <f>'C. Organizational Security'!B30</f>
        <v>C.2.6.4</v>
      </c>
      <c r="F96" s="17" t="str">
        <f>'C. Organizational Security'!C30</f>
        <v>Requirement of an awareness program to communicate security standards and expectations?</v>
      </c>
      <c r="G96" s="17">
        <f>'C. Organizational Security'!D30</f>
        <v>0</v>
      </c>
      <c r="H96" s="17">
        <f>'C. Organizational Security'!E30</f>
        <v>0</v>
      </c>
      <c r="I96" s="17">
        <f>'C. Organizational Security'!F30</f>
        <v>0</v>
      </c>
      <c r="J96" s="17" t="str">
        <f>'C. Organizational Security'!G30</f>
        <v>6.2.3.d</v>
      </c>
      <c r="K96" s="17" t="str">
        <f>'C. Organizational Security'!H30</f>
        <v>Addressing security in third party agreements</v>
      </c>
      <c r="L96" s="17" t="s">
        <v>3538</v>
      </c>
      <c r="M96" s="17" t="s">
        <v>3539</v>
      </c>
      <c r="N96" s="113" t="s">
        <v>3</v>
      </c>
      <c r="O96" s="113" t="s">
        <v>3</v>
      </c>
      <c r="P96" s="17" t="s">
        <v>3</v>
      </c>
      <c r="Q96" s="17" t="s">
        <v>3554</v>
      </c>
      <c r="R96" s="17"/>
    </row>
    <row r="97" spans="1:18" ht="56">
      <c r="A97" s="17">
        <f>'C. Organizational Security'!A31</f>
        <v>2517</v>
      </c>
      <c r="B97" s="17">
        <f>'C. Organizational Security'!I31</f>
        <v>3</v>
      </c>
      <c r="C97" s="17">
        <f>'C. Organizational Security'!J31</f>
        <v>0</v>
      </c>
      <c r="D97" s="17" t="str">
        <f>'C. Organizational Security'!X31</f>
        <v/>
      </c>
      <c r="E97" s="17" t="str">
        <f>'C. Organizational Security'!B31</f>
        <v>C.2.6.5</v>
      </c>
      <c r="F97" s="17" t="str">
        <f>'C. Organizational Security'!C31</f>
        <v>Responsibilities regarding hardware and software installation and maintenance?</v>
      </c>
      <c r="G97" s="17">
        <f>'C. Organizational Security'!D31</f>
        <v>0</v>
      </c>
      <c r="H97" s="17">
        <f>'C. Organizational Security'!E31</f>
        <v>0</v>
      </c>
      <c r="I97" s="17">
        <f>'C. Organizational Security'!F31</f>
        <v>0</v>
      </c>
      <c r="J97" s="17" t="str">
        <f>'C. Organizational Security'!G31</f>
        <v>6.2.3.f</v>
      </c>
      <c r="K97" s="17" t="str">
        <f>'C. Organizational Security'!H31</f>
        <v>Addressing security in third party agreements</v>
      </c>
      <c r="L97" s="17" t="s">
        <v>3538</v>
      </c>
      <c r="M97" s="17" t="s">
        <v>3539</v>
      </c>
      <c r="N97" s="113" t="s">
        <v>3</v>
      </c>
      <c r="O97" s="113" t="s">
        <v>3</v>
      </c>
      <c r="P97" s="17" t="s">
        <v>3</v>
      </c>
      <c r="Q97" s="17" t="s">
        <v>3554</v>
      </c>
      <c r="R97" s="17"/>
    </row>
    <row r="98" spans="1:18" ht="56">
      <c r="A98" s="17">
        <f>'C. Organizational Security'!A32</f>
        <v>2518</v>
      </c>
      <c r="B98" s="17">
        <f>'C. Organizational Security'!I32</f>
        <v>3</v>
      </c>
      <c r="C98" s="17">
        <f>'C. Organizational Security'!J32</f>
        <v>0</v>
      </c>
      <c r="D98" s="17" t="str">
        <f>'C. Organizational Security'!X32</f>
        <v/>
      </c>
      <c r="E98" s="17" t="str">
        <f>'C. Organizational Security'!B32</f>
        <v>C.2.6.6</v>
      </c>
      <c r="F98" s="17" t="str">
        <f>'C. Organizational Security'!C32</f>
        <v>Clear reporting structure and agreed reporting formats?</v>
      </c>
      <c r="G98" s="17">
        <f>'C. Organizational Security'!D32</f>
        <v>0</v>
      </c>
      <c r="H98" s="17">
        <f>'C. Organizational Security'!E32</f>
        <v>0</v>
      </c>
      <c r="I98" s="17">
        <f>'C. Organizational Security'!F32</f>
        <v>0</v>
      </c>
      <c r="J98" s="17" t="str">
        <f>'C. Organizational Security'!G32</f>
        <v>6.2.3.g</v>
      </c>
      <c r="K98" s="17" t="str">
        <f>'C. Organizational Security'!H32</f>
        <v>Addressing security in third party agreements</v>
      </c>
      <c r="L98" s="17" t="s">
        <v>3538</v>
      </c>
      <c r="M98" s="17" t="s">
        <v>3539</v>
      </c>
      <c r="N98" s="113" t="s">
        <v>3</v>
      </c>
      <c r="O98" s="113" t="s">
        <v>3</v>
      </c>
      <c r="P98" s="17" t="s">
        <v>3</v>
      </c>
      <c r="Q98" s="17" t="s">
        <v>3554</v>
      </c>
      <c r="R98" s="17"/>
    </row>
    <row r="99" spans="1:18" ht="56">
      <c r="A99" s="17">
        <f>'C. Organizational Security'!A33</f>
        <v>2519</v>
      </c>
      <c r="B99" s="17">
        <f>'C. Organizational Security'!I33</f>
        <v>3</v>
      </c>
      <c r="C99" s="17">
        <f>'C. Organizational Security'!J33</f>
        <v>0</v>
      </c>
      <c r="D99" s="17" t="str">
        <f>'C. Organizational Security'!X33</f>
        <v/>
      </c>
      <c r="E99" s="17" t="str">
        <f>'C. Organizational Security'!B33</f>
        <v>C.2.6.7</v>
      </c>
      <c r="F99" s="17" t="str">
        <f>'C. Organizational Security'!C33</f>
        <v>Clear and specified process of change management?</v>
      </c>
      <c r="G99" s="17">
        <f>'C. Organizational Security'!D33</f>
        <v>0</v>
      </c>
      <c r="H99" s="17">
        <f>'C. Organizational Security'!E33</f>
        <v>0</v>
      </c>
      <c r="I99" s="17">
        <f>'C. Organizational Security'!F33</f>
        <v>0</v>
      </c>
      <c r="J99" s="17" t="str">
        <f>'C. Organizational Security'!G33</f>
        <v>6.2.3.h</v>
      </c>
      <c r="K99" s="17" t="str">
        <f>'C. Organizational Security'!H33</f>
        <v>Addressing security in third party agreements</v>
      </c>
      <c r="L99" s="17" t="s">
        <v>3538</v>
      </c>
      <c r="M99" s="17" t="s">
        <v>3539</v>
      </c>
      <c r="N99" s="113" t="s">
        <v>3</v>
      </c>
      <c r="O99" s="113" t="s">
        <v>3</v>
      </c>
      <c r="P99" s="17" t="s">
        <v>3</v>
      </c>
      <c r="Q99" s="17" t="s">
        <v>3554</v>
      </c>
      <c r="R99" s="17"/>
    </row>
    <row r="100" spans="1:18" ht="56">
      <c r="A100" s="17">
        <f>'C. Organizational Security'!A34</f>
        <v>80</v>
      </c>
      <c r="B100" s="17">
        <f>'C. Organizational Security'!I34</f>
        <v>3</v>
      </c>
      <c r="C100" s="17">
        <f>'C. Organizational Security'!J34</f>
        <v>0</v>
      </c>
      <c r="D100" s="17" t="str">
        <f>'C. Organizational Security'!X34</f>
        <v/>
      </c>
      <c r="E100" s="17" t="str">
        <f>'C. Organizational Security'!B34</f>
        <v>C.2.6.8</v>
      </c>
      <c r="F100" s="17" t="str">
        <f>'C. Organizational Security'!C34</f>
        <v>Notification of change?</v>
      </c>
      <c r="G100" s="17">
        <f>'C. Organizational Security'!D34</f>
        <v>0</v>
      </c>
      <c r="H100" s="17">
        <f>'C. Organizational Security'!E34</f>
        <v>0</v>
      </c>
      <c r="I100" s="17">
        <f>'C. Organizational Security'!F34</f>
        <v>0</v>
      </c>
      <c r="J100" s="17" t="str">
        <f>'C. Organizational Security'!G34</f>
        <v>6.2.3.h</v>
      </c>
      <c r="K100" s="17" t="str">
        <f>'C. Organizational Security'!H34</f>
        <v>Addressing security in third party agreements</v>
      </c>
      <c r="L100" s="17" t="s">
        <v>3538</v>
      </c>
      <c r="M100" s="17" t="s">
        <v>3539</v>
      </c>
      <c r="N100" s="113" t="s">
        <v>3</v>
      </c>
      <c r="O100" s="113" t="s">
        <v>3</v>
      </c>
      <c r="P100" s="17" t="s">
        <v>3</v>
      </c>
      <c r="Q100" s="17" t="s">
        <v>3554</v>
      </c>
      <c r="R100" s="17"/>
    </row>
    <row r="101" spans="1:18" ht="56">
      <c r="A101" s="17">
        <f>'C. Organizational Security'!A35</f>
        <v>99</v>
      </c>
      <c r="B101" s="17">
        <f>'C. Organizational Security'!I35</f>
        <v>3</v>
      </c>
      <c r="C101" s="17">
        <f>'C. Organizational Security'!J35</f>
        <v>0</v>
      </c>
      <c r="D101" s="17" t="str">
        <f>'C. Organizational Security'!X35</f>
        <v/>
      </c>
      <c r="E101" s="17" t="str">
        <f>'C. Organizational Security'!B35</f>
        <v>C.2.6.9</v>
      </c>
      <c r="F101" s="17" t="str">
        <f>'C. Organizational Security'!C35</f>
        <v>A process to address any identified issues?</v>
      </c>
      <c r="G101" s="17">
        <f>'C. Organizational Security'!D35</f>
        <v>0</v>
      </c>
      <c r="H101" s="17">
        <f>'C. Organizational Security'!E35</f>
        <v>0</v>
      </c>
      <c r="I101" s="17">
        <f>'C. Organizational Security'!F35</f>
        <v>0</v>
      </c>
      <c r="J101" s="17" t="str">
        <f>'C. Organizational Security'!G35</f>
        <v>6.2.3.h</v>
      </c>
      <c r="K101" s="17" t="str">
        <f>'C. Organizational Security'!H35</f>
        <v>Addressing security in third party agreements</v>
      </c>
      <c r="L101" s="17" t="s">
        <v>3538</v>
      </c>
      <c r="M101" s="17" t="s">
        <v>3539</v>
      </c>
      <c r="N101" s="113" t="s">
        <v>3</v>
      </c>
      <c r="O101" s="113" t="s">
        <v>3</v>
      </c>
      <c r="P101" s="17" t="s">
        <v>3</v>
      </c>
      <c r="Q101" s="17" t="s">
        <v>3554</v>
      </c>
      <c r="R101" s="17"/>
    </row>
    <row r="102" spans="1:18" ht="56">
      <c r="A102" s="17">
        <f>'C. Organizational Security'!A36</f>
        <v>2520</v>
      </c>
      <c r="B102" s="17">
        <f>'C. Organizational Security'!I36</f>
        <v>3</v>
      </c>
      <c r="C102" s="17">
        <f>'C. Organizational Security'!J36</f>
        <v>0</v>
      </c>
      <c r="D102" s="17" t="str">
        <f>'C. Organizational Security'!X36</f>
        <v/>
      </c>
      <c r="E102" s="17" t="str">
        <f>'C. Organizational Security'!B36</f>
        <v>C.2.6.10</v>
      </c>
      <c r="F102" s="17" t="str">
        <f>'C. Organizational Security'!C36</f>
        <v>Access control policy?</v>
      </c>
      <c r="G102" s="17">
        <f>'C. Organizational Security'!D36</f>
        <v>0</v>
      </c>
      <c r="H102" s="17">
        <f>'C. Organizational Security'!E36</f>
        <v>0</v>
      </c>
      <c r="I102" s="17">
        <f>'C. Organizational Security'!F36</f>
        <v>0</v>
      </c>
      <c r="J102" s="17" t="str">
        <f>'C. Organizational Security'!G36</f>
        <v>6.2.3.i</v>
      </c>
      <c r="K102" s="17" t="str">
        <f>'C. Organizational Security'!H36</f>
        <v>Addressing security in third party agreements</v>
      </c>
      <c r="L102" s="17" t="s">
        <v>3538</v>
      </c>
      <c r="M102" s="17" t="s">
        <v>3539</v>
      </c>
      <c r="N102" s="113" t="s">
        <v>3</v>
      </c>
      <c r="O102" s="113" t="s">
        <v>3</v>
      </c>
      <c r="P102" s="17" t="s">
        <v>3</v>
      </c>
      <c r="Q102" s="17" t="s">
        <v>3554</v>
      </c>
      <c r="R102" s="17"/>
    </row>
    <row r="103" spans="1:18" ht="56">
      <c r="A103" s="17">
        <f>'C. Organizational Security'!A37</f>
        <v>81</v>
      </c>
      <c r="B103" s="17">
        <f>'C. Organizational Security'!I37</f>
        <v>3</v>
      </c>
      <c r="C103" s="17">
        <f>'C. Organizational Security'!J37</f>
        <v>0</v>
      </c>
      <c r="D103" s="17" t="str">
        <f>'C. Organizational Security'!X37</f>
        <v/>
      </c>
      <c r="E103" s="17" t="str">
        <f>'C. Organizational Security'!B37</f>
        <v>C.2.6.11</v>
      </c>
      <c r="F103" s="17" t="str">
        <f>'C. Organizational Security'!C37</f>
        <v>Breach notification?</v>
      </c>
      <c r="G103" s="17">
        <f>'C. Organizational Security'!D37</f>
        <v>0</v>
      </c>
      <c r="H103" s="17">
        <f>'C. Organizational Security'!E37</f>
        <v>0</v>
      </c>
      <c r="I103" s="17">
        <f>'C. Organizational Security'!F37</f>
        <v>0</v>
      </c>
      <c r="J103" s="17" t="str">
        <f>'C. Organizational Security'!G37</f>
        <v>6.2.3.j</v>
      </c>
      <c r="K103" s="17" t="str">
        <f>'C. Organizational Security'!H37</f>
        <v>Addressing security in third party agreements</v>
      </c>
      <c r="L103" s="17" t="s">
        <v>3538</v>
      </c>
      <c r="M103" s="17" t="s">
        <v>3539</v>
      </c>
      <c r="N103" s="113" t="s">
        <v>3</v>
      </c>
      <c r="O103" s="113" t="s">
        <v>3</v>
      </c>
      <c r="P103" s="17" t="s">
        <v>3556</v>
      </c>
      <c r="Q103" s="17" t="s">
        <v>3554</v>
      </c>
      <c r="R103" s="17"/>
    </row>
    <row r="104" spans="1:18" ht="56">
      <c r="A104" s="17">
        <f>'C. Organizational Security'!A38</f>
        <v>2521</v>
      </c>
      <c r="B104" s="17">
        <f>'C. Organizational Security'!I38</f>
        <v>3</v>
      </c>
      <c r="C104" s="17">
        <f>'C. Organizational Security'!J38</f>
        <v>0</v>
      </c>
      <c r="D104" s="17" t="str">
        <f>'C. Organizational Security'!X38</f>
        <v/>
      </c>
      <c r="E104" s="17" t="str">
        <f>'C. Organizational Security'!B38</f>
        <v>C.2.6.12</v>
      </c>
      <c r="F104" s="17" t="str">
        <f>'C. Organizational Security'!C38</f>
        <v>Description of the product or service to be provided?</v>
      </c>
      <c r="G104" s="17">
        <f>'C. Organizational Security'!D38</f>
        <v>0</v>
      </c>
      <c r="H104" s="17">
        <f>'C. Organizational Security'!E38</f>
        <v>0</v>
      </c>
      <c r="I104" s="17">
        <f>'C. Organizational Security'!F38</f>
        <v>0</v>
      </c>
      <c r="J104" s="17" t="str">
        <f>'C. Organizational Security'!G38</f>
        <v>6.2.3.k</v>
      </c>
      <c r="K104" s="17" t="str">
        <f>'C. Organizational Security'!H38</f>
        <v>Addressing security in third party agreements</v>
      </c>
      <c r="L104" s="17" t="s">
        <v>3538</v>
      </c>
      <c r="M104" s="17" t="s">
        <v>3539</v>
      </c>
      <c r="N104" s="113" t="s">
        <v>3</v>
      </c>
      <c r="O104" s="113" t="s">
        <v>3</v>
      </c>
      <c r="P104" s="17" t="s">
        <v>3557</v>
      </c>
      <c r="Q104" s="17" t="s">
        <v>3554</v>
      </c>
      <c r="R104" s="17"/>
    </row>
    <row r="105" spans="1:18" ht="56">
      <c r="A105" s="17">
        <f>'C. Organizational Security'!A39</f>
        <v>2522</v>
      </c>
      <c r="B105" s="17">
        <f>'C. Organizational Security'!I39</f>
        <v>3</v>
      </c>
      <c r="C105" s="17">
        <f>'C. Organizational Security'!J39</f>
        <v>0</v>
      </c>
      <c r="D105" s="17" t="str">
        <f>'C. Organizational Security'!X39</f>
        <v/>
      </c>
      <c r="E105" s="17" t="str">
        <f>'C. Organizational Security'!B39</f>
        <v>C.2.6.13</v>
      </c>
      <c r="F105" s="17" t="str">
        <f>'C. Organizational Security'!C39</f>
        <v>Description of the information to be made available along with its security classification?</v>
      </c>
      <c r="G105" s="17">
        <f>'C. Organizational Security'!D39</f>
        <v>0</v>
      </c>
      <c r="H105" s="17">
        <f>'C. Organizational Security'!E39</f>
        <v>0</v>
      </c>
      <c r="I105" s="17">
        <f>'C. Organizational Security'!F39</f>
        <v>0</v>
      </c>
      <c r="J105" s="17" t="str">
        <f>'C. Organizational Security'!G39</f>
        <v>6.2.3.k</v>
      </c>
      <c r="K105" s="17" t="str">
        <f>'C. Organizational Security'!H39</f>
        <v>Addressing security in third party agreements</v>
      </c>
      <c r="L105" s="17" t="s">
        <v>3538</v>
      </c>
      <c r="M105" s="17" t="s">
        <v>3539</v>
      </c>
      <c r="N105" s="113" t="s">
        <v>3</v>
      </c>
      <c r="O105" s="113" t="s">
        <v>3</v>
      </c>
      <c r="P105" s="17" t="s">
        <v>3558</v>
      </c>
      <c r="Q105" s="17" t="s">
        <v>3554</v>
      </c>
      <c r="R105" s="17"/>
    </row>
    <row r="106" spans="1:18" ht="56">
      <c r="A106" s="17">
        <f>'C. Organizational Security'!A40</f>
        <v>82</v>
      </c>
      <c r="B106" s="17">
        <f>'C. Organizational Security'!I40</f>
        <v>3</v>
      </c>
      <c r="C106" s="17">
        <f>'C. Organizational Security'!J40</f>
        <v>0</v>
      </c>
      <c r="D106" s="17" t="str">
        <f>'C. Organizational Security'!X40</f>
        <v/>
      </c>
      <c r="E106" s="17" t="str">
        <f>'C. Organizational Security'!B40</f>
        <v>C.2.6.14</v>
      </c>
      <c r="F106" s="17" t="str">
        <f>'C. Organizational Security'!C40</f>
        <v>SLAs?</v>
      </c>
      <c r="G106" s="17">
        <f>'C. Organizational Security'!D40</f>
        <v>0</v>
      </c>
      <c r="H106" s="17">
        <f>'C. Organizational Security'!E40</f>
        <v>0</v>
      </c>
      <c r="I106" s="17">
        <f>'C. Organizational Security'!F40</f>
        <v>0</v>
      </c>
      <c r="J106" s="17" t="str">
        <f>'C. Organizational Security'!G40</f>
        <v>6.2.3 l &amp; m</v>
      </c>
      <c r="K106" s="17" t="str">
        <f>'C. Organizational Security'!H40</f>
        <v>Addressing security in third party agreements</v>
      </c>
      <c r="L106" s="17" t="s">
        <v>3538</v>
      </c>
      <c r="M106" s="17" t="s">
        <v>3539</v>
      </c>
      <c r="N106" s="113" t="s">
        <v>3</v>
      </c>
      <c r="O106" s="113" t="s">
        <v>3</v>
      </c>
      <c r="P106" s="17" t="s">
        <v>3559</v>
      </c>
      <c r="Q106" s="17" t="s">
        <v>3554</v>
      </c>
      <c r="R106" s="17"/>
    </row>
    <row r="107" spans="1:18" ht="56">
      <c r="A107" s="17">
        <f>'C. Organizational Security'!A41</f>
        <v>76</v>
      </c>
      <c r="B107" s="17">
        <f>'C. Organizational Security'!I41</f>
        <v>3</v>
      </c>
      <c r="C107" s="17">
        <f>'C. Organizational Security'!J41</f>
        <v>0</v>
      </c>
      <c r="D107" s="17" t="str">
        <f>'C. Organizational Security'!X41</f>
        <v/>
      </c>
      <c r="E107" s="17" t="str">
        <f>'C. Organizational Security'!B41</f>
        <v>C.2.6.15</v>
      </c>
      <c r="F107" s="17" t="str">
        <f>'C. Organizational Security'!C41</f>
        <v>Audit reporting?</v>
      </c>
      <c r="G107" s="17">
        <f>'C. Organizational Security'!D41</f>
        <v>0</v>
      </c>
      <c r="H107" s="17">
        <f>'C. Organizational Security'!E41</f>
        <v>0</v>
      </c>
      <c r="I107" s="17">
        <f>'C. Organizational Security'!F41</f>
        <v>0</v>
      </c>
      <c r="J107" s="17" t="str">
        <f>'C. Organizational Security'!G41</f>
        <v>6.2.3.m</v>
      </c>
      <c r="K107" s="17" t="str">
        <f>'C. Organizational Security'!H41</f>
        <v>Addressing security in third party agreements</v>
      </c>
      <c r="L107" s="17" t="s">
        <v>3538</v>
      </c>
      <c r="M107" s="17" t="s">
        <v>3539</v>
      </c>
      <c r="N107" s="113" t="s">
        <v>3</v>
      </c>
      <c r="O107" s="113" t="s">
        <v>3</v>
      </c>
      <c r="P107" s="17" t="s">
        <v>3</v>
      </c>
      <c r="Q107" s="17" t="s">
        <v>3554</v>
      </c>
      <c r="R107" s="17"/>
    </row>
    <row r="108" spans="1:18" ht="56">
      <c r="A108" s="17">
        <f>'C. Organizational Security'!A42</f>
        <v>92</v>
      </c>
      <c r="B108" s="17">
        <f>'C. Organizational Security'!I42</f>
        <v>3</v>
      </c>
      <c r="C108" s="17">
        <f>'C. Organizational Security'!J42</f>
        <v>0</v>
      </c>
      <c r="D108" s="17" t="str">
        <f>'C. Organizational Security'!X42</f>
        <v/>
      </c>
      <c r="E108" s="17" t="str">
        <f>'C. Organizational Security'!B42</f>
        <v>C.2.6.16</v>
      </c>
      <c r="F108" s="17" t="str">
        <f>'C. Organizational Security'!C42</f>
        <v>Ongoing monitoring?</v>
      </c>
      <c r="G108" s="17">
        <f>'C. Organizational Security'!D42</f>
        <v>0</v>
      </c>
      <c r="H108" s="17">
        <f>'C. Organizational Security'!E42</f>
        <v>0</v>
      </c>
      <c r="I108" s="17">
        <f>'C. Organizational Security'!F42</f>
        <v>0</v>
      </c>
      <c r="J108" s="17" t="str">
        <f>'C. Organizational Security'!G42</f>
        <v>6.2.3.n</v>
      </c>
      <c r="K108" s="17" t="str">
        <f>'C. Organizational Security'!H42</f>
        <v>Addressing security in third party agreements</v>
      </c>
      <c r="L108" s="17" t="s">
        <v>3538</v>
      </c>
      <c r="M108" s="17" t="s">
        <v>3539</v>
      </c>
      <c r="N108" s="113" t="s">
        <v>3</v>
      </c>
      <c r="O108" s="113" t="s">
        <v>3</v>
      </c>
      <c r="P108" s="17" t="s">
        <v>3560</v>
      </c>
      <c r="Q108" s="17" t="s">
        <v>3554</v>
      </c>
      <c r="R108" s="17"/>
    </row>
    <row r="109" spans="1:18" ht="56">
      <c r="A109" s="17">
        <f>'C. Organizational Security'!A43</f>
        <v>98</v>
      </c>
      <c r="B109" s="17">
        <f>'C. Organizational Security'!I43</f>
        <v>3</v>
      </c>
      <c r="C109" s="17">
        <f>'C. Organizational Security'!J43</f>
        <v>0</v>
      </c>
      <c r="D109" s="17" t="str">
        <f>'C. Organizational Security'!X43</f>
        <v/>
      </c>
      <c r="E109" s="17" t="str">
        <f>'C. Organizational Security'!B43</f>
        <v>C.2.6.17</v>
      </c>
      <c r="F109" s="17" t="str">
        <f>'C. Organizational Security'!C43</f>
        <v>A process to regularly monitor to ensure compliance with security standards?</v>
      </c>
      <c r="G109" s="17">
        <f>'C. Organizational Security'!D43</f>
        <v>0</v>
      </c>
      <c r="H109" s="17">
        <f>'C. Organizational Security'!E43</f>
        <v>0</v>
      </c>
      <c r="I109" s="17">
        <f>'C. Organizational Security'!F43</f>
        <v>0</v>
      </c>
      <c r="J109" s="17" t="str">
        <f>'C. Organizational Security'!G43</f>
        <v>6.2.3.n</v>
      </c>
      <c r="K109" s="17" t="str">
        <f>'C. Organizational Security'!H43</f>
        <v>Addressing security in third party agreements</v>
      </c>
      <c r="L109" s="17" t="s">
        <v>3538</v>
      </c>
      <c r="M109" s="17" t="s">
        <v>3539</v>
      </c>
      <c r="N109" s="113">
        <v>12.8</v>
      </c>
      <c r="O109" s="113" t="s">
        <v>3</v>
      </c>
      <c r="P109" s="17" t="s">
        <v>3</v>
      </c>
      <c r="Q109" s="17" t="s">
        <v>3554</v>
      </c>
      <c r="R109" s="17"/>
    </row>
    <row r="110" spans="1:18" ht="56">
      <c r="A110" s="17">
        <f>'C. Organizational Security'!A44</f>
        <v>77</v>
      </c>
      <c r="B110" s="17">
        <f>'C. Organizational Security'!I44</f>
        <v>3</v>
      </c>
      <c r="C110" s="17">
        <f>'C. Organizational Security'!J44</f>
        <v>0</v>
      </c>
      <c r="D110" s="17" t="str">
        <f>'C. Organizational Security'!X44</f>
        <v/>
      </c>
      <c r="E110" s="17" t="str">
        <f>'C. Organizational Security'!B44</f>
        <v>C.2.6.18</v>
      </c>
      <c r="F110" s="17" t="str">
        <f>'C. Organizational Security'!C44</f>
        <v>Onsite review?</v>
      </c>
      <c r="G110" s="17">
        <f>'C. Organizational Security'!D44</f>
        <v>0</v>
      </c>
      <c r="H110" s="17">
        <f>'C. Organizational Security'!E44</f>
        <v>0</v>
      </c>
      <c r="I110" s="17">
        <f>'C. Organizational Security'!F44</f>
        <v>0</v>
      </c>
      <c r="J110" s="17" t="str">
        <f>'C. Organizational Security'!G44</f>
        <v>6.2.3.o</v>
      </c>
      <c r="K110" s="17" t="str">
        <f>'C. Organizational Security'!H44</f>
        <v>Addressing security in third party agreements</v>
      </c>
      <c r="L110" s="17" t="s">
        <v>3538</v>
      </c>
      <c r="M110" s="17" t="s">
        <v>3539</v>
      </c>
      <c r="N110" s="113" t="s">
        <v>3</v>
      </c>
      <c r="O110" s="113" t="s">
        <v>3</v>
      </c>
      <c r="P110" s="17" t="s">
        <v>3</v>
      </c>
      <c r="Q110" s="17" t="s">
        <v>3554</v>
      </c>
      <c r="R110" s="17"/>
    </row>
    <row r="111" spans="1:18" ht="56">
      <c r="A111" s="17">
        <f>'C. Organizational Security'!A45</f>
        <v>78</v>
      </c>
      <c r="B111" s="17">
        <f>'C. Organizational Security'!I45</f>
        <v>3</v>
      </c>
      <c r="C111" s="17">
        <f>'C. Organizational Security'!J45</f>
        <v>0</v>
      </c>
      <c r="D111" s="17" t="str">
        <f>'C. Organizational Security'!X45</f>
        <v/>
      </c>
      <c r="E111" s="17" t="str">
        <f>'C. Organizational Security'!B45</f>
        <v>C.2.6.19</v>
      </c>
      <c r="F111" s="17" t="str">
        <f>'C. Organizational Security'!C45</f>
        <v>Right to audit?</v>
      </c>
      <c r="G111" s="17">
        <f>'C. Organizational Security'!D45</f>
        <v>0</v>
      </c>
      <c r="H111" s="17">
        <f>'C. Organizational Security'!E45</f>
        <v>0</v>
      </c>
      <c r="I111" s="17">
        <f>'C. Organizational Security'!F45</f>
        <v>0</v>
      </c>
      <c r="J111" s="17" t="str">
        <f>'C. Organizational Security'!G45</f>
        <v>6.2.3.o</v>
      </c>
      <c r="K111" s="17" t="str">
        <f>'C. Organizational Security'!H45</f>
        <v>Addressing security in third party agreements</v>
      </c>
      <c r="L111" s="17" t="s">
        <v>3538</v>
      </c>
      <c r="M111" s="17" t="s">
        <v>3539</v>
      </c>
      <c r="N111" s="113" t="s">
        <v>3</v>
      </c>
      <c r="O111" s="113" t="s">
        <v>3</v>
      </c>
      <c r="P111" s="17" t="s">
        <v>3561</v>
      </c>
      <c r="Q111" s="17" t="s">
        <v>3554</v>
      </c>
      <c r="R111" s="17"/>
    </row>
    <row r="112" spans="1:18" ht="56">
      <c r="A112" s="17">
        <f>'C. Organizational Security'!A46</f>
        <v>79</v>
      </c>
      <c r="B112" s="17">
        <f>'C. Organizational Security'!I46</f>
        <v>3</v>
      </c>
      <c r="C112" s="17">
        <f>'C. Organizational Security'!J46</f>
        <v>0</v>
      </c>
      <c r="D112" s="17" t="str">
        <f>'C. Organizational Security'!X46</f>
        <v/>
      </c>
      <c r="E112" s="17" t="str">
        <f>'C. Organizational Security'!B46</f>
        <v>C.2.6.20</v>
      </c>
      <c r="F112" s="17" t="str">
        <f>'C. Organizational Security'!C46</f>
        <v>Right to inspect?</v>
      </c>
      <c r="G112" s="17">
        <f>'C. Organizational Security'!D46</f>
        <v>0</v>
      </c>
      <c r="H112" s="17">
        <f>'C. Organizational Security'!E46</f>
        <v>0</v>
      </c>
      <c r="I112" s="17">
        <f>'C. Organizational Security'!F46</f>
        <v>0</v>
      </c>
      <c r="J112" s="17" t="str">
        <f>'C. Organizational Security'!G46</f>
        <v>6.2.3.o</v>
      </c>
      <c r="K112" s="17" t="str">
        <f>'C. Organizational Security'!H46</f>
        <v>Addressing security in third party agreements</v>
      </c>
      <c r="L112" s="17" t="s">
        <v>3538</v>
      </c>
      <c r="M112" s="17" t="s">
        <v>3539</v>
      </c>
      <c r="N112" s="113" t="s">
        <v>3</v>
      </c>
      <c r="O112" s="113" t="s">
        <v>3</v>
      </c>
      <c r="P112" s="17" t="s">
        <v>3</v>
      </c>
      <c r="Q112" s="17" t="s">
        <v>3554</v>
      </c>
      <c r="R112" s="17"/>
    </row>
    <row r="113" spans="1:18" ht="56">
      <c r="A113" s="17">
        <f>'C. Organizational Security'!A47</f>
        <v>91</v>
      </c>
      <c r="B113" s="17">
        <f>'C. Organizational Security'!I47</f>
        <v>3</v>
      </c>
      <c r="C113" s="17">
        <f>'C. Organizational Security'!J47</f>
        <v>0</v>
      </c>
      <c r="D113" s="17" t="str">
        <f>'C. Organizational Security'!X47</f>
        <v/>
      </c>
      <c r="E113" s="17" t="str">
        <f>'C. Organizational Security'!B47</f>
        <v>C.2.6.21</v>
      </c>
      <c r="F113" s="17" t="str">
        <f>'C. Organizational Security'!C47</f>
        <v>Problem reporting and escalation procedures?</v>
      </c>
      <c r="G113" s="17">
        <f>'C. Organizational Security'!D47</f>
        <v>0</v>
      </c>
      <c r="H113" s="17">
        <f>'C. Organizational Security'!E47</f>
        <v>0</v>
      </c>
      <c r="I113" s="17">
        <f>'C. Organizational Security'!F47</f>
        <v>0</v>
      </c>
      <c r="J113" s="17" t="str">
        <f>'C. Organizational Security'!G47</f>
        <v>6.2.3.p</v>
      </c>
      <c r="K113" s="17" t="str">
        <f>'C. Organizational Security'!H47</f>
        <v>Addressing security in third party agreements</v>
      </c>
      <c r="L113" s="17" t="s">
        <v>3538</v>
      </c>
      <c r="M113" s="17" t="s">
        <v>3539</v>
      </c>
      <c r="N113" s="113" t="s">
        <v>3</v>
      </c>
      <c r="O113" s="113" t="s">
        <v>3</v>
      </c>
      <c r="P113" s="17" t="s">
        <v>3562</v>
      </c>
      <c r="Q113" s="17" t="s">
        <v>3554</v>
      </c>
      <c r="R113" s="17"/>
    </row>
    <row r="114" spans="1:18" ht="56">
      <c r="A114" s="17">
        <f>'C. Organizational Security'!A48</f>
        <v>96</v>
      </c>
      <c r="B114" s="17">
        <f>'C. Organizational Security'!I48</f>
        <v>3</v>
      </c>
      <c r="C114" s="17">
        <f>'C. Organizational Security'!J48</f>
        <v>0</v>
      </c>
      <c r="D114" s="17" t="str">
        <f>'C. Organizational Security'!X48</f>
        <v/>
      </c>
      <c r="E114" s="17" t="str">
        <f>'C. Organizational Security'!B48</f>
        <v>C.2.6.22</v>
      </c>
      <c r="F114" s="17" t="str">
        <f>'C. Organizational Security'!C48</f>
        <v>Business resumption responsibilities?</v>
      </c>
      <c r="G114" s="17">
        <f>'C. Organizational Security'!D48</f>
        <v>0</v>
      </c>
      <c r="H114" s="17">
        <f>'C. Organizational Security'!E48</f>
        <v>0</v>
      </c>
      <c r="I114" s="17">
        <f>'C. Organizational Security'!F48</f>
        <v>0</v>
      </c>
      <c r="J114" s="17" t="str">
        <f>'C. Organizational Security'!G48</f>
        <v>6.2.3.q</v>
      </c>
      <c r="K114" s="17" t="str">
        <f>'C. Organizational Security'!H48</f>
        <v>Addressing security in third party agreements</v>
      </c>
      <c r="L114" s="17" t="s">
        <v>3538</v>
      </c>
      <c r="M114" s="17" t="s">
        <v>3539</v>
      </c>
      <c r="N114" s="113" t="s">
        <v>3</v>
      </c>
      <c r="O114" s="113" t="s">
        <v>3</v>
      </c>
      <c r="P114" s="17" t="s">
        <v>3563</v>
      </c>
      <c r="Q114" s="17" t="s">
        <v>3554</v>
      </c>
      <c r="R114" s="17"/>
    </row>
    <row r="115" spans="1:18" ht="56">
      <c r="A115" s="17">
        <f>'C. Organizational Security'!A49</f>
        <v>85</v>
      </c>
      <c r="B115" s="17">
        <f>'C. Organizational Security'!I49</f>
        <v>3</v>
      </c>
      <c r="C115" s="17">
        <f>'C. Organizational Security'!J49</f>
        <v>0</v>
      </c>
      <c r="D115" s="17" t="str">
        <f>'C. Organizational Security'!X49</f>
        <v/>
      </c>
      <c r="E115" s="17" t="str">
        <f>'C. Organizational Security'!B49</f>
        <v>C.2.6.23</v>
      </c>
      <c r="F115" s="17" t="str">
        <f>'C. Organizational Security'!C49</f>
        <v>Indemnification/liability?</v>
      </c>
      <c r="G115" s="17">
        <f>'C. Organizational Security'!D49</f>
        <v>0</v>
      </c>
      <c r="H115" s="17">
        <f>'C. Organizational Security'!E49</f>
        <v>0</v>
      </c>
      <c r="I115" s="17">
        <f>'C. Organizational Security'!F49</f>
        <v>0</v>
      </c>
      <c r="J115" s="17" t="str">
        <f>'C. Organizational Security'!G49</f>
        <v>6.2.3.r</v>
      </c>
      <c r="K115" s="17" t="str">
        <f>'C. Organizational Security'!H49</f>
        <v>Addressing security in third party agreements</v>
      </c>
      <c r="L115" s="17" t="s">
        <v>3538</v>
      </c>
      <c r="M115" s="17" t="s">
        <v>3539</v>
      </c>
      <c r="N115" s="113" t="s">
        <v>3</v>
      </c>
      <c r="O115" s="113" t="s">
        <v>3</v>
      </c>
      <c r="P115" s="17" t="s">
        <v>3564</v>
      </c>
      <c r="Q115" s="17" t="s">
        <v>3554</v>
      </c>
      <c r="R115" s="17"/>
    </row>
    <row r="116" spans="1:18" ht="56">
      <c r="A116" s="17">
        <f>'C. Organizational Security'!A50</f>
        <v>87</v>
      </c>
      <c r="B116" s="17">
        <f>'C. Organizational Security'!I50</f>
        <v>3</v>
      </c>
      <c r="C116" s="17">
        <f>'C. Organizational Security'!J50</f>
        <v>0</v>
      </c>
      <c r="D116" s="17" t="str">
        <f>'C. Organizational Security'!X50</f>
        <v/>
      </c>
      <c r="E116" s="17" t="str">
        <f>'C. Organizational Security'!B50</f>
        <v>C.2.6.24</v>
      </c>
      <c r="F116" s="17" t="str">
        <f>'C. Organizational Security'!C50</f>
        <v>Privacy requirements?</v>
      </c>
      <c r="G116" s="17">
        <f>'C. Organizational Security'!D50</f>
        <v>0</v>
      </c>
      <c r="H116" s="17">
        <f>'C. Organizational Security'!E50</f>
        <v>0</v>
      </c>
      <c r="I116" s="17">
        <f>'C. Organizational Security'!F50</f>
        <v>0</v>
      </c>
      <c r="J116" s="17" t="str">
        <f>'C. Organizational Security'!G50</f>
        <v>6.2.3.s</v>
      </c>
      <c r="K116" s="17" t="str">
        <f>'C. Organizational Security'!H50</f>
        <v>Addressing security in third party agreements</v>
      </c>
      <c r="L116" s="17" t="s">
        <v>3538</v>
      </c>
      <c r="M116" s="17" t="s">
        <v>3539</v>
      </c>
      <c r="N116" s="113" t="s">
        <v>3</v>
      </c>
      <c r="O116" s="113" t="s">
        <v>3</v>
      </c>
      <c r="P116" s="17" t="s">
        <v>3565</v>
      </c>
      <c r="Q116" s="17" t="s">
        <v>3554</v>
      </c>
      <c r="R116" s="17"/>
    </row>
    <row r="117" spans="1:18" ht="56">
      <c r="A117" s="17">
        <f>'C. Organizational Security'!A51</f>
        <v>90</v>
      </c>
      <c r="B117" s="17">
        <f>'C. Organizational Security'!I51</f>
        <v>3</v>
      </c>
      <c r="C117" s="17">
        <f>'C. Organizational Security'!J51</f>
        <v>0</v>
      </c>
      <c r="D117" s="17" t="str">
        <f>'C. Organizational Security'!X51</f>
        <v/>
      </c>
      <c r="E117" s="17" t="str">
        <f>'C. Organizational Security'!B51</f>
        <v>C.2.6.25</v>
      </c>
      <c r="F117" s="17" t="str">
        <f>'C. Organizational Security'!C51</f>
        <v>Dispute resolution?</v>
      </c>
      <c r="G117" s="17">
        <f>'C. Organizational Security'!D51</f>
        <v>0</v>
      </c>
      <c r="H117" s="17">
        <f>'C. Organizational Security'!E51</f>
        <v>0</v>
      </c>
      <c r="I117" s="17">
        <f>'C. Organizational Security'!F51</f>
        <v>0</v>
      </c>
      <c r="J117" s="17" t="str">
        <f>'C. Organizational Security'!G51</f>
        <v>6.2.3.s</v>
      </c>
      <c r="K117" s="17" t="str">
        <f>'C. Organizational Security'!H51</f>
        <v>Addressing security in third party agreements</v>
      </c>
      <c r="L117" s="17" t="s">
        <v>3538</v>
      </c>
      <c r="M117" s="17" t="s">
        <v>3539</v>
      </c>
      <c r="N117" s="113" t="s">
        <v>3</v>
      </c>
      <c r="O117" s="113" t="s">
        <v>3</v>
      </c>
      <c r="P117" s="17" t="s">
        <v>3566</v>
      </c>
      <c r="Q117" s="17" t="s">
        <v>3554</v>
      </c>
      <c r="R117" s="17"/>
    </row>
    <row r="118" spans="1:18" ht="56">
      <c r="A118" s="17">
        <f>'C. Organizational Security'!A52</f>
        <v>94</v>
      </c>
      <c r="B118" s="17">
        <f>'C. Organizational Security'!I52</f>
        <v>3</v>
      </c>
      <c r="C118" s="17">
        <f>'C. Organizational Security'!J52</f>
        <v>0</v>
      </c>
      <c r="D118" s="17" t="str">
        <f>'C. Organizational Security'!X52</f>
        <v/>
      </c>
      <c r="E118" s="17" t="str">
        <f>'C. Organizational Security'!B52</f>
        <v>C.2.6.26</v>
      </c>
      <c r="F118" s="17" t="str">
        <f>'C. Organizational Security'!C52</f>
        <v>Choice of venue?</v>
      </c>
      <c r="G118" s="17">
        <f>'C. Organizational Security'!D52</f>
        <v>0</v>
      </c>
      <c r="H118" s="17">
        <f>'C. Organizational Security'!E52</f>
        <v>0</v>
      </c>
      <c r="I118" s="17">
        <f>'C. Organizational Security'!F52</f>
        <v>0</v>
      </c>
      <c r="J118" s="17" t="str">
        <f>'C. Organizational Security'!G52</f>
        <v>6.2.3.s</v>
      </c>
      <c r="K118" s="17" t="str">
        <f>'C. Organizational Security'!H52</f>
        <v>Addressing security in third party agreements</v>
      </c>
      <c r="L118" s="17" t="s">
        <v>3538</v>
      </c>
      <c r="M118" s="17" t="s">
        <v>3539</v>
      </c>
      <c r="N118" s="113" t="s">
        <v>3</v>
      </c>
      <c r="O118" s="113" t="s">
        <v>3</v>
      </c>
      <c r="P118" s="17" t="s">
        <v>3567</v>
      </c>
      <c r="Q118" s="17" t="s">
        <v>3554</v>
      </c>
      <c r="R118" s="17"/>
    </row>
    <row r="119" spans="1:18" ht="56">
      <c r="A119" s="17">
        <f>'C. Organizational Security'!A53</f>
        <v>83</v>
      </c>
      <c r="B119" s="17">
        <f>'C. Organizational Security'!I53</f>
        <v>3</v>
      </c>
      <c r="C119" s="17">
        <f>'C. Organizational Security'!J53</f>
        <v>0</v>
      </c>
      <c r="D119" s="17" t="str">
        <f>'C. Organizational Security'!X53</f>
        <v/>
      </c>
      <c r="E119" s="17" t="str">
        <f>'C. Organizational Security'!B53</f>
        <v>C.2.6.27</v>
      </c>
      <c r="F119" s="17" t="str">
        <f>'C. Organizational Security'!C53</f>
        <v>Data ownership?</v>
      </c>
      <c r="G119" s="17">
        <f>'C. Organizational Security'!D53</f>
        <v>0</v>
      </c>
      <c r="H119" s="17">
        <f>'C. Organizational Security'!E53</f>
        <v>0</v>
      </c>
      <c r="I119" s="17">
        <f>'C. Organizational Security'!F53</f>
        <v>0</v>
      </c>
      <c r="J119" s="17" t="str">
        <f>'C. Organizational Security'!G53</f>
        <v>6.2.3.t</v>
      </c>
      <c r="K119" s="17" t="str">
        <f>'C. Organizational Security'!H53</f>
        <v>Addressing security in third party agreements</v>
      </c>
      <c r="L119" s="17" t="s">
        <v>3538</v>
      </c>
      <c r="M119" s="17" t="s">
        <v>3539</v>
      </c>
      <c r="N119" s="113" t="s">
        <v>3</v>
      </c>
      <c r="O119" s="113" t="s">
        <v>3</v>
      </c>
      <c r="P119" s="17" t="s">
        <v>3568</v>
      </c>
      <c r="Q119" s="17" t="s">
        <v>3554</v>
      </c>
      <c r="R119" s="17"/>
    </row>
    <row r="120" spans="1:18" ht="56">
      <c r="A120" s="17">
        <f>'C. Organizational Security'!A54</f>
        <v>95</v>
      </c>
      <c r="B120" s="17">
        <f>'C. Organizational Security'!I54</f>
        <v>3</v>
      </c>
      <c r="C120" s="17">
        <f>'C. Organizational Security'!J54</f>
        <v>0</v>
      </c>
      <c r="D120" s="17" t="str">
        <f>'C. Organizational Security'!X54</f>
        <v/>
      </c>
      <c r="E120" s="17" t="str">
        <f>'C. Organizational Security'!B54</f>
        <v>C.2.6.28</v>
      </c>
      <c r="F120" s="17" t="str">
        <f>'C. Organizational Security'!C54</f>
        <v>Ownership of intellectual property?</v>
      </c>
      <c r="G120" s="17">
        <f>'C. Organizational Security'!D54</f>
        <v>0</v>
      </c>
      <c r="H120" s="17">
        <f>'C. Organizational Security'!E54</f>
        <v>0</v>
      </c>
      <c r="I120" s="17">
        <f>'C. Organizational Security'!F54</f>
        <v>0</v>
      </c>
      <c r="J120" s="17" t="str">
        <f>'C. Organizational Security'!G54</f>
        <v>6.2.3.t</v>
      </c>
      <c r="K120" s="17" t="str">
        <f>'C. Organizational Security'!H54</f>
        <v>Addressing security in third party agreements</v>
      </c>
      <c r="L120" s="17" t="s">
        <v>3538</v>
      </c>
      <c r="M120" s="17" t="s">
        <v>3539</v>
      </c>
      <c r="N120" s="113" t="s">
        <v>3</v>
      </c>
      <c r="O120" s="113" t="s">
        <v>3</v>
      </c>
      <c r="P120" s="17" t="s">
        <v>3</v>
      </c>
      <c r="Q120" s="17" t="s">
        <v>3554</v>
      </c>
      <c r="R120" s="17"/>
    </row>
    <row r="121" spans="1:18" ht="56">
      <c r="A121" s="17">
        <f>'C. Organizational Security'!A55</f>
        <v>2523</v>
      </c>
      <c r="B121" s="17">
        <f>'C. Organizational Security'!I55</f>
        <v>3</v>
      </c>
      <c r="C121" s="17">
        <f>'C. Organizational Security'!J55</f>
        <v>0</v>
      </c>
      <c r="D121" s="17" t="str">
        <f>'C. Organizational Security'!X55</f>
        <v/>
      </c>
      <c r="E121" s="17" t="str">
        <f>'C. Organizational Security'!B55</f>
        <v>C.2.6.29</v>
      </c>
      <c r="F121" s="17" t="str">
        <f>'C. Organizational Security'!C55</f>
        <v>Involvement of the third party with subcontractors?</v>
      </c>
      <c r="G121" s="17">
        <f>'C. Organizational Security'!D55</f>
        <v>0</v>
      </c>
      <c r="H121" s="17">
        <f>'C. Organizational Security'!E55</f>
        <v>0</v>
      </c>
      <c r="I121" s="17">
        <f>'C. Organizational Security'!F55</f>
        <v>0</v>
      </c>
      <c r="J121" s="17" t="str">
        <f>'C. Organizational Security'!G55</f>
        <v>6.2.3.u</v>
      </c>
      <c r="K121" s="17" t="str">
        <f>'C. Organizational Security'!H55</f>
        <v>Addressing security in third party agreements</v>
      </c>
      <c r="L121" s="17" t="s">
        <v>3538</v>
      </c>
      <c r="M121" s="17" t="s">
        <v>3539</v>
      </c>
      <c r="N121" s="113" t="s">
        <v>3</v>
      </c>
      <c r="O121" s="113" t="s">
        <v>3</v>
      </c>
      <c r="P121" s="17" t="s">
        <v>3569</v>
      </c>
      <c r="Q121" s="17" t="s">
        <v>3554</v>
      </c>
      <c r="R121" s="17"/>
    </row>
    <row r="122" spans="1:18" ht="56">
      <c r="A122" s="17">
        <f>'C. Organizational Security'!A56</f>
        <v>2524</v>
      </c>
      <c r="B122" s="17">
        <f>'C. Organizational Security'!I56</f>
        <v>3</v>
      </c>
      <c r="C122" s="17">
        <f>'C. Organizational Security'!J56</f>
        <v>0</v>
      </c>
      <c r="D122" s="17" t="str">
        <f>'C. Organizational Security'!X56</f>
        <v/>
      </c>
      <c r="E122" s="17" t="str">
        <f>'C. Organizational Security'!B56</f>
        <v>C.2.6.30</v>
      </c>
      <c r="F122" s="17" t="str">
        <f>'C. Organizational Security'!C56</f>
        <v>Security controls these subcontractors need to implement?</v>
      </c>
      <c r="G122" s="17">
        <f>'C. Organizational Security'!D56</f>
        <v>0</v>
      </c>
      <c r="H122" s="17">
        <f>'C. Organizational Security'!E56</f>
        <v>0</v>
      </c>
      <c r="I122" s="17">
        <f>'C. Organizational Security'!F56</f>
        <v>0</v>
      </c>
      <c r="J122" s="17" t="str">
        <f>'C. Organizational Security'!G56</f>
        <v>6.2.3.u</v>
      </c>
      <c r="K122" s="17" t="str">
        <f>'C. Organizational Security'!H56</f>
        <v>Addressing security in third party agreements</v>
      </c>
      <c r="L122" s="17" t="s">
        <v>3538</v>
      </c>
      <c r="M122" s="17" t="s">
        <v>3539</v>
      </c>
      <c r="N122" s="113" t="s">
        <v>3</v>
      </c>
      <c r="O122" s="113" t="s">
        <v>3</v>
      </c>
      <c r="P122" s="17" t="s">
        <v>3570</v>
      </c>
      <c r="Q122" s="17" t="s">
        <v>3554</v>
      </c>
      <c r="R122" s="17"/>
    </row>
    <row r="123" spans="1:18" ht="56">
      <c r="A123" s="17">
        <f>'C. Organizational Security'!A57</f>
        <v>86</v>
      </c>
      <c r="B123" s="17">
        <f>'C. Organizational Security'!I57</f>
        <v>3</v>
      </c>
      <c r="C123" s="17">
        <f>'C. Organizational Security'!J57</f>
        <v>0</v>
      </c>
      <c r="D123" s="17" t="str">
        <f>'C. Organizational Security'!X57</f>
        <v/>
      </c>
      <c r="E123" s="17" t="str">
        <f>'C. Organizational Security'!B57</f>
        <v>C.2.6.31</v>
      </c>
      <c r="F123" s="17" t="str">
        <f>'C. Organizational Security'!C57</f>
        <v>Termination/exit clause?</v>
      </c>
      <c r="G123" s="17">
        <f>'C. Organizational Security'!D57</f>
        <v>0</v>
      </c>
      <c r="H123" s="17">
        <f>'C. Organizational Security'!E57</f>
        <v>0</v>
      </c>
      <c r="I123" s="17">
        <f>'C. Organizational Security'!F57</f>
        <v>0</v>
      </c>
      <c r="J123" s="17" t="str">
        <f>'C. Organizational Security'!G57</f>
        <v>6.2.3.v</v>
      </c>
      <c r="K123" s="17" t="str">
        <f>'C. Organizational Security'!H57</f>
        <v>Addressing security in third party agreements</v>
      </c>
      <c r="L123" s="17" t="s">
        <v>3538</v>
      </c>
      <c r="M123" s="17" t="s">
        <v>3539</v>
      </c>
      <c r="N123" s="113" t="s">
        <v>3</v>
      </c>
      <c r="O123" s="113" t="s">
        <v>3</v>
      </c>
      <c r="P123" s="17" t="s">
        <v>3571</v>
      </c>
      <c r="Q123" s="17" t="s">
        <v>3554</v>
      </c>
      <c r="R123" s="17"/>
    </row>
    <row r="124" spans="1:18" ht="56">
      <c r="A124" s="17">
        <f>'C. Organizational Security'!A58</f>
        <v>2525</v>
      </c>
      <c r="B124" s="17">
        <f>'C. Organizational Security'!I58</f>
        <v>3</v>
      </c>
      <c r="C124" s="17">
        <f>'C. Organizational Security'!J58</f>
        <v>0</v>
      </c>
      <c r="D124" s="17" t="str">
        <f>'C. Organizational Security'!X58</f>
        <v/>
      </c>
      <c r="E124" s="17" t="str">
        <f>'C. Organizational Security'!B58</f>
        <v>C.2.6.32</v>
      </c>
      <c r="F124" s="17" t="str">
        <f>'C. Organizational Security'!C58</f>
        <v>Contingency plan in case either party wishes to terminate the relationship before the end of the agreements?</v>
      </c>
      <c r="G124" s="17">
        <f>'C. Organizational Security'!D58</f>
        <v>0</v>
      </c>
      <c r="H124" s="17">
        <f>'C. Organizational Security'!E58</f>
        <v>0</v>
      </c>
      <c r="I124" s="17">
        <f>'C. Organizational Security'!F58</f>
        <v>0</v>
      </c>
      <c r="J124" s="17" t="str">
        <f>'C. Organizational Security'!G58</f>
        <v>6.2.3.v.1</v>
      </c>
      <c r="K124" s="17" t="str">
        <f>'C. Organizational Security'!H58</f>
        <v>Addressing security in third party agreements</v>
      </c>
      <c r="L124" s="17" t="s">
        <v>3538</v>
      </c>
      <c r="M124" s="17" t="s">
        <v>3539</v>
      </c>
      <c r="N124" s="113" t="s">
        <v>3</v>
      </c>
      <c r="O124" s="113" t="s">
        <v>3</v>
      </c>
      <c r="P124" s="17" t="s">
        <v>3572</v>
      </c>
      <c r="Q124" s="17" t="s">
        <v>3554</v>
      </c>
      <c r="R124" s="17"/>
    </row>
    <row r="125" spans="1:18" ht="56">
      <c r="A125" s="17">
        <f>'C. Organizational Security'!A59</f>
        <v>2526</v>
      </c>
      <c r="B125" s="17">
        <f>'C. Organizational Security'!I59</f>
        <v>3</v>
      </c>
      <c r="C125" s="17">
        <f>'C. Organizational Security'!J59</f>
        <v>0</v>
      </c>
      <c r="D125" s="17" t="str">
        <f>'C. Organizational Security'!X59</f>
        <v/>
      </c>
      <c r="E125" s="17" t="str">
        <f>'C. Organizational Security'!B59</f>
        <v>C.2.6.33</v>
      </c>
      <c r="F125" s="17" t="str">
        <f>'C. Organizational Security'!C59</f>
        <v>Renegotiation of agreements if the security requirements of the organization change?</v>
      </c>
      <c r="G125" s="17">
        <f>'C. Organizational Security'!D59</f>
        <v>0</v>
      </c>
      <c r="H125" s="17">
        <f>'C. Organizational Security'!E59</f>
        <v>0</v>
      </c>
      <c r="I125" s="17">
        <f>'C. Organizational Security'!F59</f>
        <v>0</v>
      </c>
      <c r="J125" s="17" t="str">
        <f>'C. Organizational Security'!G59</f>
        <v>6.2.3.v.2</v>
      </c>
      <c r="K125" s="17" t="str">
        <f>'C. Organizational Security'!H59</f>
        <v>Addressing security in third party agreements</v>
      </c>
      <c r="L125" s="17" t="s">
        <v>3538</v>
      </c>
      <c r="M125" s="17" t="s">
        <v>3539</v>
      </c>
      <c r="N125" s="113" t="s">
        <v>3</v>
      </c>
      <c r="O125" s="113" t="s">
        <v>3</v>
      </c>
      <c r="P125" s="17" t="s">
        <v>3</v>
      </c>
      <c r="Q125" s="17" t="s">
        <v>3554</v>
      </c>
      <c r="R125" s="17"/>
    </row>
    <row r="126" spans="1:18" ht="56">
      <c r="A126" s="17">
        <f>'C. Organizational Security'!A60</f>
        <v>2527</v>
      </c>
      <c r="B126" s="17">
        <f>'C. Organizational Security'!I60</f>
        <v>3</v>
      </c>
      <c r="C126" s="17">
        <f>'C. Organizational Security'!J60</f>
        <v>0</v>
      </c>
      <c r="D126" s="17" t="str">
        <f>'C. Organizational Security'!X60</f>
        <v/>
      </c>
      <c r="E126" s="17" t="str">
        <f>'C. Organizational Security'!B60</f>
        <v>C.2.6.34</v>
      </c>
      <c r="F126" s="17" t="str">
        <f>'C. Organizational Security'!C60</f>
        <v>Current documentation of asset lists, licenses, agreements or rights relating to them?</v>
      </c>
      <c r="G126" s="17">
        <f>'C. Organizational Security'!D60</f>
        <v>0</v>
      </c>
      <c r="H126" s="17">
        <f>'C. Organizational Security'!E60</f>
        <v>0</v>
      </c>
      <c r="I126" s="17">
        <f>'C. Organizational Security'!F60</f>
        <v>0</v>
      </c>
      <c r="J126" s="17" t="str">
        <f>'C. Organizational Security'!G60</f>
        <v>6.2.3.v.3</v>
      </c>
      <c r="K126" s="17" t="str">
        <f>'C. Organizational Security'!H60</f>
        <v>Addressing security in third party agreements</v>
      </c>
      <c r="L126" s="17" t="s">
        <v>3538</v>
      </c>
      <c r="M126" s="17" t="s">
        <v>3539</v>
      </c>
      <c r="N126" s="113" t="s">
        <v>3</v>
      </c>
      <c r="O126" s="113" t="s">
        <v>3</v>
      </c>
      <c r="P126" s="17" t="s">
        <v>3</v>
      </c>
      <c r="Q126" s="17" t="s">
        <v>3554</v>
      </c>
      <c r="R126" s="17"/>
    </row>
    <row r="127" spans="1:18">
      <c r="A127" s="17">
        <f>'C. Organizational Security'!A61</f>
        <v>0</v>
      </c>
      <c r="B127" s="17">
        <f>'C. Organizational Security'!I61</f>
        <v>0</v>
      </c>
      <c r="C127" s="17">
        <f>'C. Organizational Security'!J61</f>
        <v>0</v>
      </c>
      <c r="D127" s="17">
        <f>'C. Organizational Security'!X61</f>
        <v>0</v>
      </c>
      <c r="E127" s="17">
        <f>'C. Organizational Security'!B61</f>
        <v>0</v>
      </c>
      <c r="F127" s="17">
        <f>'C. Organizational Security'!C61</f>
        <v>0</v>
      </c>
      <c r="G127" s="17">
        <f>'C. Organizational Security'!D61</f>
        <v>0</v>
      </c>
      <c r="H127" s="17">
        <f>'C. Organizational Security'!E61</f>
        <v>0</v>
      </c>
      <c r="I127" s="17">
        <f>'C. Organizational Security'!F61</f>
        <v>0</v>
      </c>
      <c r="J127" s="17">
        <f>'C. Organizational Security'!G61</f>
        <v>0</v>
      </c>
      <c r="K127" s="17">
        <f>'C. Organizational Security'!H61</f>
        <v>0</v>
      </c>
      <c r="L127" s="17"/>
      <c r="M127" s="17"/>
      <c r="N127" s="113"/>
      <c r="O127" s="113"/>
      <c r="P127" s="17"/>
      <c r="Q127" s="17"/>
      <c r="R127" s="17"/>
    </row>
    <row r="128" spans="1:18">
      <c r="A128" s="102"/>
      <c r="B128" s="102"/>
      <c r="C128" s="102"/>
      <c r="D128" s="102"/>
      <c r="E128" s="102"/>
      <c r="F128" s="71"/>
      <c r="G128" s="102"/>
      <c r="H128" s="102"/>
      <c r="I128" s="71"/>
      <c r="J128" s="190"/>
      <c r="K128" s="71"/>
      <c r="L128" s="71"/>
      <c r="M128" s="71"/>
      <c r="N128" s="190"/>
      <c r="O128" s="190"/>
      <c r="P128" s="71"/>
      <c r="Q128" s="71"/>
      <c r="R128" s="71"/>
    </row>
    <row r="129" spans="1:18">
      <c r="A129" s="45" t="str">
        <f>'D. Asset Management'!B1</f>
        <v>D. Asset Management</v>
      </c>
      <c r="B129" s="188"/>
      <c r="C129" s="188"/>
      <c r="D129" s="188"/>
      <c r="E129" s="188" t="str">
        <f>'D. Asset Management'!B1</f>
        <v>D. Asset Management</v>
      </c>
      <c r="F129" s="192"/>
      <c r="G129" s="188"/>
      <c r="H129" s="188"/>
      <c r="I129" s="192"/>
      <c r="J129" s="191"/>
      <c r="K129" s="192"/>
      <c r="L129" s="192"/>
      <c r="M129" s="192"/>
      <c r="N129" s="191"/>
      <c r="O129" s="191"/>
      <c r="P129" s="192"/>
      <c r="Q129" s="192"/>
      <c r="R129" s="183"/>
    </row>
    <row r="130" spans="1:18" ht="70">
      <c r="A130" s="17">
        <f>'D. Asset Management'!A5</f>
        <v>3200</v>
      </c>
      <c r="B130" s="17">
        <f>'D. Asset Management'!I5</f>
        <v>1</v>
      </c>
      <c r="C130" s="17">
        <f>'D. Asset Management'!J5</f>
        <v>0</v>
      </c>
      <c r="D130" s="17">
        <f>'D. Asset Management'!X5</f>
        <v>1</v>
      </c>
      <c r="E130" s="17" t="str">
        <f>'D. Asset Management'!B5</f>
        <v>D.1</v>
      </c>
      <c r="F130" s="17" t="str">
        <f>'D. Asset Management'!C5</f>
        <v>Is there an asset management policy or program that has been approved by management, communicated to appropriate constituents and an owner to maintain and review the policy?</v>
      </c>
      <c r="G130" s="17" t="str">
        <f>'D. Asset Management'!D5</f>
        <v>No</v>
      </c>
      <c r="H130" s="17" t="str">
        <f>'D. Asset Management'!E5</f>
        <v>Q14</v>
      </c>
      <c r="I130" s="17">
        <f>'D. Asset Management'!F5</f>
        <v>0</v>
      </c>
      <c r="J130" s="17">
        <f>'D. Asset Management'!G5</f>
        <v>7.1</v>
      </c>
      <c r="K130" s="17" t="str">
        <f>'D. Asset Management'!H5</f>
        <v>Responsibility For Assets</v>
      </c>
      <c r="L130" s="17" t="s">
        <v>3</v>
      </c>
      <c r="M130" s="17" t="s">
        <v>243</v>
      </c>
      <c r="N130" s="113" t="s">
        <v>3</v>
      </c>
      <c r="O130" s="113" t="s">
        <v>3</v>
      </c>
      <c r="P130" s="17" t="s">
        <v>3</v>
      </c>
      <c r="Q130" s="17" t="s">
        <v>3554</v>
      </c>
      <c r="R130" s="17"/>
    </row>
    <row r="131" spans="1:18" ht="56">
      <c r="A131" s="17">
        <f>'D. Asset Management'!A6</f>
        <v>106</v>
      </c>
      <c r="B131" s="17">
        <f>'D. Asset Management'!I6</f>
        <v>2</v>
      </c>
      <c r="C131" s="17">
        <f>'D. Asset Management'!J6</f>
        <v>0</v>
      </c>
      <c r="D131" s="17" t="str">
        <f>'D. Asset Management'!X6</f>
        <v/>
      </c>
      <c r="E131" s="17" t="str">
        <f>'D. Asset Management'!B6</f>
        <v>D.1.1</v>
      </c>
      <c r="F131" s="17" t="str">
        <f>'D. Asset Management'!C6</f>
        <v>Is there an Inventory system for hardware and software assets? If so, does it include:</v>
      </c>
      <c r="G131" s="17" t="str">
        <f>'D. Asset Management'!D6</f>
        <v>Yes</v>
      </c>
      <c r="H131" s="17">
        <f>'D. Asset Management'!E6</f>
        <v>0</v>
      </c>
      <c r="I131" s="17" t="str">
        <f>'D. Asset Management'!F6</f>
        <v>D.1 Asset Accounting and Inventory</v>
      </c>
      <c r="J131" s="17" t="str">
        <f>'D. Asset Management'!G6</f>
        <v>7.1.1</v>
      </c>
      <c r="K131" s="17" t="str">
        <f>'D. Asset Management'!H6</f>
        <v>Inventory Of Assets</v>
      </c>
      <c r="L131" s="17" t="s">
        <v>3573</v>
      </c>
      <c r="M131" s="17" t="s">
        <v>3574</v>
      </c>
      <c r="N131" s="113" t="s">
        <v>3</v>
      </c>
      <c r="O131" s="113" t="s">
        <v>3</v>
      </c>
      <c r="P131" s="17" t="s">
        <v>3575</v>
      </c>
      <c r="Q131" s="17" t="s">
        <v>3576</v>
      </c>
      <c r="R131" s="17"/>
    </row>
    <row r="132" spans="1:18">
      <c r="A132" s="17">
        <f>'D. Asset Management'!A7</f>
        <v>108</v>
      </c>
      <c r="B132" s="17">
        <f>'D. Asset Management'!I7</f>
        <v>3</v>
      </c>
      <c r="C132" s="17">
        <f>'D. Asset Management'!J7</f>
        <v>0</v>
      </c>
      <c r="D132" s="17" t="str">
        <f>'D. Asset Management'!X7</f>
        <v/>
      </c>
      <c r="E132" s="17" t="str">
        <f>'D. Asset Management'!B7</f>
        <v>D.1.1.1</v>
      </c>
      <c r="F132" s="17" t="str">
        <f>'D. Asset Management'!C7</f>
        <v>Asset control tag?</v>
      </c>
      <c r="G132" s="17" t="str">
        <f>'D. Asset Management'!D7</f>
        <v>Yes</v>
      </c>
      <c r="H132" s="17">
        <f>'D. Asset Management'!E7</f>
        <v>0</v>
      </c>
      <c r="I132" s="17">
        <f>'D. Asset Management'!F7</f>
        <v>0</v>
      </c>
      <c r="J132" s="17" t="str">
        <f>'D. Asset Management'!G7</f>
        <v>N/A</v>
      </c>
      <c r="K132" s="17" t="str">
        <f>'D. Asset Management'!H7</f>
        <v/>
      </c>
      <c r="L132" s="17" t="s">
        <v>3</v>
      </c>
      <c r="M132" s="17" t="s">
        <v>243</v>
      </c>
      <c r="N132" s="113" t="s">
        <v>3</v>
      </c>
      <c r="O132" s="113" t="s">
        <v>3</v>
      </c>
      <c r="P132" s="17" t="s">
        <v>3577</v>
      </c>
      <c r="Q132" s="17" t="s">
        <v>3</v>
      </c>
      <c r="R132" s="17"/>
    </row>
    <row r="133" spans="1:18">
      <c r="A133" s="17">
        <f>'D. Asset Management'!A8</f>
        <v>113</v>
      </c>
      <c r="B133" s="17">
        <f>'D. Asset Management'!I8</f>
        <v>3</v>
      </c>
      <c r="C133" s="17">
        <f>'D. Asset Management'!J8</f>
        <v>0</v>
      </c>
      <c r="D133" s="17" t="str">
        <f>'D. Asset Management'!X8</f>
        <v/>
      </c>
      <c r="E133" s="17" t="str">
        <f>'D. Asset Management'!B8</f>
        <v>D.1.1.2</v>
      </c>
      <c r="F133" s="17" t="str">
        <f>'D. Asset Management'!C8</f>
        <v>Operating system?</v>
      </c>
      <c r="G133" s="17" t="str">
        <f>'D. Asset Management'!D8</f>
        <v>Yes</v>
      </c>
      <c r="H133" s="17">
        <f>'D. Asset Management'!E8</f>
        <v>0</v>
      </c>
      <c r="I133" s="17">
        <f>'D. Asset Management'!F8</f>
        <v>0</v>
      </c>
      <c r="J133" s="17" t="str">
        <f>'D. Asset Management'!G8</f>
        <v>N/A</v>
      </c>
      <c r="K133" s="17" t="str">
        <f>'D. Asset Management'!H8</f>
        <v/>
      </c>
      <c r="L133" s="17" t="s">
        <v>3</v>
      </c>
      <c r="M133" s="17" t="s">
        <v>243</v>
      </c>
      <c r="N133" s="113" t="s">
        <v>3</v>
      </c>
      <c r="O133" s="113" t="s">
        <v>3</v>
      </c>
      <c r="P133" s="17" t="s">
        <v>3578</v>
      </c>
      <c r="Q133" s="17" t="s">
        <v>3</v>
      </c>
      <c r="R133" s="17"/>
    </row>
    <row r="134" spans="1:18">
      <c r="A134" s="17">
        <f>'D. Asset Management'!A9</f>
        <v>114</v>
      </c>
      <c r="B134" s="17">
        <f>'D. Asset Management'!I9</f>
        <v>3</v>
      </c>
      <c r="C134" s="17">
        <f>'D. Asset Management'!J9</f>
        <v>0</v>
      </c>
      <c r="D134" s="17" t="str">
        <f>'D. Asset Management'!X9</f>
        <v/>
      </c>
      <c r="E134" s="17" t="str">
        <f>'D. Asset Management'!B9</f>
        <v>D.1.1.3</v>
      </c>
      <c r="F134" s="17" t="str">
        <f>'D. Asset Management'!C9</f>
        <v>Physical location?</v>
      </c>
      <c r="G134" s="17" t="str">
        <f>'D. Asset Management'!D9</f>
        <v>Yes</v>
      </c>
      <c r="H134" s="17">
        <f>'D. Asset Management'!E9</f>
        <v>0</v>
      </c>
      <c r="I134" s="17">
        <f>'D. Asset Management'!F9</f>
        <v>0</v>
      </c>
      <c r="J134" s="17" t="str">
        <f>'D. Asset Management'!G9</f>
        <v>N/A</v>
      </c>
      <c r="K134" s="17" t="str">
        <f>'D. Asset Management'!H9</f>
        <v/>
      </c>
      <c r="L134" s="17" t="s">
        <v>3</v>
      </c>
      <c r="M134" s="17" t="s">
        <v>243</v>
      </c>
      <c r="N134" s="113" t="s">
        <v>3</v>
      </c>
      <c r="O134" s="113" t="s">
        <v>3</v>
      </c>
      <c r="P134" s="17" t="s">
        <v>3579</v>
      </c>
      <c r="Q134" s="17" t="s">
        <v>3</v>
      </c>
      <c r="R134" s="17"/>
    </row>
    <row r="135" spans="1:18">
      <c r="A135" s="17">
        <f>'D. Asset Management'!A10</f>
        <v>115</v>
      </c>
      <c r="B135" s="17">
        <f>'D. Asset Management'!I10</f>
        <v>3</v>
      </c>
      <c r="C135" s="17">
        <f>'D. Asset Management'!J10</f>
        <v>0</v>
      </c>
      <c r="D135" s="17" t="str">
        <f>'D. Asset Management'!X10</f>
        <v/>
      </c>
      <c r="E135" s="17" t="str">
        <f>'D. Asset Management'!B10</f>
        <v>D.1.1.4</v>
      </c>
      <c r="F135" s="17" t="str">
        <f>'D. Asset Management'!C10</f>
        <v>Serial number?</v>
      </c>
      <c r="G135" s="17" t="str">
        <f>'D. Asset Management'!D10</f>
        <v>Yes</v>
      </c>
      <c r="H135" s="17">
        <f>'D. Asset Management'!E10</f>
        <v>0</v>
      </c>
      <c r="I135" s="17">
        <f>'D. Asset Management'!F10</f>
        <v>0</v>
      </c>
      <c r="J135" s="17" t="str">
        <f>'D. Asset Management'!G10</f>
        <v>N/A</v>
      </c>
      <c r="K135" s="17" t="str">
        <f>'D. Asset Management'!H10</f>
        <v/>
      </c>
      <c r="L135" s="17" t="s">
        <v>3</v>
      </c>
      <c r="M135" s="17" t="s">
        <v>243</v>
      </c>
      <c r="N135" s="113" t="s">
        <v>3</v>
      </c>
      <c r="O135" s="113" t="s">
        <v>3</v>
      </c>
      <c r="P135" s="17" t="s">
        <v>3580</v>
      </c>
      <c r="Q135" s="17" t="s">
        <v>3</v>
      </c>
      <c r="R135" s="17"/>
    </row>
    <row r="136" spans="1:18">
      <c r="A136" s="17">
        <f>'D. Asset Management'!A11</f>
        <v>109</v>
      </c>
      <c r="B136" s="17">
        <f>'D. Asset Management'!I11</f>
        <v>3</v>
      </c>
      <c r="C136" s="17">
        <f>'D. Asset Management'!J11</f>
        <v>0</v>
      </c>
      <c r="D136" s="17" t="str">
        <f>'D. Asset Management'!X11</f>
        <v/>
      </c>
      <c r="E136" s="17" t="str">
        <f>'D. Asset Management'!B11</f>
        <v>D.1.1.5</v>
      </c>
      <c r="F136" s="17" t="str">
        <f>'D. Asset Management'!C11</f>
        <v>Business function supported?</v>
      </c>
      <c r="G136" s="17" t="str">
        <f>'D. Asset Management'!D11</f>
        <v>Yes</v>
      </c>
      <c r="H136" s="17">
        <f>'D. Asset Management'!E11</f>
        <v>0</v>
      </c>
      <c r="I136" s="17">
        <f>'D. Asset Management'!F11</f>
        <v>0</v>
      </c>
      <c r="J136" s="17" t="str">
        <f>'D. Asset Management'!G11</f>
        <v>N/A</v>
      </c>
      <c r="K136" s="17" t="str">
        <f>'D. Asset Management'!H11</f>
        <v/>
      </c>
      <c r="L136" s="17" t="s">
        <v>3</v>
      </c>
      <c r="M136" s="17" t="s">
        <v>243</v>
      </c>
      <c r="N136" s="113" t="s">
        <v>3</v>
      </c>
      <c r="O136" s="113" t="s">
        <v>3</v>
      </c>
      <c r="P136" s="17" t="s">
        <v>3581</v>
      </c>
      <c r="Q136" s="17" t="s">
        <v>3</v>
      </c>
      <c r="R136" s="17"/>
    </row>
    <row r="137" spans="1:18">
      <c r="A137" s="17">
        <f>'D. Asset Management'!A12</f>
        <v>110</v>
      </c>
      <c r="B137" s="17">
        <f>'D. Asset Management'!I12</f>
        <v>3</v>
      </c>
      <c r="C137" s="17">
        <f>'D. Asset Management'!J12</f>
        <v>0</v>
      </c>
      <c r="D137" s="17" t="str">
        <f>'D. Asset Management'!X12</f>
        <v/>
      </c>
      <c r="E137" s="17" t="str">
        <f>'D. Asset Management'!B12</f>
        <v>D.1.1.6</v>
      </c>
      <c r="F137" s="17" t="str">
        <f>'D. Asset Management'!C12</f>
        <v>Environment (dev, test, etc.)?</v>
      </c>
      <c r="G137" s="17" t="str">
        <f>'D. Asset Management'!D12</f>
        <v>Yes</v>
      </c>
      <c r="H137" s="17">
        <f>'D. Asset Management'!E12</f>
        <v>0</v>
      </c>
      <c r="I137" s="17">
        <f>'D. Asset Management'!F12</f>
        <v>0</v>
      </c>
      <c r="J137" s="17" t="str">
        <f>'D. Asset Management'!G12</f>
        <v>N/A</v>
      </c>
      <c r="K137" s="17" t="str">
        <f>'D. Asset Management'!H12</f>
        <v/>
      </c>
      <c r="L137" s="17" t="s">
        <v>3</v>
      </c>
      <c r="M137" s="17" t="s">
        <v>243</v>
      </c>
      <c r="N137" s="113" t="s">
        <v>3</v>
      </c>
      <c r="O137" s="113" t="s">
        <v>3</v>
      </c>
      <c r="P137" s="17" t="s">
        <v>3582</v>
      </c>
      <c r="Q137" s="17" t="s">
        <v>3</v>
      </c>
      <c r="R137" s="17"/>
    </row>
    <row r="138" spans="1:18" ht="28">
      <c r="A138" s="17">
        <f>'D. Asset Management'!A13</f>
        <v>112</v>
      </c>
      <c r="B138" s="17">
        <f>'D. Asset Management'!I13</f>
        <v>3</v>
      </c>
      <c r="C138" s="17">
        <f>'D. Asset Management'!J13</f>
        <v>0</v>
      </c>
      <c r="D138" s="17" t="str">
        <f>'D. Asset Management'!X13</f>
        <v/>
      </c>
      <c r="E138" s="17" t="str">
        <f>'D. Asset Management'!B13</f>
        <v>D.1.1.7</v>
      </c>
      <c r="F138" s="17" t="str">
        <f>'D. Asset Management'!C13</f>
        <v>IP address?</v>
      </c>
      <c r="G138" s="17" t="str">
        <f>'D. Asset Management'!D13</f>
        <v>Yes</v>
      </c>
      <c r="H138" s="17">
        <f>'D. Asset Management'!E13</f>
        <v>0</v>
      </c>
      <c r="I138" s="17">
        <f>'D. Asset Management'!F13</f>
        <v>0</v>
      </c>
      <c r="J138" s="17" t="str">
        <f>'D. Asset Management'!G13</f>
        <v>N/A</v>
      </c>
      <c r="K138" s="17" t="str">
        <f>'D. Asset Management'!H13</f>
        <v/>
      </c>
      <c r="L138" s="17" t="s">
        <v>3</v>
      </c>
      <c r="M138" s="17" t="s">
        <v>243</v>
      </c>
      <c r="N138" s="113" t="s">
        <v>3</v>
      </c>
      <c r="O138" s="113" t="s">
        <v>3</v>
      </c>
      <c r="P138" s="17" t="s">
        <v>3583</v>
      </c>
      <c r="Q138" s="17" t="s">
        <v>3</v>
      </c>
      <c r="R138" s="17"/>
    </row>
    <row r="139" spans="1:18" ht="42">
      <c r="A139" s="17">
        <f>'D. Asset Management'!A14</f>
        <v>119</v>
      </c>
      <c r="B139" s="17">
        <f>'D. Asset Management'!I14</f>
        <v>2</v>
      </c>
      <c r="C139" s="17">
        <f>'D. Asset Management'!J14</f>
        <v>0</v>
      </c>
      <c r="D139" s="17" t="str">
        <f>'D. Asset Management'!X14</f>
        <v/>
      </c>
      <c r="E139" s="17" t="str">
        <f>'D. Asset Management'!B14</f>
        <v>D.1.2</v>
      </c>
      <c r="F139" s="17" t="str">
        <f>'D. Asset Management'!C14</f>
        <v>Is there a detailed description of software licenses (number of seats, concurrent users, etc.) ?</v>
      </c>
      <c r="G139" s="17" t="str">
        <f>'D. Asset Management'!D14</f>
        <v>Yes</v>
      </c>
      <c r="H139" s="17">
        <f>'D. Asset Management'!E14</f>
        <v>0</v>
      </c>
      <c r="I139" s="17" t="str">
        <f>'D. Asset Management'!F14</f>
        <v>D.1 Asset Accounting and Inventory</v>
      </c>
      <c r="J139" s="17" t="str">
        <f>'D. Asset Management'!G14</f>
        <v>N/A</v>
      </c>
      <c r="K139" s="17" t="str">
        <f>'D. Asset Management'!H14</f>
        <v/>
      </c>
      <c r="L139" s="17" t="s">
        <v>3</v>
      </c>
      <c r="M139" s="17" t="s">
        <v>243</v>
      </c>
      <c r="N139" s="113" t="s">
        <v>3</v>
      </c>
      <c r="O139" s="113" t="s">
        <v>3</v>
      </c>
      <c r="P139" s="17" t="s">
        <v>3584</v>
      </c>
      <c r="Q139" s="17" t="s">
        <v>3</v>
      </c>
      <c r="R139" s="17"/>
    </row>
    <row r="140" spans="1:18" ht="28">
      <c r="A140" s="17">
        <f>'D. Asset Management'!A15</f>
        <v>120</v>
      </c>
      <c r="B140" s="17">
        <f>'D. Asset Management'!I15</f>
        <v>2</v>
      </c>
      <c r="C140" s="17">
        <f>'D. Asset Management'!J15</f>
        <v>0</v>
      </c>
      <c r="D140" s="17" t="str">
        <f>'D. Asset Management'!X15</f>
        <v/>
      </c>
      <c r="E140" s="17" t="str">
        <f>'D. Asset Management'!B15</f>
        <v>D.1.3</v>
      </c>
      <c r="F140" s="17" t="str">
        <f>'D. Asset Management'!C15</f>
        <v>Is ownership assigned for information and assets? If so, is the owner responsible to:</v>
      </c>
      <c r="G140" s="17" t="str">
        <f>'D. Asset Management'!D15</f>
        <v>Yes</v>
      </c>
      <c r="H140" s="17">
        <f>'D. Asset Management'!E15</f>
        <v>0</v>
      </c>
      <c r="I140" s="17">
        <f>'D. Asset Management'!F15</f>
        <v>0</v>
      </c>
      <c r="J140" s="17" t="str">
        <f>'D. Asset Management'!G15</f>
        <v>7.1.2</v>
      </c>
      <c r="K140" s="17" t="str">
        <f>'D. Asset Management'!H15</f>
        <v>Ownership Of Assets</v>
      </c>
      <c r="L140" s="17" t="s">
        <v>3585</v>
      </c>
      <c r="M140" s="17" t="s">
        <v>3586</v>
      </c>
      <c r="N140" s="113" t="s">
        <v>3</v>
      </c>
      <c r="O140" s="113" t="s">
        <v>3</v>
      </c>
      <c r="P140" s="17" t="s">
        <v>3</v>
      </c>
      <c r="Q140" s="17" t="s">
        <v>3587</v>
      </c>
      <c r="R140" s="17"/>
    </row>
    <row r="141" spans="1:18">
      <c r="A141" s="17">
        <f>'D. Asset Management'!A16</f>
        <v>2530</v>
      </c>
      <c r="B141" s="17">
        <f>'D. Asset Management'!I16</f>
        <v>3</v>
      </c>
      <c r="C141" s="17">
        <f>'D. Asset Management'!J16</f>
        <v>0</v>
      </c>
      <c r="D141" s="17" t="str">
        <f>'D. Asset Management'!X16</f>
        <v/>
      </c>
      <c r="E141" s="17" t="str">
        <f>'D. Asset Management'!B16</f>
        <v>D.1.3.1</v>
      </c>
      <c r="F141" s="17" t="str">
        <f>'D. Asset Management'!C16</f>
        <v>Appropriately classify information and assets?</v>
      </c>
      <c r="G141" s="17" t="str">
        <f>'D. Asset Management'!D16</f>
        <v>Yes</v>
      </c>
      <c r="H141" s="17">
        <f>'D. Asset Management'!E16</f>
        <v>0</v>
      </c>
      <c r="I141" s="17">
        <f>'D. Asset Management'!F16</f>
        <v>0</v>
      </c>
      <c r="J141" s="17" t="str">
        <f>'D. Asset Management'!G16</f>
        <v>7.1.2.b</v>
      </c>
      <c r="K141" s="17" t="str">
        <f>'D. Asset Management'!H16</f>
        <v>Ownership Of Assets</v>
      </c>
      <c r="L141" s="17" t="s">
        <v>3585</v>
      </c>
      <c r="M141" s="17" t="s">
        <v>3586</v>
      </c>
      <c r="N141" s="113" t="s">
        <v>3</v>
      </c>
      <c r="O141" s="113" t="s">
        <v>3</v>
      </c>
      <c r="P141" s="17" t="s">
        <v>3</v>
      </c>
      <c r="Q141" s="17" t="s">
        <v>3587</v>
      </c>
      <c r="R141" s="17"/>
    </row>
    <row r="142" spans="1:18" ht="28">
      <c r="A142" s="17">
        <f>'D. Asset Management'!A17</f>
        <v>121</v>
      </c>
      <c r="B142" s="17">
        <f>'D. Asset Management'!I17</f>
        <v>3</v>
      </c>
      <c r="C142" s="17">
        <f>'D. Asset Management'!J17</f>
        <v>0</v>
      </c>
      <c r="D142" s="17" t="str">
        <f>'D. Asset Management'!X17</f>
        <v/>
      </c>
      <c r="E142" s="17" t="str">
        <f>'D. Asset Management'!B17</f>
        <v>D.1.3.2</v>
      </c>
      <c r="F142" s="17" t="str">
        <f>'D. Asset Management'!C17</f>
        <v>Review and approve access to those information and assets?</v>
      </c>
      <c r="G142" s="17" t="str">
        <f>'D. Asset Management'!D17</f>
        <v>Yes</v>
      </c>
      <c r="H142" s="17">
        <f>'D. Asset Management'!E17</f>
        <v>0</v>
      </c>
      <c r="I142" s="17">
        <f>'D. Asset Management'!F17</f>
        <v>0</v>
      </c>
      <c r="J142" s="17" t="str">
        <f>'D. Asset Management'!G17</f>
        <v>7.1.2.b</v>
      </c>
      <c r="K142" s="17" t="str">
        <f>'D. Asset Management'!H17</f>
        <v>Ownership Of Assets</v>
      </c>
      <c r="L142" s="17" t="s">
        <v>3585</v>
      </c>
      <c r="M142" s="17" t="s">
        <v>3586</v>
      </c>
      <c r="N142" s="113" t="s">
        <v>3</v>
      </c>
      <c r="O142" s="113" t="s">
        <v>3</v>
      </c>
      <c r="P142" s="17" t="s">
        <v>3</v>
      </c>
      <c r="Q142" s="17" t="s">
        <v>3587</v>
      </c>
      <c r="R142" s="17"/>
    </row>
    <row r="143" spans="1:18" ht="28">
      <c r="A143" s="17">
        <f>'D. Asset Management'!A18</f>
        <v>2531</v>
      </c>
      <c r="B143" s="17">
        <f>'D. Asset Management'!I18</f>
        <v>3</v>
      </c>
      <c r="C143" s="17">
        <f>'D. Asset Management'!J18</f>
        <v>0</v>
      </c>
      <c r="D143" s="17" t="str">
        <f>'D. Asset Management'!X18</f>
        <v/>
      </c>
      <c r="E143" s="17" t="str">
        <f>'D. Asset Management'!B18</f>
        <v>D.1.3.3</v>
      </c>
      <c r="F143" s="17" t="str">
        <f>'D. Asset Management'!C18</f>
        <v>Establish, document and implement rules for the acceptable use of information and assets?</v>
      </c>
      <c r="G143" s="17" t="str">
        <f>'D. Asset Management'!D18</f>
        <v>Yes</v>
      </c>
      <c r="H143" s="17">
        <f>'D. Asset Management'!E18</f>
        <v>0</v>
      </c>
      <c r="I143" s="17">
        <f>'D. Asset Management'!F18</f>
        <v>0</v>
      </c>
      <c r="J143" s="17" t="str">
        <f>'D. Asset Management'!G18</f>
        <v>7.1.3</v>
      </c>
      <c r="K143" s="17" t="str">
        <f>'D. Asset Management'!H18</f>
        <v>Acceptable Use Of Assets</v>
      </c>
      <c r="L143" s="17" t="s">
        <v>3476</v>
      </c>
      <c r="M143" s="17" t="s">
        <v>3477</v>
      </c>
      <c r="N143" s="113" t="s">
        <v>3</v>
      </c>
      <c r="O143" s="113" t="s">
        <v>3</v>
      </c>
      <c r="P143" s="17" t="s">
        <v>3</v>
      </c>
      <c r="Q143" s="17" t="s">
        <v>3480</v>
      </c>
      <c r="R143" s="17"/>
    </row>
    <row r="144" spans="1:18">
      <c r="A144" s="17">
        <f>'D. Asset Management'!A19</f>
        <v>2532</v>
      </c>
      <c r="B144" s="17">
        <f>'D. Asset Management'!I19</f>
        <v>1</v>
      </c>
      <c r="C144" s="17">
        <f>'D. Asset Management'!J19</f>
        <v>0</v>
      </c>
      <c r="D144" s="17">
        <f>'D. Asset Management'!X19</f>
        <v>1</v>
      </c>
      <c r="E144" s="17" t="str">
        <f>'D. Asset Management'!B19</f>
        <v>D.2</v>
      </c>
      <c r="F144" s="17" t="str">
        <f>'D. Asset Management'!C19</f>
        <v>Are information and assets classified?</v>
      </c>
      <c r="G144" s="17" t="str">
        <f>'D. Asset Management'!D19</f>
        <v>Yes</v>
      </c>
      <c r="H144" s="17">
        <f>'D. Asset Management'!E19</f>
        <v>0</v>
      </c>
      <c r="I144" s="17">
        <f>'D. Asset Management'!F19</f>
        <v>0</v>
      </c>
      <c r="J144" s="17" t="str">
        <f>'D. Asset Management'!G19</f>
        <v>7.2.1</v>
      </c>
      <c r="K144" s="17" t="str">
        <f>'D. Asset Management'!H19</f>
        <v>Classification Guidelines</v>
      </c>
      <c r="L144" s="17" t="s">
        <v>3588</v>
      </c>
      <c r="M144" s="17" t="s">
        <v>3589</v>
      </c>
      <c r="N144" s="113" t="s">
        <v>3</v>
      </c>
      <c r="O144" s="113" t="s">
        <v>3</v>
      </c>
      <c r="P144" s="17" t="s">
        <v>3</v>
      </c>
      <c r="Q144" s="17" t="s">
        <v>3590</v>
      </c>
      <c r="R144" s="17"/>
    </row>
    <row r="145" spans="1:18" ht="70">
      <c r="A145" s="17">
        <f>'D. Asset Management'!A20</f>
        <v>3201</v>
      </c>
      <c r="B145" s="17">
        <f>'D. Asset Management'!I20</f>
        <v>2</v>
      </c>
      <c r="C145" s="17">
        <f>'D. Asset Management'!J20</f>
        <v>0</v>
      </c>
      <c r="D145" s="17" t="str">
        <f>'D. Asset Management'!X20</f>
        <v/>
      </c>
      <c r="E145" s="17" t="str">
        <f>'D. Asset Management'!B20</f>
        <v>D.2.1</v>
      </c>
      <c r="F145" s="17" t="str">
        <f>'D. Asset Management'!C20</f>
        <v>Is there an information asset classification policy or program that has been approved by management, communicated to appropriate constituents and an owner to maintain and review the policy?</v>
      </c>
      <c r="G145" s="17" t="str">
        <f>'D. Asset Management'!D20</f>
        <v>Yes</v>
      </c>
      <c r="H145" s="17">
        <f>'D. Asset Management'!E20</f>
        <v>0</v>
      </c>
      <c r="I145" s="17">
        <f>'D. Asset Management'!F20</f>
        <v>0</v>
      </c>
      <c r="J145" s="17" t="str">
        <f>'D. Asset Management'!G20</f>
        <v>7.2.1</v>
      </c>
      <c r="K145" s="17" t="str">
        <f>'D. Asset Management'!H20</f>
        <v>Classification Guidelines</v>
      </c>
      <c r="L145" s="17" t="s">
        <v>3588</v>
      </c>
      <c r="M145" s="17" t="s">
        <v>3589</v>
      </c>
      <c r="N145" s="113" t="s">
        <v>3</v>
      </c>
      <c r="O145" s="113" t="s">
        <v>3</v>
      </c>
      <c r="P145" s="17" t="s">
        <v>3</v>
      </c>
      <c r="Q145" s="17" t="s">
        <v>3590</v>
      </c>
      <c r="R145" s="17"/>
    </row>
    <row r="146" spans="1:18" ht="28">
      <c r="A146" s="17">
        <f>'D. Asset Management'!A21</f>
        <v>2533</v>
      </c>
      <c r="B146" s="17">
        <f>'D. Asset Management'!I21</f>
        <v>2</v>
      </c>
      <c r="C146" s="17">
        <f>'D. Asset Management'!J21</f>
        <v>0</v>
      </c>
      <c r="D146" s="17" t="str">
        <f>'D. Asset Management'!X21</f>
        <v/>
      </c>
      <c r="E146" s="17" t="str">
        <f>'D. Asset Management'!B21</f>
        <v>D.2.2</v>
      </c>
      <c r="F146" s="17" t="str">
        <f>'D. Asset Management'!C21</f>
        <v>Is there a procedure for handling of information and assets? If so, does it include:</v>
      </c>
      <c r="G146" s="17" t="str">
        <f>'D. Asset Management'!D21</f>
        <v>Yes</v>
      </c>
      <c r="H146" s="17">
        <f>'D. Asset Management'!E21</f>
        <v>0</v>
      </c>
      <c r="I146" s="17" t="str">
        <f>'D. Asset Management'!F21</f>
        <v>G.13 Physical Media Tracking</v>
      </c>
      <c r="J146" s="17" t="str">
        <f>'D. Asset Management'!G21</f>
        <v>7.2.2</v>
      </c>
      <c r="K146" s="17" t="str">
        <f>'D. Asset Management'!H21</f>
        <v>Information Labeling And Handling</v>
      </c>
      <c r="L146" s="17" t="s">
        <v>3591</v>
      </c>
      <c r="M146" s="17" t="s">
        <v>3592</v>
      </c>
      <c r="N146" s="113" t="s">
        <v>3</v>
      </c>
      <c r="O146" s="113" t="s">
        <v>3</v>
      </c>
      <c r="P146" s="17" t="s">
        <v>3593</v>
      </c>
      <c r="Q146" s="17" t="s">
        <v>3590</v>
      </c>
      <c r="R146" s="17"/>
    </row>
    <row r="147" spans="1:18">
      <c r="A147" s="17">
        <f>'D. Asset Management'!A22</f>
        <v>136</v>
      </c>
      <c r="B147" s="17">
        <f>'D. Asset Management'!I22</f>
        <v>3</v>
      </c>
      <c r="C147" s="17">
        <f>'D. Asset Management'!J22</f>
        <v>0</v>
      </c>
      <c r="D147" s="17" t="str">
        <f>'D. Asset Management'!X22</f>
        <v/>
      </c>
      <c r="E147" s="17" t="str">
        <f>'D. Asset Management'!B22</f>
        <v>D.2.2.1</v>
      </c>
      <c r="F147" s="17" t="str">
        <f>'D. Asset Management'!C22</f>
        <v>Data ownership?</v>
      </c>
      <c r="G147" s="17" t="str">
        <f>'D. Asset Management'!D22</f>
        <v>Yes</v>
      </c>
      <c r="H147" s="17">
        <f>'D. Asset Management'!E22</f>
        <v>0</v>
      </c>
      <c r="I147" s="17">
        <f>'D. Asset Management'!F22</f>
        <v>0</v>
      </c>
      <c r="J147" s="17" t="str">
        <f>'D. Asset Management'!G22</f>
        <v>7.1.2</v>
      </c>
      <c r="K147" s="17" t="str">
        <f>'D. Asset Management'!H22</f>
        <v>Ownership Of Assets</v>
      </c>
      <c r="L147" s="17" t="s">
        <v>3585</v>
      </c>
      <c r="M147" s="17" t="s">
        <v>3586</v>
      </c>
      <c r="N147" s="113" t="s">
        <v>3</v>
      </c>
      <c r="O147" s="113" t="s">
        <v>3</v>
      </c>
      <c r="P147" s="17" t="s">
        <v>3</v>
      </c>
      <c r="Q147" s="17" t="s">
        <v>3587</v>
      </c>
      <c r="R147" s="17"/>
    </row>
    <row r="148" spans="1:18" ht="42">
      <c r="A148" s="17">
        <f>'D. Asset Management'!A23</f>
        <v>128</v>
      </c>
      <c r="B148" s="17">
        <f>'D. Asset Management'!I23</f>
        <v>3</v>
      </c>
      <c r="C148" s="17">
        <f>'D. Asset Management'!J23</f>
        <v>0</v>
      </c>
      <c r="D148" s="17" t="str">
        <f>'D. Asset Management'!X23</f>
        <v/>
      </c>
      <c r="E148" s="17" t="str">
        <f>'D. Asset Management'!B23</f>
        <v>D.2.2.2</v>
      </c>
      <c r="F148" s="17" t="str">
        <f>'D. Asset Management'!C23</f>
        <v>Data access controls including authorization?</v>
      </c>
      <c r="G148" s="17" t="str">
        <f>'D. Asset Management'!D23</f>
        <v>Yes</v>
      </c>
      <c r="H148" s="17">
        <f>'D. Asset Management'!E23</f>
        <v>0</v>
      </c>
      <c r="I148" s="17">
        <f>'D. Asset Management'!F23</f>
        <v>0</v>
      </c>
      <c r="J148" s="17" t="str">
        <f>'D. Asset Management'!G23</f>
        <v>7.1.2.b, 10.7.3.b</v>
      </c>
      <c r="K148" s="17" t="str">
        <f>'D. Asset Management'!H23</f>
        <v>Ownership Of Assets, Information Handling Procedures</v>
      </c>
      <c r="L148" s="17" t="s">
        <v>3585</v>
      </c>
      <c r="M148" s="17" t="s">
        <v>3586</v>
      </c>
      <c r="N148" s="113" t="s">
        <v>3</v>
      </c>
      <c r="O148" s="113" t="s">
        <v>3</v>
      </c>
      <c r="P148" s="17" t="s">
        <v>3</v>
      </c>
      <c r="Q148" s="17" t="s">
        <v>3587</v>
      </c>
      <c r="R148" s="17"/>
    </row>
    <row r="149" spans="1:18" ht="28">
      <c r="A149" s="17">
        <f>'D. Asset Management'!A24</f>
        <v>134</v>
      </c>
      <c r="B149" s="17">
        <f>'D. Asset Management'!I24</f>
        <v>3</v>
      </c>
      <c r="C149" s="17">
        <f>'D. Asset Management'!J24</f>
        <v>0</v>
      </c>
      <c r="D149" s="17" t="str">
        <f>'D. Asset Management'!X24</f>
        <v/>
      </c>
      <c r="E149" s="17" t="str">
        <f>'D. Asset Management'!B24</f>
        <v>D.2.2.3</v>
      </c>
      <c r="F149" s="17" t="str">
        <f>'D. Asset Management'!C24</f>
        <v>Data labeling?</v>
      </c>
      <c r="G149" s="17" t="str">
        <f>'D. Asset Management'!D24</f>
        <v>Yes</v>
      </c>
      <c r="H149" s="17">
        <f>'D. Asset Management'!E24</f>
        <v>0</v>
      </c>
      <c r="I149" s="17">
        <f>'D. Asset Management'!F24</f>
        <v>0</v>
      </c>
      <c r="J149" s="17" t="str">
        <f>'D. Asset Management'!G24</f>
        <v>7.2.2, 10.7.3.a</v>
      </c>
      <c r="K149" s="17" t="str">
        <f>'D. Asset Management'!H24</f>
        <v>Information Labeling And Handling</v>
      </c>
      <c r="L149" s="17" t="s">
        <v>3591</v>
      </c>
      <c r="M149" s="17" t="s">
        <v>3592</v>
      </c>
      <c r="N149" s="113" t="s">
        <v>3</v>
      </c>
      <c r="O149" s="113" t="s">
        <v>3</v>
      </c>
      <c r="P149" s="17" t="s">
        <v>3</v>
      </c>
      <c r="Q149" s="17" t="s">
        <v>3594</v>
      </c>
      <c r="R149" s="17"/>
    </row>
    <row r="150" spans="1:18" ht="28">
      <c r="A150" s="17">
        <f>'D. Asset Management'!A25</f>
        <v>135</v>
      </c>
      <c r="B150" s="17">
        <f>'D. Asset Management'!I25</f>
        <v>3</v>
      </c>
      <c r="C150" s="17">
        <f>'D. Asset Management'!J25</f>
        <v>0</v>
      </c>
      <c r="D150" s="17" t="str">
        <f>'D. Asset Management'!X25</f>
        <v/>
      </c>
      <c r="E150" s="17" t="str">
        <f>'D. Asset Management'!B25</f>
        <v>D.2.2.4</v>
      </c>
      <c r="F150" s="17" t="str">
        <f>'D. Asset Management'!C25</f>
        <v>Data on removable media?</v>
      </c>
      <c r="G150" s="17" t="str">
        <f>'D. Asset Management'!D25</f>
        <v>Yes</v>
      </c>
      <c r="H150" s="17">
        <f>'D. Asset Management'!E25</f>
        <v>0</v>
      </c>
      <c r="I150" s="17">
        <f>'D. Asset Management'!F25</f>
        <v>0</v>
      </c>
      <c r="J150" s="17" t="str">
        <f>'D. Asset Management'!G25</f>
        <v>10.7.1</v>
      </c>
      <c r="K150" s="17" t="str">
        <f>'D. Asset Management'!H25</f>
        <v>Management Of Removable Media</v>
      </c>
      <c r="L150" s="17" t="s">
        <v>3588</v>
      </c>
      <c r="M150" s="17" t="s">
        <v>3589</v>
      </c>
      <c r="N150" s="113" t="s">
        <v>3</v>
      </c>
      <c r="O150" s="113" t="s">
        <v>3</v>
      </c>
      <c r="P150" s="17" t="s">
        <v>3</v>
      </c>
      <c r="Q150" s="17" t="s">
        <v>3595</v>
      </c>
      <c r="R150" s="17"/>
    </row>
    <row r="151" spans="1:18" ht="28">
      <c r="A151" s="17">
        <f>'D. Asset Management'!A26</f>
        <v>133</v>
      </c>
      <c r="B151" s="17">
        <f>'D. Asset Management'!I26</f>
        <v>3</v>
      </c>
      <c r="C151" s="17">
        <f>'D. Asset Management'!J26</f>
        <v>0</v>
      </c>
      <c r="D151" s="17" t="str">
        <f>'D. Asset Management'!X26</f>
        <v/>
      </c>
      <c r="E151" s="17" t="str">
        <f>'D. Asset Management'!B26</f>
        <v>D.2.2.5</v>
      </c>
      <c r="F151" s="17" t="str">
        <f>'D. Asset Management'!C26</f>
        <v>Data in transit?</v>
      </c>
      <c r="G151" s="17" t="str">
        <f>'D. Asset Management'!D26</f>
        <v>Yes</v>
      </c>
      <c r="H151" s="17">
        <f>'D. Asset Management'!E26</f>
        <v>0</v>
      </c>
      <c r="I151" s="17" t="str">
        <f>'D. Asset Management'!F26</f>
        <v>G.14 Security of Media in Transit</v>
      </c>
      <c r="J151" s="17" t="str">
        <f>'D. Asset Management'!G26</f>
        <v>7.2.2</v>
      </c>
      <c r="K151" s="17" t="str">
        <f>'D. Asset Management'!H26</f>
        <v>Information Labeling And Handling</v>
      </c>
      <c r="L151" s="17" t="s">
        <v>3591</v>
      </c>
      <c r="M151" s="17" t="s">
        <v>3592</v>
      </c>
      <c r="N151" s="113" t="s">
        <v>3</v>
      </c>
      <c r="O151" s="113" t="s">
        <v>3</v>
      </c>
      <c r="P151" s="17" t="s">
        <v>3</v>
      </c>
      <c r="Q151" s="17" t="s">
        <v>3590</v>
      </c>
      <c r="R151" s="17"/>
    </row>
    <row r="152" spans="1:18" ht="28">
      <c r="A152" s="17">
        <f>'D. Asset Management'!A27</f>
        <v>131</v>
      </c>
      <c r="B152" s="17">
        <f>'D. Asset Management'!I27</f>
        <v>3</v>
      </c>
      <c r="C152" s="17">
        <f>'D. Asset Management'!J27</f>
        <v>0</v>
      </c>
      <c r="D152" s="17" t="str">
        <f>'D. Asset Management'!X27</f>
        <v/>
      </c>
      <c r="E152" s="17" t="str">
        <f>'D. Asset Management'!B27</f>
        <v>D.2.2.6</v>
      </c>
      <c r="F152" s="17" t="str">
        <f>'D. Asset Management'!C27</f>
        <v>Data encryption?</v>
      </c>
      <c r="G152" s="17" t="str">
        <f>'D. Asset Management'!D27</f>
        <v>Yes</v>
      </c>
      <c r="H152" s="17">
        <f>'D. Asset Management'!E27</f>
        <v>0</v>
      </c>
      <c r="I152" s="17">
        <f>'D. Asset Management'!F27</f>
        <v>0</v>
      </c>
      <c r="J152" s="17" t="str">
        <f>'D. Asset Management'!G27</f>
        <v>12.3.1</v>
      </c>
      <c r="K152" s="17" t="str">
        <f>'D. Asset Management'!H27</f>
        <v>Policy On The Use Of Cryptographic Controls</v>
      </c>
      <c r="L152" s="17" t="s">
        <v>3545</v>
      </c>
      <c r="M152" s="17" t="s">
        <v>3546</v>
      </c>
      <c r="N152" s="113">
        <v>4.01</v>
      </c>
      <c r="O152" s="113" t="s">
        <v>3</v>
      </c>
      <c r="P152" s="17" t="s">
        <v>3596</v>
      </c>
      <c r="Q152" s="17" t="s">
        <v>3597</v>
      </c>
      <c r="R152" s="17"/>
    </row>
    <row r="153" spans="1:18" ht="28">
      <c r="A153" s="17">
        <f>'D. Asset Management'!A28</f>
        <v>132</v>
      </c>
      <c r="B153" s="17">
        <f>'D. Asset Management'!I28</f>
        <v>3</v>
      </c>
      <c r="C153" s="17">
        <f>'D. Asset Management'!J28</f>
        <v>0</v>
      </c>
      <c r="D153" s="17" t="str">
        <f>'D. Asset Management'!X28</f>
        <v/>
      </c>
      <c r="E153" s="17" t="str">
        <f>'D. Asset Management'!B28</f>
        <v>D.2.2.7</v>
      </c>
      <c r="F153" s="17" t="str">
        <f>'D. Asset Management'!C28</f>
        <v>Data in storage?</v>
      </c>
      <c r="G153" s="17" t="str">
        <f>'D. Asset Management'!D28</f>
        <v>Yes</v>
      </c>
      <c r="H153" s="17">
        <f>'D. Asset Management'!E28</f>
        <v>0</v>
      </c>
      <c r="I153" s="17">
        <f>'D. Asset Management'!F28</f>
        <v>0</v>
      </c>
      <c r="J153" s="17" t="str">
        <f>'D. Asset Management'!G28</f>
        <v>10.7.3.f</v>
      </c>
      <c r="K153" s="17" t="str">
        <f>'D. Asset Management'!H28</f>
        <v>Information Handling Procedures</v>
      </c>
      <c r="L153" s="17" t="s">
        <v>3545</v>
      </c>
      <c r="M153" s="17" t="s">
        <v>3546</v>
      </c>
      <c r="N153" s="113" t="s">
        <v>3</v>
      </c>
      <c r="O153" s="113" t="s">
        <v>3</v>
      </c>
      <c r="P153" s="17" t="s">
        <v>3598</v>
      </c>
      <c r="Q153" s="17" t="s">
        <v>3594</v>
      </c>
      <c r="R153" s="17"/>
    </row>
    <row r="154" spans="1:18">
      <c r="A154" s="17">
        <f>'D. Asset Management'!A29</f>
        <v>137</v>
      </c>
      <c r="B154" s="17">
        <f>'D. Asset Management'!I29</f>
        <v>3</v>
      </c>
      <c r="C154" s="17">
        <f>'D. Asset Management'!J29</f>
        <v>0</v>
      </c>
      <c r="D154" s="17" t="str">
        <f>'D. Asset Management'!X29</f>
        <v/>
      </c>
      <c r="E154" s="17" t="str">
        <f>'D. Asset Management'!B29</f>
        <v>D.2.2.8</v>
      </c>
      <c r="F154" s="17" t="str">
        <f>'D. Asset Management'!C29</f>
        <v>Data reclassification?</v>
      </c>
      <c r="G154" s="17" t="str">
        <f>'D. Asset Management'!D29</f>
        <v>Yes</v>
      </c>
      <c r="H154" s="17">
        <f>'D. Asset Management'!E29</f>
        <v>0</v>
      </c>
      <c r="I154" s="17">
        <f>'D. Asset Management'!F29</f>
        <v>0</v>
      </c>
      <c r="J154" s="17" t="str">
        <f>'D. Asset Management'!G29</f>
        <v>7.1.2.b</v>
      </c>
      <c r="K154" s="17" t="str">
        <f>'D. Asset Management'!H29</f>
        <v>Ownership Of Assets</v>
      </c>
      <c r="L154" s="17" t="s">
        <v>3585</v>
      </c>
      <c r="M154" s="17" t="s">
        <v>3586</v>
      </c>
      <c r="N154" s="113" t="s">
        <v>3</v>
      </c>
      <c r="O154" s="113" t="s">
        <v>3</v>
      </c>
      <c r="P154" s="17" t="s">
        <v>3</v>
      </c>
      <c r="Q154" s="17" t="s">
        <v>3587</v>
      </c>
      <c r="R154" s="17"/>
    </row>
    <row r="155" spans="1:18">
      <c r="A155" s="17">
        <f>'D. Asset Management'!A30</f>
        <v>138</v>
      </c>
      <c r="B155" s="17">
        <f>'D. Asset Management'!I30</f>
        <v>3</v>
      </c>
      <c r="C155" s="17">
        <f>'D. Asset Management'!J30</f>
        <v>0</v>
      </c>
      <c r="D155" s="17" t="str">
        <f>'D. Asset Management'!X30</f>
        <v/>
      </c>
      <c r="E155" s="17" t="str">
        <f>'D. Asset Management'!B30</f>
        <v>D.2.2.9</v>
      </c>
      <c r="F155" s="17" t="str">
        <f>'D. Asset Management'!C30</f>
        <v>Data retention?</v>
      </c>
      <c r="G155" s="17" t="str">
        <f>'D. Asset Management'!D30</f>
        <v>Yes</v>
      </c>
      <c r="H155" s="17">
        <f>'D. Asset Management'!E30</f>
        <v>0</v>
      </c>
      <c r="I155" s="17">
        <f>'D. Asset Management'!F30</f>
        <v>0</v>
      </c>
      <c r="J155" s="17" t="str">
        <f>'D. Asset Management'!G30</f>
        <v>N/A</v>
      </c>
      <c r="K155" s="17" t="str">
        <f>'D. Asset Management'!H30</f>
        <v/>
      </c>
      <c r="L155" s="17" t="s">
        <v>3</v>
      </c>
      <c r="M155" s="17" t="s">
        <v>243</v>
      </c>
      <c r="N155" s="113" t="s">
        <v>3</v>
      </c>
      <c r="O155" s="113" t="s">
        <v>3</v>
      </c>
      <c r="P155" s="17" t="s">
        <v>3</v>
      </c>
      <c r="Q155" s="17" t="s">
        <v>3</v>
      </c>
      <c r="R155" s="17"/>
    </row>
    <row r="156" spans="1:18" ht="42">
      <c r="A156" s="17">
        <f>'D. Asset Management'!A31</f>
        <v>129</v>
      </c>
      <c r="B156" s="17">
        <f>'D. Asset Management'!I31</f>
        <v>3</v>
      </c>
      <c r="C156" s="17">
        <f>'D. Asset Management'!J31</f>
        <v>0</v>
      </c>
      <c r="D156" s="17" t="str">
        <f>'D. Asset Management'!X31</f>
        <v/>
      </c>
      <c r="E156" s="17" t="str">
        <f>'D. Asset Management'!B31</f>
        <v>D.2.2.10</v>
      </c>
      <c r="F156" s="17" t="str">
        <f>'D. Asset Management'!C31</f>
        <v>Data destruction?</v>
      </c>
      <c r="G156" s="17" t="str">
        <f>'D. Asset Management'!D31</f>
        <v>Yes</v>
      </c>
      <c r="H156" s="17">
        <f>'D. Asset Management'!E31</f>
        <v>0</v>
      </c>
      <c r="I156" s="17">
        <f>'D. Asset Management'!F31</f>
        <v>0</v>
      </c>
      <c r="J156" s="17" t="str">
        <f>'D. Asset Management'!G31</f>
        <v>7.2.2, 10.7.2</v>
      </c>
      <c r="K156" s="17" t="str">
        <f>'D. Asset Management'!H31</f>
        <v>Information Labeling And Handling, Disposal Of Media</v>
      </c>
      <c r="L156" s="17" t="s">
        <v>3591</v>
      </c>
      <c r="M156" s="17" t="s">
        <v>3592</v>
      </c>
      <c r="N156" s="113" t="s">
        <v>3</v>
      </c>
      <c r="O156" s="113" t="s">
        <v>3</v>
      </c>
      <c r="P156" s="17" t="s">
        <v>3</v>
      </c>
      <c r="Q156" s="17" t="s">
        <v>3599</v>
      </c>
      <c r="R156" s="17"/>
    </row>
    <row r="157" spans="1:18" ht="28">
      <c r="A157" s="17">
        <f>'D. Asset Management'!A32</f>
        <v>130</v>
      </c>
      <c r="B157" s="17">
        <f>'D. Asset Management'!I32</f>
        <v>3</v>
      </c>
      <c r="C157" s="17">
        <f>'D. Asset Management'!J32</f>
        <v>0</v>
      </c>
      <c r="D157" s="17" t="str">
        <f>'D. Asset Management'!X32</f>
        <v/>
      </c>
      <c r="E157" s="17" t="str">
        <f>'D. Asset Management'!B32</f>
        <v>D.2.2.11</v>
      </c>
      <c r="F157" s="17" t="str">
        <f>'D. Asset Management'!C32</f>
        <v>Data disposal?</v>
      </c>
      <c r="G157" s="17" t="str">
        <f>'D. Asset Management'!D32</f>
        <v>Yes</v>
      </c>
      <c r="H157" s="17">
        <f>'D. Asset Management'!E32</f>
        <v>0</v>
      </c>
      <c r="I157" s="17">
        <f>'D. Asset Management'!F32</f>
        <v>0</v>
      </c>
      <c r="J157" s="17" t="str">
        <f>'D. Asset Management'!G32</f>
        <v>10.7.2.b</v>
      </c>
      <c r="K157" s="17" t="str">
        <f>'D. Asset Management'!H32</f>
        <v>Disposal Of Media</v>
      </c>
      <c r="L157" s="17" t="s">
        <v>3600</v>
      </c>
      <c r="M157" s="17" t="s">
        <v>3601</v>
      </c>
      <c r="N157" s="113" t="s">
        <v>3</v>
      </c>
      <c r="O157" s="113" t="s">
        <v>3</v>
      </c>
      <c r="P157" s="17" t="s">
        <v>3</v>
      </c>
      <c r="Q157" s="17" t="s">
        <v>3599</v>
      </c>
      <c r="R157" s="17"/>
    </row>
    <row r="158" spans="1:18">
      <c r="A158" s="17">
        <f>'D. Asset Management'!A33</f>
        <v>2534</v>
      </c>
      <c r="B158" s="17">
        <f>'D. Asset Management'!I33</f>
        <v>3</v>
      </c>
      <c r="C158" s="17">
        <f>'D. Asset Management'!J33</f>
        <v>0</v>
      </c>
      <c r="D158" s="17" t="str">
        <f>'D. Asset Management'!X33</f>
        <v/>
      </c>
      <c r="E158" s="17" t="str">
        <f>'D. Asset Management'!B33</f>
        <v>D.2.2.12</v>
      </c>
      <c r="F158" s="17" t="str">
        <f>'D. Asset Management'!C33</f>
        <v>Reviewed at least annually?</v>
      </c>
      <c r="G158" s="17" t="str">
        <f>'D. Asset Management'!D33</f>
        <v>Yes</v>
      </c>
      <c r="H158" s="17">
        <f>'D. Asset Management'!E33</f>
        <v>0</v>
      </c>
      <c r="I158" s="17">
        <f>'D. Asset Management'!F33</f>
        <v>0</v>
      </c>
      <c r="J158" s="17" t="str">
        <f>'D. Asset Management'!G33</f>
        <v>7.2.1</v>
      </c>
      <c r="K158" s="17" t="str">
        <f>'D. Asset Management'!H33</f>
        <v>Classification Guidelines</v>
      </c>
      <c r="L158" s="17" t="s">
        <v>3588</v>
      </c>
      <c r="M158" s="17" t="s">
        <v>3589</v>
      </c>
      <c r="N158" s="113" t="s">
        <v>3</v>
      </c>
      <c r="O158" s="113" t="s">
        <v>3</v>
      </c>
      <c r="P158" s="17" t="s">
        <v>3602</v>
      </c>
      <c r="Q158" s="17" t="s">
        <v>3590</v>
      </c>
      <c r="R158" s="17"/>
    </row>
    <row r="159" spans="1:18" ht="28">
      <c r="A159" s="17">
        <f>'D. Asset Management'!A34</f>
        <v>2535</v>
      </c>
      <c r="B159" s="17">
        <f>'D. Asset Management'!I34</f>
        <v>3</v>
      </c>
      <c r="C159" s="17">
        <f>'D. Asset Management'!J34</f>
        <v>0</v>
      </c>
      <c r="D159" s="17" t="str">
        <f>'D. Asset Management'!X34</f>
        <v/>
      </c>
      <c r="E159" s="17" t="str">
        <f>'D. Asset Management'!B34</f>
        <v>D.2.2.13</v>
      </c>
      <c r="F159" s="17" t="str">
        <f>'D. Asset Management'!C34</f>
        <v>Data handling based on classification?</v>
      </c>
      <c r="G159" s="17" t="str">
        <f>'D. Asset Management'!D34</f>
        <v>Yes</v>
      </c>
      <c r="H159" s="17">
        <f>'D. Asset Management'!E34</f>
        <v>0</v>
      </c>
      <c r="I159" s="17" t="str">
        <f>'D. Asset Management'!F34</f>
        <v>G.13 Physical Media Tracking</v>
      </c>
      <c r="J159" s="17" t="str">
        <f>'D. Asset Management'!G34</f>
        <v>7.2.2</v>
      </c>
      <c r="K159" s="17" t="str">
        <f>'D. Asset Management'!H34</f>
        <v>Information Labeling And Handling</v>
      </c>
      <c r="L159" s="17" t="s">
        <v>3591</v>
      </c>
      <c r="M159" s="17" t="s">
        <v>3592</v>
      </c>
      <c r="N159" s="113" t="s">
        <v>3</v>
      </c>
      <c r="O159" s="113" t="s">
        <v>3</v>
      </c>
      <c r="P159" s="17" t="s">
        <v>3</v>
      </c>
      <c r="Q159" s="17" t="s">
        <v>3590</v>
      </c>
      <c r="R159" s="17"/>
    </row>
    <row r="160" spans="1:18" ht="84">
      <c r="A160" s="17">
        <f>'D. Asset Management'!A35</f>
        <v>139</v>
      </c>
      <c r="B160" s="17">
        <f>'D. Asset Management'!I35</f>
        <v>3</v>
      </c>
      <c r="C160" s="17">
        <f>'D. Asset Management'!J35</f>
        <v>0</v>
      </c>
      <c r="D160" s="17" t="str">
        <f>'D. Asset Management'!X35</f>
        <v/>
      </c>
      <c r="E160" s="17" t="str">
        <f>'D. Asset Management'!B35</f>
        <v>D.2.2.14</v>
      </c>
      <c r="F160" s="17" t="str">
        <f>'D. Asset Management'!C35</f>
        <v>Physical media destruction?</v>
      </c>
      <c r="G160" s="17" t="str">
        <f>'D. Asset Management'!D35</f>
        <v>Yes</v>
      </c>
      <c r="H160" s="17">
        <f>'D. Asset Management'!E35</f>
        <v>0</v>
      </c>
      <c r="I160" s="17">
        <f>'D. Asset Management'!F35</f>
        <v>0</v>
      </c>
      <c r="J160" s="17" t="str">
        <f>'D. Asset Management'!G35</f>
        <v>10.7.2</v>
      </c>
      <c r="K160" s="17" t="str">
        <f>'D. Asset Management'!H35</f>
        <v>Disposal Of Media</v>
      </c>
      <c r="L160" s="17" t="s">
        <v>3600</v>
      </c>
      <c r="M160" s="17" t="s">
        <v>3601</v>
      </c>
      <c r="N160" s="113" t="s">
        <v>3</v>
      </c>
      <c r="O160" s="113" t="s">
        <v>3</v>
      </c>
      <c r="P160" s="17" t="s">
        <v>3603</v>
      </c>
      <c r="Q160" s="17" t="s">
        <v>3599</v>
      </c>
      <c r="R160" s="17"/>
    </row>
    <row r="161" spans="1:18" ht="42">
      <c r="A161" s="17">
        <f>'D. Asset Management'!A36</f>
        <v>140</v>
      </c>
      <c r="B161" s="17">
        <f>'D. Asset Management'!I36</f>
        <v>3</v>
      </c>
      <c r="C161" s="17">
        <f>'D. Asset Management'!J36</f>
        <v>0</v>
      </c>
      <c r="D161" s="17" t="str">
        <f>'D. Asset Management'!X36</f>
        <v/>
      </c>
      <c r="E161" s="17" t="str">
        <f>'D. Asset Management'!B36</f>
        <v>D.2.2.15</v>
      </c>
      <c r="F161" s="17" t="str">
        <f>'D. Asset Management'!C36</f>
        <v>Reuse of physical media (tapes, disk drives, etc.)?</v>
      </c>
      <c r="G161" s="17" t="str">
        <f>'D. Asset Management'!D36</f>
        <v>Yes</v>
      </c>
      <c r="H161" s="17">
        <f>'D. Asset Management'!E36</f>
        <v>0</v>
      </c>
      <c r="I161" s="17">
        <f>'D. Asset Management'!F36</f>
        <v>0</v>
      </c>
      <c r="J161" s="17" t="str">
        <f>'D. Asset Management'!G36</f>
        <v>9.2.6</v>
      </c>
      <c r="K161" s="17" t="str">
        <f>'D. Asset Management'!H36</f>
        <v>Secure Disposal Or Re-Use Of Equipment</v>
      </c>
      <c r="L161" s="17" t="s">
        <v>3604</v>
      </c>
      <c r="M161" s="17" t="s">
        <v>3605</v>
      </c>
      <c r="N161" s="113" t="s">
        <v>3</v>
      </c>
      <c r="O161" s="113" t="s">
        <v>3</v>
      </c>
      <c r="P161" s="17" t="s">
        <v>3606</v>
      </c>
      <c r="Q161" s="17" t="s">
        <v>3604</v>
      </c>
      <c r="R161" s="17"/>
    </row>
    <row r="162" spans="1:18" ht="56">
      <c r="A162" s="17">
        <f>'D. Asset Management'!A37</f>
        <v>2365</v>
      </c>
      <c r="B162" s="17">
        <f>'D. Asset Management'!I37</f>
        <v>1</v>
      </c>
      <c r="C162" s="17">
        <f>'D. Asset Management'!J37</f>
        <v>0</v>
      </c>
      <c r="D162" s="17">
        <f>'D. Asset Management'!X37</f>
        <v>1</v>
      </c>
      <c r="E162" s="17" t="str">
        <f>'D. Asset Management'!B37</f>
        <v>D.3</v>
      </c>
      <c r="F162" s="17" t="str">
        <f>'D. Asset Management'!C37</f>
        <v>Is there insurance coverage for business interruptions or general services interruption? If so, are there:</v>
      </c>
      <c r="G162" s="17" t="str">
        <f>'D. Asset Management'!D37</f>
        <v>Yes</v>
      </c>
      <c r="H162" s="17">
        <f>'D. Asset Management'!E37</f>
        <v>0</v>
      </c>
      <c r="I162" s="17">
        <f>'D. Asset Management'!F37</f>
        <v>0</v>
      </c>
      <c r="J162" s="17" t="str">
        <f>'D. Asset Management'!G37</f>
        <v>14.1.1.d</v>
      </c>
      <c r="K162" s="17" t="str">
        <f>'D. Asset Management'!H37</f>
        <v>Including Information Security In The Business Continuity Management Process</v>
      </c>
      <c r="L162" s="17" t="s">
        <v>3510</v>
      </c>
      <c r="M162" s="17" t="s">
        <v>3511</v>
      </c>
      <c r="N162" s="113" t="s">
        <v>3</v>
      </c>
      <c r="O162" s="113" t="s">
        <v>3</v>
      </c>
      <c r="P162" s="17" t="s">
        <v>3607</v>
      </c>
      <c r="Q162" s="17" t="s">
        <v>3608</v>
      </c>
      <c r="R162" s="17"/>
    </row>
    <row r="163" spans="1:18" ht="56">
      <c r="A163" s="17">
        <f>'D. Asset Management'!A38</f>
        <v>2366</v>
      </c>
      <c r="B163" s="17">
        <f>'D. Asset Management'!I38</f>
        <v>2</v>
      </c>
      <c r="C163" s="17">
        <f>'D. Asset Management'!J38</f>
        <v>0</v>
      </c>
      <c r="D163" s="17" t="str">
        <f>'D. Asset Management'!X38</f>
        <v/>
      </c>
      <c r="E163" s="17" t="str">
        <f>'D. Asset Management'!B38</f>
        <v>D.3.1</v>
      </c>
      <c r="F163" s="17" t="str">
        <f>'D. Asset Management'!C38</f>
        <v>Limitations based on the cause of the interruption?</v>
      </c>
      <c r="G163" s="17" t="str">
        <f>'D. Asset Management'!D38</f>
        <v>Yes</v>
      </c>
      <c r="H163" s="17">
        <f>'D. Asset Management'!E38</f>
        <v>0</v>
      </c>
      <c r="I163" s="17">
        <f>'D. Asset Management'!F38</f>
        <v>0</v>
      </c>
      <c r="J163" s="17" t="str">
        <f>'D. Asset Management'!G38</f>
        <v>14.1.1.d</v>
      </c>
      <c r="K163" s="17" t="str">
        <f>'D. Asset Management'!H38</f>
        <v>Including Information Security In The Business Continuity Management Process</v>
      </c>
      <c r="L163" s="17" t="s">
        <v>3510</v>
      </c>
      <c r="M163" s="17" t="s">
        <v>3511</v>
      </c>
      <c r="N163" s="113" t="s">
        <v>3</v>
      </c>
      <c r="O163" s="113" t="s">
        <v>3</v>
      </c>
      <c r="P163" s="17" t="s">
        <v>3</v>
      </c>
      <c r="Q163" s="17" t="s">
        <v>3608</v>
      </c>
      <c r="R163" s="17"/>
    </row>
    <row r="164" spans="1:18" ht="56">
      <c r="A164" s="17">
        <f>'D. Asset Management'!A39</f>
        <v>2367</v>
      </c>
      <c r="B164" s="17">
        <f>'D. Asset Management'!I39</f>
        <v>2</v>
      </c>
      <c r="C164" s="17">
        <f>'D. Asset Management'!J39</f>
        <v>0</v>
      </c>
      <c r="D164" s="17" t="str">
        <f>'D. Asset Management'!X39</f>
        <v/>
      </c>
      <c r="E164" s="17" t="str">
        <f>'D. Asset Management'!B39</f>
        <v>D.3.2</v>
      </c>
      <c r="F164" s="17" t="str">
        <f>'D. Asset Management'!C39</f>
        <v>Insurance coverage for products and services provided to clients?</v>
      </c>
      <c r="G164" s="17" t="str">
        <f>'D. Asset Management'!D39</f>
        <v>Yes</v>
      </c>
      <c r="H164" s="17">
        <f>'D. Asset Management'!E39</f>
        <v>0</v>
      </c>
      <c r="I164" s="17">
        <f>'D. Asset Management'!F39</f>
        <v>0</v>
      </c>
      <c r="J164" s="17" t="str">
        <f>'D. Asset Management'!G39</f>
        <v>14.1.1.d</v>
      </c>
      <c r="K164" s="17" t="str">
        <f>'D. Asset Management'!H39</f>
        <v>Including Information Security In The Business Continuity Management Process</v>
      </c>
      <c r="L164" s="17" t="s">
        <v>3510</v>
      </c>
      <c r="M164" s="17" t="s">
        <v>3511</v>
      </c>
      <c r="N164" s="113" t="s">
        <v>3</v>
      </c>
      <c r="O164" s="113" t="s">
        <v>3</v>
      </c>
      <c r="P164" s="17" t="s">
        <v>3</v>
      </c>
      <c r="Q164" s="17" t="s">
        <v>3608</v>
      </c>
      <c r="R164" s="17"/>
    </row>
    <row r="165" spans="1:18">
      <c r="A165" s="17">
        <f>'D. Asset Management'!A40</f>
        <v>0</v>
      </c>
      <c r="B165" s="17">
        <f>'D. Asset Management'!I40</f>
        <v>0</v>
      </c>
      <c r="C165" s="17">
        <f>'D. Asset Management'!J40</f>
        <v>0</v>
      </c>
      <c r="D165" s="17">
        <f>'D. Asset Management'!X40</f>
        <v>0</v>
      </c>
      <c r="E165" s="17">
        <f>'D. Asset Management'!B40</f>
        <v>0</v>
      </c>
      <c r="F165" s="17">
        <f>'D. Asset Management'!C40</f>
        <v>0</v>
      </c>
      <c r="G165" s="17">
        <f>'D. Asset Management'!D40</f>
        <v>0</v>
      </c>
      <c r="H165" s="17">
        <f>'D. Asset Management'!E40</f>
        <v>0</v>
      </c>
      <c r="I165" s="17">
        <f>'D. Asset Management'!F40</f>
        <v>0</v>
      </c>
      <c r="J165" s="17">
        <f>'D. Asset Management'!G40</f>
        <v>0</v>
      </c>
      <c r="K165" s="17">
        <f>'D. Asset Management'!H40</f>
        <v>0</v>
      </c>
      <c r="L165" s="17"/>
      <c r="M165" s="17"/>
      <c r="N165" s="113"/>
      <c r="O165" s="113"/>
      <c r="P165" s="17"/>
      <c r="Q165" s="17"/>
      <c r="R165" s="17"/>
    </row>
    <row r="166" spans="1:18">
      <c r="A166" s="102"/>
      <c r="B166" s="102"/>
      <c r="C166" s="102"/>
      <c r="D166" s="102"/>
      <c r="E166" s="102"/>
      <c r="F166" s="71"/>
      <c r="G166" s="102"/>
      <c r="H166" s="102"/>
      <c r="I166" s="71"/>
      <c r="J166" s="190"/>
      <c r="K166" s="71"/>
      <c r="L166" s="71"/>
      <c r="M166" s="71"/>
      <c r="N166" s="190"/>
      <c r="O166" s="190"/>
      <c r="P166" s="71"/>
      <c r="Q166" s="71"/>
      <c r="R166" s="71"/>
    </row>
    <row r="167" spans="1:18">
      <c r="A167" s="45" t="str">
        <f>'E. Human Resource Security'!B1</f>
        <v>E. Human Resource Security</v>
      </c>
      <c r="B167" s="188"/>
      <c r="C167" s="188"/>
      <c r="D167" s="188"/>
      <c r="E167" s="188" t="str">
        <f>'E. Human Resource Security'!B1</f>
        <v>E. Human Resource Security</v>
      </c>
      <c r="F167" s="192"/>
      <c r="G167" s="188"/>
      <c r="H167" s="188"/>
      <c r="I167" s="192"/>
      <c r="J167" s="191"/>
      <c r="K167" s="192"/>
      <c r="L167" s="192"/>
      <c r="M167" s="192"/>
      <c r="N167" s="191"/>
      <c r="O167" s="191"/>
      <c r="P167" s="192"/>
      <c r="Q167" s="192"/>
      <c r="R167" s="183"/>
    </row>
    <row r="168" spans="1:18" ht="56">
      <c r="A168" s="17">
        <f>'E. Human Resource Security'!A5</f>
        <v>2536</v>
      </c>
      <c r="B168" s="17">
        <f>'E. Human Resource Security'!I5</f>
        <v>1</v>
      </c>
      <c r="C168" s="17">
        <f>'E. Human Resource Security'!J5</f>
        <v>0</v>
      </c>
      <c r="D168" s="17">
        <f>'E. Human Resource Security'!X5</f>
        <v>1</v>
      </c>
      <c r="E168" s="17" t="str">
        <f>'E. Human Resource Security'!B5</f>
        <v>E.1</v>
      </c>
      <c r="F168" s="17" t="str">
        <f>'E. Human Resource Security'!C5</f>
        <v>Are security roles and responsibilities of constituents defined and documented in accordance with the organization’s information security policy?</v>
      </c>
      <c r="G168" s="17" t="str">
        <f>'E. Human Resource Security'!D5</f>
        <v>Yes</v>
      </c>
      <c r="H168" s="17" t="str">
        <f>'E. Human Resource Security'!E5</f>
        <v>Q13</v>
      </c>
      <c r="I168" s="17" t="str">
        <f>'E. Human Resource Security'!F5</f>
        <v>B.1 Information Security Policy Content</v>
      </c>
      <c r="J168" s="17" t="str">
        <f>'E. Human Resource Security'!G5</f>
        <v>8.1.1</v>
      </c>
      <c r="K168" s="17" t="str">
        <f>'E. Human Resource Security'!H5</f>
        <v>Roles and responsibilities</v>
      </c>
      <c r="L168" s="17" t="s">
        <v>3548</v>
      </c>
      <c r="M168" s="17" t="s">
        <v>206</v>
      </c>
      <c r="N168" s="113">
        <v>12.04</v>
      </c>
      <c r="O168" s="113">
        <v>12.04</v>
      </c>
      <c r="P168" s="17" t="s">
        <v>3609</v>
      </c>
      <c r="Q168" s="17" t="s">
        <v>3610</v>
      </c>
      <c r="R168" s="17"/>
    </row>
    <row r="169" spans="1:18" ht="42">
      <c r="A169" s="17">
        <f>'E. Human Resource Security'!A6</f>
        <v>2538</v>
      </c>
      <c r="B169" s="17">
        <f>'E. Human Resource Security'!I6</f>
        <v>1</v>
      </c>
      <c r="C169" s="17">
        <f>'E. Human Resource Security'!J6</f>
        <v>0</v>
      </c>
      <c r="D169" s="17">
        <f>'E. Human Resource Security'!X6</f>
        <v>1</v>
      </c>
      <c r="E169" s="17" t="str">
        <f>'E. Human Resource Security'!B6</f>
        <v>E.2</v>
      </c>
      <c r="F169" s="17" t="str">
        <f>'E. Human Resource Security'!C6</f>
        <v>Is a background screening performed prior to allowing constituent access to Scoped Systems and Data? If so, does it include:</v>
      </c>
      <c r="G169" s="17" t="str">
        <f>'E. Human Resource Security'!D6</f>
        <v>No</v>
      </c>
      <c r="H169" s="17" t="str">
        <f>'E. Human Resource Security'!E6</f>
        <v>Q41</v>
      </c>
      <c r="I169" s="17" t="str">
        <f>'E. Human Resource Security'!F6</f>
        <v>E.2 Background Investigation Policy Content</v>
      </c>
      <c r="J169" s="17" t="str">
        <f>'E. Human Resource Security'!G6</f>
        <v>8.1.2</v>
      </c>
      <c r="K169" s="17" t="str">
        <f>'E. Human Resource Security'!H6</f>
        <v>Screening</v>
      </c>
      <c r="L169" s="17" t="s">
        <v>3</v>
      </c>
      <c r="M169" s="17" t="s">
        <v>243</v>
      </c>
      <c r="N169" s="113" t="s">
        <v>3</v>
      </c>
      <c r="O169" s="113" t="s">
        <v>3</v>
      </c>
      <c r="P169" s="17" t="s">
        <v>3611</v>
      </c>
      <c r="Q169" s="17" t="s">
        <v>3</v>
      </c>
      <c r="R169" s="17"/>
    </row>
    <row r="170" spans="1:18" ht="28">
      <c r="A170" s="17">
        <f>'E. Human Resource Security'!A7</f>
        <v>148</v>
      </c>
      <c r="B170" s="17">
        <f>'E. Human Resource Security'!I7</f>
        <v>2</v>
      </c>
      <c r="C170" s="17">
        <f>'E. Human Resource Security'!J7</f>
        <v>0</v>
      </c>
      <c r="D170" s="17" t="str">
        <f>'E. Human Resource Security'!X7</f>
        <v/>
      </c>
      <c r="E170" s="17" t="str">
        <f>'E. Human Resource Security'!B7</f>
        <v>E.2.1</v>
      </c>
      <c r="F170" s="17" t="str">
        <f>'E. Human Resource Security'!C7</f>
        <v>Criminal?</v>
      </c>
      <c r="G170" s="17">
        <f>'E. Human Resource Security'!D7</f>
        <v>0</v>
      </c>
      <c r="H170" s="17">
        <f>'E. Human Resource Security'!E7</f>
        <v>0</v>
      </c>
      <c r="I170" s="17">
        <f>'E. Human Resource Security'!F7</f>
        <v>0</v>
      </c>
      <c r="J170" s="17" t="str">
        <f>'E. Human Resource Security'!G7</f>
        <v>8.1.2.e</v>
      </c>
      <c r="K170" s="17" t="str">
        <f>'E. Human Resource Security'!H7</f>
        <v>Screening</v>
      </c>
      <c r="L170" s="17" t="s">
        <v>3548</v>
      </c>
      <c r="M170" s="17" t="s">
        <v>206</v>
      </c>
      <c r="N170" s="113" t="s">
        <v>3</v>
      </c>
      <c r="O170" s="113" t="s">
        <v>3</v>
      </c>
      <c r="P170" s="17" t="s">
        <v>3</v>
      </c>
      <c r="Q170" s="17" t="s">
        <v>3612</v>
      </c>
      <c r="R170" s="17"/>
    </row>
    <row r="171" spans="1:18" ht="28">
      <c r="A171" s="17">
        <f>'E. Human Resource Security'!A8</f>
        <v>155</v>
      </c>
      <c r="B171" s="17">
        <f>'E. Human Resource Security'!I8</f>
        <v>2</v>
      </c>
      <c r="C171" s="17">
        <f>'E. Human Resource Security'!J8</f>
        <v>0</v>
      </c>
      <c r="D171" s="17" t="str">
        <f>'E. Human Resource Security'!X8</f>
        <v/>
      </c>
      <c r="E171" s="17" t="str">
        <f>'E. Human Resource Security'!B8</f>
        <v>E.2.2</v>
      </c>
      <c r="F171" s="17" t="str">
        <f>'E. Human Resource Security'!C8</f>
        <v>Credit?</v>
      </c>
      <c r="G171" s="17">
        <f>'E. Human Resource Security'!D8</f>
        <v>0</v>
      </c>
      <c r="H171" s="17">
        <f>'E. Human Resource Security'!E8</f>
        <v>0</v>
      </c>
      <c r="I171" s="17">
        <f>'E. Human Resource Security'!F8</f>
        <v>0</v>
      </c>
      <c r="J171" s="17" t="str">
        <f>'E. Human Resource Security'!G8</f>
        <v>8.1.2.e</v>
      </c>
      <c r="K171" s="17" t="str">
        <f>'E. Human Resource Security'!H8</f>
        <v>Screening</v>
      </c>
      <c r="L171" s="17" t="s">
        <v>3548</v>
      </c>
      <c r="M171" s="17" t="s">
        <v>206</v>
      </c>
      <c r="N171" s="113" t="s">
        <v>3</v>
      </c>
      <c r="O171" s="113" t="s">
        <v>3</v>
      </c>
      <c r="P171" s="17" t="s">
        <v>3</v>
      </c>
      <c r="Q171" s="17" t="s">
        <v>3612</v>
      </c>
      <c r="R171" s="17"/>
    </row>
    <row r="172" spans="1:18" ht="28">
      <c r="A172" s="17">
        <f>'E. Human Resource Security'!A9</f>
        <v>162</v>
      </c>
      <c r="B172" s="17">
        <f>'E. Human Resource Security'!I9</f>
        <v>2</v>
      </c>
      <c r="C172" s="17">
        <f>'E. Human Resource Security'!J9</f>
        <v>0</v>
      </c>
      <c r="D172" s="17" t="str">
        <f>'E. Human Resource Security'!X9</f>
        <v/>
      </c>
      <c r="E172" s="17" t="str">
        <f>'E. Human Resource Security'!B9</f>
        <v>E.2.3</v>
      </c>
      <c r="F172" s="17" t="str">
        <f>'E. Human Resource Security'!C9</f>
        <v>Academic?</v>
      </c>
      <c r="G172" s="17">
        <f>'E. Human Resource Security'!D9</f>
        <v>0</v>
      </c>
      <c r="H172" s="17">
        <f>'E. Human Resource Security'!E9</f>
        <v>0</v>
      </c>
      <c r="I172" s="17">
        <f>'E. Human Resource Security'!F9</f>
        <v>0</v>
      </c>
      <c r="J172" s="17" t="str">
        <f>'E. Human Resource Security'!G9</f>
        <v>8.1.2.c</v>
      </c>
      <c r="K172" s="17" t="str">
        <f>'E. Human Resource Security'!H9</f>
        <v>Screening</v>
      </c>
      <c r="L172" s="17" t="s">
        <v>3548</v>
      </c>
      <c r="M172" s="17" t="s">
        <v>206</v>
      </c>
      <c r="N172" s="113" t="s">
        <v>3</v>
      </c>
      <c r="O172" s="113" t="s">
        <v>3</v>
      </c>
      <c r="P172" s="17" t="s">
        <v>3</v>
      </c>
      <c r="Q172" s="17" t="s">
        <v>3612</v>
      </c>
      <c r="R172" s="17"/>
    </row>
    <row r="173" spans="1:18" ht="28">
      <c r="A173" s="17">
        <f>'E. Human Resource Security'!A10</f>
        <v>169</v>
      </c>
      <c r="B173" s="17">
        <f>'E. Human Resource Security'!I10</f>
        <v>2</v>
      </c>
      <c r="C173" s="17">
        <f>'E. Human Resource Security'!J10</f>
        <v>0</v>
      </c>
      <c r="D173" s="17" t="str">
        <f>'E. Human Resource Security'!X10</f>
        <v/>
      </c>
      <c r="E173" s="17" t="str">
        <f>'E. Human Resource Security'!B10</f>
        <v>E.2.4</v>
      </c>
      <c r="F173" s="17" t="str">
        <f>'E. Human Resource Security'!C10</f>
        <v>Reference?</v>
      </c>
      <c r="G173" s="17">
        <f>'E. Human Resource Security'!D10</f>
        <v>0</v>
      </c>
      <c r="H173" s="17">
        <f>'E. Human Resource Security'!E10</f>
        <v>0</v>
      </c>
      <c r="I173" s="17">
        <f>'E. Human Resource Security'!F10</f>
        <v>0</v>
      </c>
      <c r="J173" s="17" t="str">
        <f>'E. Human Resource Security'!G10</f>
        <v>8.1.2.a</v>
      </c>
      <c r="K173" s="17" t="str">
        <f>'E. Human Resource Security'!H10</f>
        <v>Screening</v>
      </c>
      <c r="L173" s="17" t="s">
        <v>3548</v>
      </c>
      <c r="M173" s="17" t="s">
        <v>206</v>
      </c>
      <c r="N173" s="113" t="s">
        <v>3</v>
      </c>
      <c r="O173" s="113" t="s">
        <v>3</v>
      </c>
      <c r="P173" s="17" t="s">
        <v>3</v>
      </c>
      <c r="Q173" s="17" t="s">
        <v>3612</v>
      </c>
      <c r="R173" s="17"/>
    </row>
    <row r="174" spans="1:18" ht="28">
      <c r="A174" s="17">
        <f>'E. Human Resource Security'!A11</f>
        <v>2539</v>
      </c>
      <c r="B174" s="17">
        <f>'E. Human Resource Security'!I11</f>
        <v>2</v>
      </c>
      <c r="C174" s="17">
        <f>'E. Human Resource Security'!J11</f>
        <v>0</v>
      </c>
      <c r="D174" s="17" t="str">
        <f>'E. Human Resource Security'!X11</f>
        <v/>
      </c>
      <c r="E174" s="17" t="str">
        <f>'E. Human Resource Security'!B11</f>
        <v>E.2.5</v>
      </c>
      <c r="F174" s="17" t="str">
        <f>'E. Human Resource Security'!C11</f>
        <v>Resume or curriculum vitae?</v>
      </c>
      <c r="G174" s="17">
        <f>'E. Human Resource Security'!D11</f>
        <v>0</v>
      </c>
      <c r="H174" s="17">
        <f>'E. Human Resource Security'!E11</f>
        <v>0</v>
      </c>
      <c r="I174" s="17">
        <f>'E. Human Resource Security'!F11</f>
        <v>0</v>
      </c>
      <c r="J174" s="17" t="str">
        <f>'E. Human Resource Security'!G11</f>
        <v>8.1.2.b</v>
      </c>
      <c r="K174" s="17" t="str">
        <f>'E. Human Resource Security'!H11</f>
        <v>Screening</v>
      </c>
      <c r="L174" s="17" t="s">
        <v>3548</v>
      </c>
      <c r="M174" s="17" t="s">
        <v>206</v>
      </c>
      <c r="N174" s="113" t="s">
        <v>3</v>
      </c>
      <c r="O174" s="113" t="s">
        <v>3</v>
      </c>
      <c r="P174" s="17" t="s">
        <v>3613</v>
      </c>
      <c r="Q174" s="17" t="s">
        <v>3612</v>
      </c>
      <c r="R174" s="17"/>
    </row>
    <row r="175" spans="1:18">
      <c r="A175" s="17">
        <f>'E. Human Resource Security'!A12</f>
        <v>176</v>
      </c>
      <c r="B175" s="17">
        <f>'E. Human Resource Security'!I12</f>
        <v>2</v>
      </c>
      <c r="C175" s="17">
        <f>'E. Human Resource Security'!J12</f>
        <v>0</v>
      </c>
      <c r="D175" s="17" t="str">
        <f>'E. Human Resource Security'!X12</f>
        <v/>
      </c>
      <c r="E175" s="17" t="str">
        <f>'E. Human Resource Security'!B12</f>
        <v>E.2.6</v>
      </c>
      <c r="F175" s="17" t="str">
        <f>'E. Human Resource Security'!C12</f>
        <v>Drug Screening?</v>
      </c>
      <c r="G175" s="17">
        <f>'E. Human Resource Security'!D12</f>
        <v>0</v>
      </c>
      <c r="H175" s="17">
        <f>'E. Human Resource Security'!E12</f>
        <v>0</v>
      </c>
      <c r="I175" s="17">
        <f>'E. Human Resource Security'!F12</f>
        <v>0</v>
      </c>
      <c r="J175" s="17" t="str">
        <f>'E. Human Resource Security'!G12</f>
        <v>N/A</v>
      </c>
      <c r="K175" s="17">
        <f>'E. Human Resource Security'!H12</f>
        <v>0</v>
      </c>
      <c r="L175" s="17" t="s">
        <v>3</v>
      </c>
      <c r="M175" s="17" t="s">
        <v>243</v>
      </c>
      <c r="N175" s="113" t="s">
        <v>3</v>
      </c>
      <c r="O175" s="113" t="s">
        <v>3</v>
      </c>
      <c r="P175" s="17" t="s">
        <v>3</v>
      </c>
      <c r="Q175" s="17" t="s">
        <v>3</v>
      </c>
      <c r="R175" s="17"/>
    </row>
    <row r="176" spans="1:18" ht="28">
      <c r="A176" s="17">
        <f>'E. Human Resource Security'!A13</f>
        <v>183</v>
      </c>
      <c r="B176" s="17">
        <f>'E. Human Resource Security'!I13</f>
        <v>1</v>
      </c>
      <c r="C176" s="17">
        <f>'E. Human Resource Security'!J13</f>
        <v>0</v>
      </c>
      <c r="D176" s="17">
        <f>'E. Human Resource Security'!X13</f>
        <v>1</v>
      </c>
      <c r="E176" s="17" t="str">
        <f>'E. Human Resource Security'!B13</f>
        <v>E.3</v>
      </c>
      <c r="F176" s="17" t="str">
        <f>'E. Human Resource Security'!C13</f>
        <v>Are new hires required to sign any agreements upon hire? If so, does it include:</v>
      </c>
      <c r="G176" s="17" t="str">
        <f>'E. Human Resource Security'!D13</f>
        <v>Yes</v>
      </c>
      <c r="H176" s="17" t="str">
        <f>'E. Human Resource Security'!E13</f>
        <v>Q15</v>
      </c>
      <c r="I176" s="17">
        <f>'E. Human Resource Security'!F13</f>
        <v>0</v>
      </c>
      <c r="J176" s="17" t="str">
        <f>'E. Human Resource Security'!G13</f>
        <v>8.1.3</v>
      </c>
      <c r="K176" s="17" t="str">
        <f>'E. Human Resource Security'!H13</f>
        <v>Terms and conditions of employment</v>
      </c>
      <c r="L176" s="17" t="s">
        <v>3548</v>
      </c>
      <c r="M176" s="17" t="s">
        <v>206</v>
      </c>
      <c r="N176" s="113" t="s">
        <v>3</v>
      </c>
      <c r="O176" s="113" t="s">
        <v>3</v>
      </c>
      <c r="P176" s="17" t="s">
        <v>3614</v>
      </c>
      <c r="Q176" s="17" t="s">
        <v>3615</v>
      </c>
      <c r="R176" s="17"/>
    </row>
    <row r="177" spans="1:18" ht="42">
      <c r="A177" s="17">
        <f>'E. Human Resource Security'!A14</f>
        <v>184</v>
      </c>
      <c r="B177" s="17">
        <f>'E. Human Resource Security'!I14</f>
        <v>2</v>
      </c>
      <c r="C177" s="17">
        <f>'E. Human Resource Security'!J14</f>
        <v>0</v>
      </c>
      <c r="D177" s="17" t="str">
        <f>'E. Human Resource Security'!X14</f>
        <v/>
      </c>
      <c r="E177" s="17" t="str">
        <f>'E. Human Resource Security'!B14</f>
        <v>E.3.1</v>
      </c>
      <c r="F177" s="17" t="str">
        <f>'E. Human Resource Security'!C14</f>
        <v>Acceptable Use?</v>
      </c>
      <c r="G177" s="17" t="str">
        <f>'E. Human Resource Security'!D14</f>
        <v>Yes</v>
      </c>
      <c r="H177" s="17">
        <f>'E. Human Resource Security'!E14</f>
        <v>0</v>
      </c>
      <c r="I177" s="17" t="str">
        <f>'E. Human Resource Security'!F14</f>
        <v>B.3. Employee Acknowledgment of Acceptable</v>
      </c>
      <c r="J177" s="17" t="str">
        <f>'E. Human Resource Security'!G14</f>
        <v>7.1.3</v>
      </c>
      <c r="K177" s="17" t="str">
        <f>'E. Human Resource Security'!H14</f>
        <v>Acceptable use of assets</v>
      </c>
      <c r="L177" s="17" t="s">
        <v>3476</v>
      </c>
      <c r="M177" s="17" t="s">
        <v>3477</v>
      </c>
      <c r="N177" s="113" t="s">
        <v>3616</v>
      </c>
      <c r="O177" s="113" t="s">
        <v>3616</v>
      </c>
      <c r="P177" s="17" t="s">
        <v>3</v>
      </c>
      <c r="Q177" s="17" t="s">
        <v>3480</v>
      </c>
      <c r="R177" s="17"/>
    </row>
    <row r="178" spans="1:18" ht="28">
      <c r="A178" s="17">
        <f>'E. Human Resource Security'!A15</f>
        <v>191</v>
      </c>
      <c r="B178" s="17">
        <f>'E. Human Resource Security'!I15</f>
        <v>2</v>
      </c>
      <c r="C178" s="17">
        <f>'E. Human Resource Security'!J15</f>
        <v>0</v>
      </c>
      <c r="D178" s="17" t="str">
        <f>'E. Human Resource Security'!X15</f>
        <v/>
      </c>
      <c r="E178" s="17" t="str">
        <f>'E. Human Resource Security'!B15</f>
        <v>E.3.2</v>
      </c>
      <c r="F178" s="17" t="str">
        <f>'E. Human Resource Security'!C15</f>
        <v>Code of Conduct / Ethics?</v>
      </c>
      <c r="G178" s="17" t="str">
        <f>'E. Human Resource Security'!D15</f>
        <v>Yes</v>
      </c>
      <c r="H178" s="17">
        <f>'E. Human Resource Security'!E15</f>
        <v>0</v>
      </c>
      <c r="I178" s="17">
        <f>'E. Human Resource Security'!F15</f>
        <v>0</v>
      </c>
      <c r="J178" s="17" t="str">
        <f>'E. Human Resource Security'!G15</f>
        <v>8.1.3</v>
      </c>
      <c r="K178" s="17" t="str">
        <f>'E. Human Resource Security'!H15</f>
        <v>Terms and conditions of employment</v>
      </c>
      <c r="L178" s="17" t="s">
        <v>3548</v>
      </c>
      <c r="M178" s="17" t="s">
        <v>206</v>
      </c>
      <c r="N178" s="113" t="s">
        <v>3</v>
      </c>
      <c r="O178" s="113" t="s">
        <v>3</v>
      </c>
      <c r="P178" s="17" t="s">
        <v>3</v>
      </c>
      <c r="Q178" s="17" t="s">
        <v>3615</v>
      </c>
      <c r="R178" s="17"/>
    </row>
    <row r="179" spans="1:18" ht="28">
      <c r="A179" s="17">
        <f>'E. Human Resource Security'!A16</f>
        <v>198</v>
      </c>
      <c r="B179" s="17">
        <f>'E. Human Resource Security'!I16</f>
        <v>2</v>
      </c>
      <c r="C179" s="17">
        <f>'E. Human Resource Security'!J16</f>
        <v>0</v>
      </c>
      <c r="D179" s="17" t="str">
        <f>'E. Human Resource Security'!X16</f>
        <v/>
      </c>
      <c r="E179" s="17" t="str">
        <f>'E. Human Resource Security'!B16</f>
        <v>E.3.3</v>
      </c>
      <c r="F179" s="17" t="str">
        <f>'E. Human Resource Security'!C16</f>
        <v>Non-Disclosure Agreement?</v>
      </c>
      <c r="G179" s="17" t="str">
        <f>'E. Human Resource Security'!D16</f>
        <v>Yes</v>
      </c>
      <c r="H179" s="17">
        <f>'E. Human Resource Security'!E16</f>
        <v>0</v>
      </c>
      <c r="I179" s="17">
        <f>'E. Human Resource Security'!F16</f>
        <v>0</v>
      </c>
      <c r="J179" s="17" t="str">
        <f>'E. Human Resource Security'!G16</f>
        <v>8.1.3.a</v>
      </c>
      <c r="K179" s="17" t="str">
        <f>'E. Human Resource Security'!H16</f>
        <v>Terms and conditions of employment</v>
      </c>
      <c r="L179" s="17" t="s">
        <v>3548</v>
      </c>
      <c r="M179" s="17" t="s">
        <v>206</v>
      </c>
      <c r="N179" s="113" t="s">
        <v>3</v>
      </c>
      <c r="O179" s="113" t="s">
        <v>3</v>
      </c>
      <c r="P179" s="17" t="s">
        <v>3</v>
      </c>
      <c r="Q179" s="17" t="s">
        <v>3615</v>
      </c>
      <c r="R179" s="17"/>
    </row>
    <row r="180" spans="1:18" ht="42">
      <c r="A180" s="17">
        <f>'E. Human Resource Security'!A17</f>
        <v>205</v>
      </c>
      <c r="B180" s="17">
        <f>'E. Human Resource Security'!I17</f>
        <v>2</v>
      </c>
      <c r="C180" s="17">
        <f>'E. Human Resource Security'!J17</f>
        <v>0</v>
      </c>
      <c r="D180" s="17" t="str">
        <f>'E. Human Resource Security'!X17</f>
        <v/>
      </c>
      <c r="E180" s="17" t="str">
        <f>'E. Human Resource Security'!B17</f>
        <v>E.3.4</v>
      </c>
      <c r="F180" s="17" t="str">
        <f>'E. Human Resource Security'!C17</f>
        <v>Confidentiality Agreement?</v>
      </c>
      <c r="G180" s="17" t="str">
        <f>'E. Human Resource Security'!D17</f>
        <v>Yes</v>
      </c>
      <c r="H180" s="17">
        <f>'E. Human Resource Security'!E17</f>
        <v>0</v>
      </c>
      <c r="I180" s="17" t="str">
        <f>'E. Human Resource Security'!F17</f>
        <v>C.1 Employee Acceptance of Confidentiality</v>
      </c>
      <c r="J180" s="17" t="str">
        <f>'E. Human Resource Security'!G17</f>
        <v>8.1.3.a</v>
      </c>
      <c r="K180" s="17" t="str">
        <f>'E. Human Resource Security'!H17</f>
        <v>Terms and conditions of employment</v>
      </c>
      <c r="L180" s="17" t="s">
        <v>3548</v>
      </c>
      <c r="M180" s="17" t="s">
        <v>206</v>
      </c>
      <c r="N180" s="113" t="s">
        <v>3</v>
      </c>
      <c r="O180" s="113" t="s">
        <v>3</v>
      </c>
      <c r="P180" s="17" t="s">
        <v>3</v>
      </c>
      <c r="Q180" s="17" t="s">
        <v>3615</v>
      </c>
      <c r="R180" s="17"/>
    </row>
    <row r="181" spans="1:18" ht="28">
      <c r="A181" s="17">
        <f>'E. Human Resource Security'!A18</f>
        <v>2555</v>
      </c>
      <c r="B181" s="17">
        <f>'E. Human Resource Security'!I18</f>
        <v>2</v>
      </c>
      <c r="C181" s="17">
        <f>'E. Human Resource Security'!J18</f>
        <v>0</v>
      </c>
      <c r="D181" s="17" t="str">
        <f>'E. Human Resource Security'!X18</f>
        <v/>
      </c>
      <c r="E181" s="17" t="str">
        <f>'E. Human Resource Security'!B18</f>
        <v>E.3.5</v>
      </c>
      <c r="F181" s="17" t="str">
        <f>'E. Human Resource Security'!C18</f>
        <v>Are constituents required to sign annual acknowledgements? If so, do they include:</v>
      </c>
      <c r="G181" s="17" t="str">
        <f>'E. Human Resource Security'!D18</f>
        <v>No</v>
      </c>
      <c r="H181" s="17">
        <f>'E. Human Resource Security'!E18</f>
        <v>0</v>
      </c>
      <c r="I181" s="17">
        <f>'E. Human Resource Security'!F18</f>
        <v>0</v>
      </c>
      <c r="J181" s="17" t="str">
        <f>'E. Human Resource Security'!G18</f>
        <v>N/A</v>
      </c>
      <c r="K181" s="17">
        <f>'E. Human Resource Security'!H18</f>
        <v>0</v>
      </c>
      <c r="L181" s="17" t="s">
        <v>3</v>
      </c>
      <c r="M181" s="17" t="s">
        <v>243</v>
      </c>
      <c r="N181" s="113" t="s">
        <v>3</v>
      </c>
      <c r="O181" s="113" t="s">
        <v>3</v>
      </c>
      <c r="P181" s="17" t="s">
        <v>3</v>
      </c>
      <c r="Q181" s="17" t="s">
        <v>3</v>
      </c>
      <c r="R181" s="17"/>
    </row>
    <row r="182" spans="1:18" ht="42">
      <c r="A182" s="17">
        <f>'E. Human Resource Security'!A19</f>
        <v>265</v>
      </c>
      <c r="B182" s="17">
        <f>'E. Human Resource Security'!I19</f>
        <v>3</v>
      </c>
      <c r="C182" s="17">
        <f>'E. Human Resource Security'!J19</f>
        <v>0</v>
      </c>
      <c r="D182" s="17" t="str">
        <f>'E. Human Resource Security'!X19</f>
        <v/>
      </c>
      <c r="E182" s="17" t="str">
        <f>'E. Human Resource Security'!B19</f>
        <v>E.3.5.1</v>
      </c>
      <c r="F182" s="17" t="str">
        <f>'E. Human Resource Security'!C19</f>
        <v>Acceptable Use?</v>
      </c>
      <c r="G182" s="17">
        <f>'E. Human Resource Security'!D19</f>
        <v>0</v>
      </c>
      <c r="H182" s="17">
        <f>'E. Human Resource Security'!E19</f>
        <v>0</v>
      </c>
      <c r="I182" s="17" t="str">
        <f>'E. Human Resource Security'!F19</f>
        <v>B.3. Employee Acknowledgment of Acceptable</v>
      </c>
      <c r="J182" s="17" t="str">
        <f>'E. Human Resource Security'!G19</f>
        <v>N/A</v>
      </c>
      <c r="K182" s="17">
        <f>'E. Human Resource Security'!H19</f>
        <v>0</v>
      </c>
      <c r="L182" s="17" t="s">
        <v>3</v>
      </c>
      <c r="M182" s="17" t="s">
        <v>243</v>
      </c>
      <c r="N182" s="113" t="s">
        <v>3</v>
      </c>
      <c r="O182" s="113" t="s">
        <v>3</v>
      </c>
      <c r="P182" s="17" t="s">
        <v>3</v>
      </c>
      <c r="Q182" s="17" t="s">
        <v>3</v>
      </c>
      <c r="R182" s="17"/>
    </row>
    <row r="183" spans="1:18">
      <c r="A183" s="17">
        <f>'E. Human Resource Security'!A20</f>
        <v>272</v>
      </c>
      <c r="B183" s="17">
        <f>'E. Human Resource Security'!I20</f>
        <v>3</v>
      </c>
      <c r="C183" s="17">
        <f>'E. Human Resource Security'!J20</f>
        <v>0</v>
      </c>
      <c r="D183" s="17" t="str">
        <f>'E. Human Resource Security'!X20</f>
        <v/>
      </c>
      <c r="E183" s="17" t="str">
        <f>'E. Human Resource Security'!B20</f>
        <v>E.3.5.2</v>
      </c>
      <c r="F183" s="17" t="str">
        <f>'E. Human Resource Security'!C20</f>
        <v>Code of Conduct / Ethics?</v>
      </c>
      <c r="G183" s="17">
        <f>'E. Human Resource Security'!D20</f>
        <v>0</v>
      </c>
      <c r="H183" s="17">
        <f>'E. Human Resource Security'!E20</f>
        <v>0</v>
      </c>
      <c r="I183" s="17">
        <f>'E. Human Resource Security'!F20</f>
        <v>0</v>
      </c>
      <c r="J183" s="17" t="str">
        <f>'E. Human Resource Security'!G20</f>
        <v>N/A</v>
      </c>
      <c r="K183" s="17">
        <f>'E. Human Resource Security'!H20</f>
        <v>0</v>
      </c>
      <c r="L183" s="17" t="s">
        <v>3</v>
      </c>
      <c r="M183" s="17" t="s">
        <v>243</v>
      </c>
      <c r="N183" s="113" t="s">
        <v>3</v>
      </c>
      <c r="O183" s="113" t="s">
        <v>3</v>
      </c>
      <c r="P183" s="17" t="s">
        <v>3</v>
      </c>
      <c r="Q183" s="17" t="s">
        <v>3</v>
      </c>
      <c r="R183" s="17"/>
    </row>
    <row r="184" spans="1:18">
      <c r="A184" s="17">
        <f>'E. Human Resource Security'!A21</f>
        <v>279</v>
      </c>
      <c r="B184" s="17">
        <f>'E. Human Resource Security'!I21</f>
        <v>3</v>
      </c>
      <c r="C184" s="17">
        <f>'E. Human Resource Security'!J21</f>
        <v>0</v>
      </c>
      <c r="D184" s="17" t="str">
        <f>'E. Human Resource Security'!X21</f>
        <v/>
      </c>
      <c r="E184" s="17" t="str">
        <f>'E. Human Resource Security'!B21</f>
        <v>E.3.5.3</v>
      </c>
      <c r="F184" s="17" t="str">
        <f>'E. Human Resource Security'!C21</f>
        <v>Non-Disclosure Agreement?</v>
      </c>
      <c r="G184" s="17">
        <f>'E. Human Resource Security'!D21</f>
        <v>0</v>
      </c>
      <c r="H184" s="17">
        <f>'E. Human Resource Security'!E21</f>
        <v>0</v>
      </c>
      <c r="I184" s="17">
        <f>'E. Human Resource Security'!F21</f>
        <v>0</v>
      </c>
      <c r="J184" s="17" t="str">
        <f>'E. Human Resource Security'!G21</f>
        <v>N/A</v>
      </c>
      <c r="K184" s="17">
        <f>'E. Human Resource Security'!H21</f>
        <v>0</v>
      </c>
      <c r="L184" s="17" t="s">
        <v>3</v>
      </c>
      <c r="M184" s="17" t="s">
        <v>243</v>
      </c>
      <c r="N184" s="113" t="s">
        <v>3</v>
      </c>
      <c r="O184" s="113" t="s">
        <v>3</v>
      </c>
      <c r="P184" s="17" t="s">
        <v>3</v>
      </c>
      <c r="Q184" s="17" t="s">
        <v>3</v>
      </c>
      <c r="R184" s="17"/>
    </row>
    <row r="185" spans="1:18">
      <c r="A185" s="17">
        <f>'E. Human Resource Security'!A22</f>
        <v>286</v>
      </c>
      <c r="B185" s="17">
        <f>'E. Human Resource Security'!I22</f>
        <v>3</v>
      </c>
      <c r="C185" s="17">
        <f>'E. Human Resource Security'!J22</f>
        <v>0</v>
      </c>
      <c r="D185" s="17" t="str">
        <f>'E. Human Resource Security'!X22</f>
        <v/>
      </c>
      <c r="E185" s="17" t="str">
        <f>'E. Human Resource Security'!B22</f>
        <v>E.3.5.4</v>
      </c>
      <c r="F185" s="17" t="str">
        <f>'E. Human Resource Security'!C22</f>
        <v>Confidentiality Agreement?</v>
      </c>
      <c r="G185" s="17">
        <f>'E. Human Resource Security'!D22</f>
        <v>0</v>
      </c>
      <c r="H185" s="17">
        <f>'E. Human Resource Security'!E22</f>
        <v>0</v>
      </c>
      <c r="I185" s="17">
        <f>'E. Human Resource Security'!F22</f>
        <v>0</v>
      </c>
      <c r="J185" s="17" t="str">
        <f>'E. Human Resource Security'!G22</f>
        <v>N/A</v>
      </c>
      <c r="K185" s="17">
        <f>'E. Human Resource Security'!H22</f>
        <v>0</v>
      </c>
      <c r="L185" s="17" t="s">
        <v>3</v>
      </c>
      <c r="M185" s="17" t="s">
        <v>243</v>
      </c>
      <c r="N185" s="113" t="s">
        <v>3</v>
      </c>
      <c r="O185" s="113" t="s">
        <v>3</v>
      </c>
      <c r="P185" s="17" t="s">
        <v>3</v>
      </c>
      <c r="Q185" s="17" t="s">
        <v>3</v>
      </c>
      <c r="R185" s="17"/>
    </row>
    <row r="186" spans="1:18" ht="84">
      <c r="A186" s="17">
        <f>'E. Human Resource Security'!A23</f>
        <v>212</v>
      </c>
      <c r="B186" s="17">
        <f>'E. Human Resource Security'!I23</f>
        <v>1</v>
      </c>
      <c r="C186" s="17">
        <f>'E. Human Resource Security'!J23</f>
        <v>0</v>
      </c>
      <c r="D186" s="17">
        <f>'E. Human Resource Security'!X23</f>
        <v>1</v>
      </c>
      <c r="E186" s="17" t="str">
        <f>'E. Human Resource Security'!B23</f>
        <v>E.4</v>
      </c>
      <c r="F186" s="17" t="str">
        <f>'E. Human Resource Security'!C23</f>
        <v>Is there a security awareness training program? If so, does it include:</v>
      </c>
      <c r="G186" s="17" t="str">
        <f>'E. Human Resource Security'!D23</f>
        <v>Yes</v>
      </c>
      <c r="H186" s="17">
        <f>'E. Human Resource Security'!E23</f>
        <v>0</v>
      </c>
      <c r="I186" s="17" t="str">
        <f>'E. Human Resource Security'!F23</f>
        <v>E.1 Security Awareness Training Attendance</v>
      </c>
      <c r="J186" s="17" t="str">
        <f>'E. Human Resource Security'!G23</f>
        <v>8.2.2</v>
      </c>
      <c r="K186" s="17" t="str">
        <f>'E. Human Resource Security'!H23</f>
        <v>Information security awareness, education, and training</v>
      </c>
      <c r="L186" s="17" t="s">
        <v>3548</v>
      </c>
      <c r="M186" s="17" t="s">
        <v>206</v>
      </c>
      <c r="N186" s="113">
        <v>12.6</v>
      </c>
      <c r="O186" s="113">
        <v>12.6</v>
      </c>
      <c r="P186" s="17" t="s">
        <v>3617</v>
      </c>
      <c r="Q186" s="17" t="s">
        <v>3618</v>
      </c>
      <c r="R186" s="17"/>
    </row>
    <row r="187" spans="1:18" ht="84">
      <c r="A187" s="17">
        <f>'E. Human Resource Security'!A24</f>
        <v>214</v>
      </c>
      <c r="B187" s="17">
        <f>'E. Human Resource Security'!I24</f>
        <v>2</v>
      </c>
      <c r="C187" s="17">
        <f>'E. Human Resource Security'!J24</f>
        <v>0</v>
      </c>
      <c r="D187" s="17" t="str">
        <f>'E. Human Resource Security'!X24</f>
        <v/>
      </c>
      <c r="E187" s="17" t="str">
        <f>'E. Human Resource Security'!B24</f>
        <v>E.4.1</v>
      </c>
      <c r="F187" s="17" t="str">
        <f>'E. Human Resource Security'!C24</f>
        <v>Security policies, procedures and processes?</v>
      </c>
      <c r="G187" s="17" t="str">
        <f>'E. Human Resource Security'!D24</f>
        <v>Yes</v>
      </c>
      <c r="H187" s="17">
        <f>'E. Human Resource Security'!E24</f>
        <v>0</v>
      </c>
      <c r="I187" s="17">
        <f>'E. Human Resource Security'!F24</f>
        <v>0</v>
      </c>
      <c r="J187" s="17" t="str">
        <f>'E. Human Resource Security'!G24</f>
        <v>8.2.2</v>
      </c>
      <c r="K187" s="17" t="str">
        <f>'E. Human Resource Security'!H24</f>
        <v>Information security awareness, education, and training</v>
      </c>
      <c r="L187" s="17" t="s">
        <v>3548</v>
      </c>
      <c r="M187" s="17" t="s">
        <v>206</v>
      </c>
      <c r="N187" s="113" t="s">
        <v>3</v>
      </c>
      <c r="O187" s="113" t="s">
        <v>3</v>
      </c>
      <c r="P187" s="17" t="s">
        <v>3619</v>
      </c>
      <c r="Q187" s="17" t="s">
        <v>3618</v>
      </c>
      <c r="R187" s="17"/>
    </row>
    <row r="188" spans="1:18" ht="28">
      <c r="A188" s="17">
        <f>'E. Human Resource Security'!A25</f>
        <v>215</v>
      </c>
      <c r="B188" s="17">
        <f>'E. Human Resource Security'!I25</f>
        <v>2</v>
      </c>
      <c r="C188" s="17">
        <f>'E. Human Resource Security'!J25</f>
        <v>0</v>
      </c>
      <c r="D188" s="17" t="str">
        <f>'E. Human Resource Security'!X25</f>
        <v/>
      </c>
      <c r="E188" s="17" t="str">
        <f>'E. Human Resource Security'!B25</f>
        <v>E.4.2</v>
      </c>
      <c r="F188" s="17" t="str">
        <f>'E. Human Resource Security'!C25</f>
        <v>Scored test to evaluate successful completion?</v>
      </c>
      <c r="G188" s="17" t="str">
        <f>'E. Human Resource Security'!D25</f>
        <v>Yes</v>
      </c>
      <c r="H188" s="17">
        <f>'E. Human Resource Security'!E25</f>
        <v>0</v>
      </c>
      <c r="I188" s="17">
        <f>'E. Human Resource Security'!F25</f>
        <v>0</v>
      </c>
      <c r="J188" s="17" t="str">
        <f>'E. Human Resource Security'!G25</f>
        <v>N/A</v>
      </c>
      <c r="K188" s="17">
        <f>'E. Human Resource Security'!H25</f>
        <v>0</v>
      </c>
      <c r="L188" s="17" t="s">
        <v>3</v>
      </c>
      <c r="M188" s="17" t="s">
        <v>243</v>
      </c>
      <c r="N188" s="113" t="s">
        <v>3</v>
      </c>
      <c r="O188" s="113" t="s">
        <v>3</v>
      </c>
      <c r="P188" s="17" t="s">
        <v>3620</v>
      </c>
      <c r="Q188" s="17" t="s">
        <v>3</v>
      </c>
      <c r="R188" s="17"/>
    </row>
    <row r="189" spans="1:18" ht="84">
      <c r="A189" s="17">
        <f>'E. Human Resource Security'!A26</f>
        <v>3302</v>
      </c>
      <c r="B189" s="17">
        <f>'E. Human Resource Security'!I26</f>
        <v>2</v>
      </c>
      <c r="C189" s="17">
        <f>'E. Human Resource Security'!J26</f>
        <v>0</v>
      </c>
      <c r="D189" s="17" t="str">
        <f>'E. Human Resource Security'!X26</f>
        <v/>
      </c>
      <c r="E189" s="17" t="str">
        <f>'E. Human Resource Security'!B26</f>
        <v>E.4.3</v>
      </c>
      <c r="F189" s="17" t="str">
        <f>'E. Human Resource Security'!C26</f>
        <v>New Hire and annual participation?</v>
      </c>
      <c r="G189" s="17" t="str">
        <f>'E. Human Resource Security'!D26</f>
        <v>Yes</v>
      </c>
      <c r="H189" s="17" t="str">
        <f>'E. Human Resource Security'!E26</f>
        <v>Q11</v>
      </c>
      <c r="I189" s="17">
        <f>'E. Human Resource Security'!F26</f>
        <v>0</v>
      </c>
      <c r="J189" s="17" t="str">
        <f>'E. Human Resource Security'!G26</f>
        <v>N/A</v>
      </c>
      <c r="K189" s="17">
        <f>'E. Human Resource Security'!H26</f>
        <v>0</v>
      </c>
      <c r="L189" s="17" t="s">
        <v>3548</v>
      </c>
      <c r="M189" s="17" t="s">
        <v>206</v>
      </c>
      <c r="N189" s="113" t="s">
        <v>3</v>
      </c>
      <c r="O189" s="113" t="s">
        <v>3</v>
      </c>
      <c r="P189" s="17" t="s">
        <v>3</v>
      </c>
      <c r="Q189" s="17" t="s">
        <v>3618</v>
      </c>
      <c r="R189" s="17"/>
    </row>
    <row r="190" spans="1:18" ht="84">
      <c r="A190" s="17">
        <f>'E. Human Resource Security'!A27</f>
        <v>218</v>
      </c>
      <c r="B190" s="17">
        <f>'E. Human Resource Security'!I27</f>
        <v>2</v>
      </c>
      <c r="C190" s="17">
        <f>'E. Human Resource Security'!J27</f>
        <v>0</v>
      </c>
      <c r="D190" s="17" t="str">
        <f>'E. Human Resource Security'!X27</f>
        <v/>
      </c>
      <c r="E190" s="17" t="str">
        <f>'E. Human Resource Security'!B27</f>
        <v>E.4.4</v>
      </c>
      <c r="F190" s="17" t="str">
        <f>'E. Human Resource Security'!C27</f>
        <v>Is security training commensurate with levels of responsibilities and access?</v>
      </c>
      <c r="G190" s="17" t="str">
        <f>'E. Human Resource Security'!D27</f>
        <v>Yes</v>
      </c>
      <c r="H190" s="17">
        <f>'E. Human Resource Security'!E27</f>
        <v>0</v>
      </c>
      <c r="I190" s="17">
        <f>'E. Human Resource Security'!F27</f>
        <v>0</v>
      </c>
      <c r="J190" s="17" t="str">
        <f>'E. Human Resource Security'!G27</f>
        <v>8.2.2</v>
      </c>
      <c r="K190" s="17" t="str">
        <f>'E. Human Resource Security'!H27</f>
        <v>Information security awareness, education, and training</v>
      </c>
      <c r="L190" s="17" t="s">
        <v>3548</v>
      </c>
      <c r="M190" s="17" t="s">
        <v>206</v>
      </c>
      <c r="N190" s="113" t="s">
        <v>3</v>
      </c>
      <c r="O190" s="113" t="s">
        <v>3</v>
      </c>
      <c r="P190" s="17" t="s">
        <v>3621</v>
      </c>
      <c r="Q190" s="17" t="s">
        <v>3618</v>
      </c>
      <c r="R190" s="17"/>
    </row>
    <row r="191" spans="1:18" ht="84">
      <c r="A191" s="17">
        <f>'E. Human Resource Security'!A28</f>
        <v>219</v>
      </c>
      <c r="B191" s="17">
        <f>'E. Human Resource Security'!I28</f>
        <v>2</v>
      </c>
      <c r="C191" s="17">
        <f>'E. Human Resource Security'!J28</f>
        <v>0</v>
      </c>
      <c r="D191" s="17" t="str">
        <f>'E. Human Resource Security'!X28</f>
        <v/>
      </c>
      <c r="E191" s="17" t="str">
        <f>'E. Human Resource Security'!B28</f>
        <v>E.4.5</v>
      </c>
      <c r="F191" s="17" t="str">
        <f>'E. Human Resource Security'!C28</f>
        <v>Do constituents responsible for information security undergo additional training?</v>
      </c>
      <c r="G191" s="17" t="str">
        <f>'E. Human Resource Security'!D28</f>
        <v>Yes</v>
      </c>
      <c r="H191" s="17">
        <f>'E. Human Resource Security'!E28</f>
        <v>0</v>
      </c>
      <c r="I191" s="17">
        <f>'E. Human Resource Security'!F28</f>
        <v>0</v>
      </c>
      <c r="J191" s="17" t="str">
        <f>'E. Human Resource Security'!G28</f>
        <v>8.2.2</v>
      </c>
      <c r="K191" s="17" t="str">
        <f>'E. Human Resource Security'!H28</f>
        <v>Information security awareness, education, and training</v>
      </c>
      <c r="L191" s="17" t="s">
        <v>3548</v>
      </c>
      <c r="M191" s="17" t="s">
        <v>206</v>
      </c>
      <c r="N191" s="113" t="s">
        <v>3</v>
      </c>
      <c r="O191" s="113" t="s">
        <v>3</v>
      </c>
      <c r="P191" s="17" t="s">
        <v>3621</v>
      </c>
      <c r="Q191" s="17" t="s">
        <v>3618</v>
      </c>
      <c r="R191" s="17"/>
    </row>
    <row r="192" spans="1:18" ht="28">
      <c r="A192" s="17">
        <f>'E. Human Resource Security'!A29</f>
        <v>220</v>
      </c>
      <c r="B192" s="17">
        <f>'E. Human Resource Security'!I29</f>
        <v>2</v>
      </c>
      <c r="C192" s="17">
        <f>'E. Human Resource Security'!J29</f>
        <v>0</v>
      </c>
      <c r="D192" s="17" t="str">
        <f>'E. Human Resource Security'!X29</f>
        <v/>
      </c>
      <c r="E192" s="17" t="str">
        <f>'E. Human Resource Security'!B29</f>
        <v>E.4.6</v>
      </c>
      <c r="F192" s="17" t="str">
        <f>'E. Human Resource Security'!C29</f>
        <v>Do information security personnel have professional security certifications?</v>
      </c>
      <c r="G192" s="17" t="str">
        <f>'E. Human Resource Security'!D29</f>
        <v>No</v>
      </c>
      <c r="H192" s="17">
        <f>'E. Human Resource Security'!E29</f>
        <v>0</v>
      </c>
      <c r="I192" s="17">
        <f>'E. Human Resource Security'!F29</f>
        <v>0</v>
      </c>
      <c r="J192" s="17" t="str">
        <f>'E. Human Resource Security'!G29</f>
        <v>6.1.7</v>
      </c>
      <c r="K192" s="17" t="str">
        <f>'E. Human Resource Security'!H29</f>
        <v>Contact with special interest groups</v>
      </c>
      <c r="L192" s="17" t="s">
        <v>3526</v>
      </c>
      <c r="M192" s="17" t="s">
        <v>3527</v>
      </c>
      <c r="N192" s="113" t="s">
        <v>3</v>
      </c>
      <c r="O192" s="113" t="s">
        <v>3</v>
      </c>
      <c r="P192" s="17" t="s">
        <v>3</v>
      </c>
      <c r="Q192" s="17" t="s">
        <v>3529</v>
      </c>
      <c r="R192" s="17"/>
    </row>
    <row r="193" spans="1:18" ht="28">
      <c r="A193" s="17">
        <f>'E. Human Resource Security'!A30</f>
        <v>293</v>
      </c>
      <c r="B193" s="17">
        <f>'E. Human Resource Security'!I30</f>
        <v>1</v>
      </c>
      <c r="C193" s="17">
        <f>'E. Human Resource Security'!J30</f>
        <v>0</v>
      </c>
      <c r="D193" s="17">
        <f>'E. Human Resource Security'!X30</f>
        <v>1</v>
      </c>
      <c r="E193" s="17" t="str">
        <f>'E. Human Resource Security'!B30</f>
        <v>E.5</v>
      </c>
      <c r="F193" s="17" t="str">
        <f>'E. Human Resource Security'!C30</f>
        <v>Is there a disciplinary process for non-compliance with information security policies?</v>
      </c>
      <c r="G193" s="17" t="str">
        <f>'E. Human Resource Security'!D30</f>
        <v>Yes</v>
      </c>
      <c r="H193" s="17">
        <f>'E. Human Resource Security'!E30</f>
        <v>0</v>
      </c>
      <c r="I193" s="17">
        <f>'E. Human Resource Security'!F30</f>
        <v>0</v>
      </c>
      <c r="J193" s="17" t="str">
        <f>'E. Human Resource Security'!G30</f>
        <v>8.2.3</v>
      </c>
      <c r="K193" s="17" t="str">
        <f>'E. Human Resource Security'!H30</f>
        <v>Disciplinary process</v>
      </c>
      <c r="L193" s="17" t="s">
        <v>3530</v>
      </c>
      <c r="M193" s="17" t="s">
        <v>3531</v>
      </c>
      <c r="N193" s="113" t="s">
        <v>3</v>
      </c>
      <c r="O193" s="113" t="s">
        <v>3</v>
      </c>
      <c r="P193" s="17" t="s">
        <v>3622</v>
      </c>
      <c r="Q193" s="17" t="s">
        <v>3623</v>
      </c>
      <c r="R193" s="17"/>
    </row>
    <row r="194" spans="1:18" ht="28">
      <c r="A194" s="17">
        <f>'E. Human Resource Security'!A31</f>
        <v>2557</v>
      </c>
      <c r="B194" s="17">
        <f>'E. Human Resource Security'!I31</f>
        <v>1</v>
      </c>
      <c r="C194" s="17">
        <f>'E. Human Resource Security'!J31</f>
        <v>0</v>
      </c>
      <c r="D194" s="17">
        <f>'E. Human Resource Security'!X31</f>
        <v>1</v>
      </c>
      <c r="E194" s="17" t="str">
        <f>'E. Human Resource Security'!B31</f>
        <v>E.6</v>
      </c>
      <c r="F194" s="17" t="str">
        <f>'E. Human Resource Security'!C31</f>
        <v>Is there a constituent termination or change of status process?</v>
      </c>
      <c r="G194" s="17" t="str">
        <f>'E. Human Resource Security'!D31</f>
        <v>Yes</v>
      </c>
      <c r="H194" s="17">
        <f>'E. Human Resource Security'!E31</f>
        <v>0</v>
      </c>
      <c r="I194" s="17">
        <f>'E. Human Resource Security'!F31</f>
        <v>0</v>
      </c>
      <c r="J194" s="17" t="str">
        <f>'E. Human Resource Security'!G31</f>
        <v>8.3.1</v>
      </c>
      <c r="K194" s="17" t="str">
        <f>'E. Human Resource Security'!H31</f>
        <v>Termination responsibilities</v>
      </c>
      <c r="L194" s="17" t="s">
        <v>3624</v>
      </c>
      <c r="M194" s="17" t="s">
        <v>3625</v>
      </c>
      <c r="N194" s="113" t="s">
        <v>3</v>
      </c>
      <c r="O194" s="113" t="s">
        <v>3</v>
      </c>
      <c r="P194" s="17" t="s">
        <v>3626</v>
      </c>
      <c r="Q194" s="17" t="s">
        <v>3623</v>
      </c>
      <c r="R194" s="17"/>
    </row>
    <row r="195" spans="1:18" ht="70">
      <c r="A195" s="17">
        <f>'E. Human Resource Security'!A32</f>
        <v>294</v>
      </c>
      <c r="B195" s="17">
        <f>'E. Human Resource Security'!I32</f>
        <v>2</v>
      </c>
      <c r="C195" s="17">
        <f>'E. Human Resource Security'!J32</f>
        <v>0</v>
      </c>
      <c r="D195" s="17" t="str">
        <f>'E. Human Resource Security'!X32</f>
        <v/>
      </c>
      <c r="E195" s="17" t="str">
        <f>'E. Human Resource Security'!B32</f>
        <v>E.6.1</v>
      </c>
      <c r="F195" s="17" t="str">
        <f>'E. Human Resource Security'!C32</f>
        <v>Is there a documented termination or change of status policy or process that has been approved by management, communicated to appropriate constituents and an owner to maintain and review the policy?</v>
      </c>
      <c r="G195" s="17" t="str">
        <f>'E. Human Resource Security'!D32</f>
        <v>Yes</v>
      </c>
      <c r="H195" s="17">
        <f>'E. Human Resource Security'!E32</f>
        <v>0</v>
      </c>
      <c r="I195" s="17">
        <f>'E. Human Resource Security'!F32</f>
        <v>0</v>
      </c>
      <c r="J195" s="17" t="str">
        <f>'E. Human Resource Security'!G32</f>
        <v>8.3.1</v>
      </c>
      <c r="K195" s="17" t="str">
        <f>'E. Human Resource Security'!H32</f>
        <v>Termination responsibilities</v>
      </c>
      <c r="L195" s="17" t="s">
        <v>3624</v>
      </c>
      <c r="M195" s="17" t="s">
        <v>3625</v>
      </c>
      <c r="N195" s="113" t="s">
        <v>3</v>
      </c>
      <c r="O195" s="113" t="s">
        <v>3</v>
      </c>
      <c r="P195" s="17" t="s">
        <v>3627</v>
      </c>
      <c r="Q195" s="17" t="s">
        <v>3623</v>
      </c>
      <c r="R195" s="17"/>
    </row>
    <row r="196" spans="1:18" ht="42">
      <c r="A196" s="17">
        <f>'E. Human Resource Security'!A33</f>
        <v>299</v>
      </c>
      <c r="B196" s="17">
        <f>'E. Human Resource Security'!I33</f>
        <v>2</v>
      </c>
      <c r="C196" s="17">
        <f>'E. Human Resource Security'!J33</f>
        <v>0</v>
      </c>
      <c r="D196" s="17" t="str">
        <f>'E. Human Resource Security'!X33</f>
        <v/>
      </c>
      <c r="E196" s="17" t="str">
        <f>'E. Human Resource Security'!B33</f>
        <v>E.6.2</v>
      </c>
      <c r="F196" s="17" t="str">
        <f>'E. Human Resource Security'!C33</f>
        <v>Does HR notify security / access administration of constituent termination for access rights removal? If so, is notification provided:</v>
      </c>
      <c r="G196" s="17" t="str">
        <f>'E. Human Resource Security'!D33</f>
        <v>Yes</v>
      </c>
      <c r="H196" s="17">
        <f>'E. Human Resource Security'!E33</f>
        <v>0</v>
      </c>
      <c r="I196" s="17" t="str">
        <f>'E. Human Resource Security'!F33</f>
        <v>H.2 Revoke System Access</v>
      </c>
      <c r="J196" s="17" t="str">
        <f>'E. Human Resource Security'!G33</f>
        <v>8.3.3</v>
      </c>
      <c r="K196" s="17" t="str">
        <f>'E. Human Resource Security'!H33</f>
        <v>Removal of access rights</v>
      </c>
      <c r="L196" s="17" t="s">
        <v>3624</v>
      </c>
      <c r="M196" s="17" t="s">
        <v>3625</v>
      </c>
      <c r="N196" s="113" t="s">
        <v>3</v>
      </c>
      <c r="O196" s="113" t="s">
        <v>3</v>
      </c>
      <c r="P196" s="17" t="s">
        <v>3628</v>
      </c>
      <c r="Q196" s="17" t="s">
        <v>3629</v>
      </c>
      <c r="R196" s="17"/>
    </row>
    <row r="197" spans="1:18">
      <c r="A197" s="17">
        <f>'E. Human Resource Security'!A34</f>
        <v>301</v>
      </c>
      <c r="B197" s="17">
        <f>'E. Human Resource Security'!I34</f>
        <v>3</v>
      </c>
      <c r="C197" s="17">
        <f>'E. Human Resource Security'!J34</f>
        <v>0</v>
      </c>
      <c r="D197" s="17" t="str">
        <f>'E. Human Resource Security'!X34</f>
        <v/>
      </c>
      <c r="E197" s="17" t="str">
        <f>'E. Human Resource Security'!B34</f>
        <v>E.6.2.1</v>
      </c>
      <c r="F197" s="17" t="str">
        <f>'E. Human Resource Security'!C34</f>
        <v>On the actual date?</v>
      </c>
      <c r="G197" s="17" t="str">
        <f>'E. Human Resource Security'!D34</f>
        <v>Yes</v>
      </c>
      <c r="H197" s="17">
        <f>'E. Human Resource Security'!E34</f>
        <v>0</v>
      </c>
      <c r="I197" s="17">
        <f>'E. Human Resource Security'!F34</f>
        <v>0</v>
      </c>
      <c r="J197" s="17" t="str">
        <f>'E. Human Resource Security'!G34</f>
        <v>N/A</v>
      </c>
      <c r="K197" s="17">
        <f>'E. Human Resource Security'!H34</f>
        <v>0</v>
      </c>
      <c r="L197" s="17" t="s">
        <v>3</v>
      </c>
      <c r="M197" s="17" t="s">
        <v>243</v>
      </c>
      <c r="N197" s="113" t="s">
        <v>3</v>
      </c>
      <c r="O197" s="113" t="s">
        <v>3</v>
      </c>
      <c r="P197" s="17" t="s">
        <v>3</v>
      </c>
      <c r="Q197" s="17" t="s">
        <v>3</v>
      </c>
      <c r="R197" s="17"/>
    </row>
    <row r="198" spans="1:18">
      <c r="A198" s="17">
        <f>'E. Human Resource Security'!A35</f>
        <v>302</v>
      </c>
      <c r="B198" s="17">
        <f>'E. Human Resource Security'!I35</f>
        <v>3</v>
      </c>
      <c r="C198" s="17">
        <f>'E. Human Resource Security'!J35</f>
        <v>0</v>
      </c>
      <c r="D198" s="17" t="str">
        <f>'E. Human Resource Security'!X35</f>
        <v/>
      </c>
      <c r="E198" s="17" t="str">
        <f>'E. Human Resource Security'!B35</f>
        <v>E.6.2.2</v>
      </c>
      <c r="F198" s="17" t="str">
        <f>'E. Human Resource Security'!C35</f>
        <v>Two to seven days after termination?</v>
      </c>
      <c r="G198" s="17" t="str">
        <f>'E. Human Resource Security'!D35</f>
        <v>Yes</v>
      </c>
      <c r="H198" s="17">
        <f>'E. Human Resource Security'!E35</f>
        <v>0</v>
      </c>
      <c r="I198" s="17">
        <f>'E. Human Resource Security'!F35</f>
        <v>0</v>
      </c>
      <c r="J198" s="17" t="str">
        <f>'E. Human Resource Security'!G35</f>
        <v>N/A</v>
      </c>
      <c r="K198" s="17">
        <f>'E. Human Resource Security'!H35</f>
        <v>0</v>
      </c>
      <c r="L198" s="17" t="s">
        <v>3</v>
      </c>
      <c r="M198" s="17" t="s">
        <v>243</v>
      </c>
      <c r="N198" s="113" t="s">
        <v>3</v>
      </c>
      <c r="O198" s="113" t="s">
        <v>3</v>
      </c>
      <c r="P198" s="17" t="s">
        <v>3</v>
      </c>
      <c r="Q198" s="17" t="s">
        <v>3</v>
      </c>
      <c r="R198" s="17"/>
    </row>
    <row r="199" spans="1:18">
      <c r="A199" s="17">
        <f>'E. Human Resource Security'!A36</f>
        <v>303</v>
      </c>
      <c r="B199" s="17">
        <f>'E. Human Resource Security'!I36</f>
        <v>3</v>
      </c>
      <c r="C199" s="17">
        <f>'E. Human Resource Security'!J36</f>
        <v>0</v>
      </c>
      <c r="D199" s="17" t="str">
        <f>'E. Human Resource Security'!X36</f>
        <v/>
      </c>
      <c r="E199" s="17" t="str">
        <f>'E. Human Resource Security'!B36</f>
        <v>E.6.2.3</v>
      </c>
      <c r="F199" s="17" t="str">
        <f>'E. Human Resource Security'!C36</f>
        <v>Greater than seven days after termination?</v>
      </c>
      <c r="G199" s="17" t="str">
        <f>'E. Human Resource Security'!D36</f>
        <v>Yes</v>
      </c>
      <c r="H199" s="17">
        <f>'E. Human Resource Security'!E36</f>
        <v>0</v>
      </c>
      <c r="I199" s="17">
        <f>'E. Human Resource Security'!F36</f>
        <v>0</v>
      </c>
      <c r="J199" s="17" t="str">
        <f>'E. Human Resource Security'!G36</f>
        <v>N/A</v>
      </c>
      <c r="K199" s="17">
        <f>'E. Human Resource Security'!H36</f>
        <v>0</v>
      </c>
      <c r="L199" s="17" t="s">
        <v>3</v>
      </c>
      <c r="M199" s="17" t="s">
        <v>243</v>
      </c>
      <c r="N199" s="113" t="s">
        <v>3</v>
      </c>
      <c r="O199" s="113" t="s">
        <v>3</v>
      </c>
      <c r="P199" s="17" t="s">
        <v>3</v>
      </c>
      <c r="Q199" s="17" t="s">
        <v>3</v>
      </c>
      <c r="R199" s="17"/>
    </row>
    <row r="200" spans="1:18" ht="42">
      <c r="A200" s="17">
        <f>'E. Human Resource Security'!A37</f>
        <v>304</v>
      </c>
      <c r="B200" s="17">
        <f>'E. Human Resource Security'!I37</f>
        <v>2</v>
      </c>
      <c r="C200" s="17">
        <f>'E. Human Resource Security'!J37</f>
        <v>0</v>
      </c>
      <c r="D200" s="17" t="str">
        <f>'E. Human Resource Security'!X37</f>
        <v/>
      </c>
      <c r="E200" s="17" t="str">
        <f>'E. Human Resource Security'!B37</f>
        <v>E.6.3</v>
      </c>
      <c r="F200" s="17" t="str">
        <f>'E. Human Resource Security'!C37</f>
        <v>Does HR notify security / access administration of a constituent change of status for access rights removal? If so, is notification provided:</v>
      </c>
      <c r="G200" s="17" t="str">
        <f>'E. Human Resource Security'!D37</f>
        <v>Yes</v>
      </c>
      <c r="H200" s="17">
        <f>'E. Human Resource Security'!E37</f>
        <v>0</v>
      </c>
      <c r="I200" s="17" t="str">
        <f>'E. Human Resource Security'!F37</f>
        <v>H.2 Revoke System Access</v>
      </c>
      <c r="J200" s="17" t="str">
        <f>'E. Human Resource Security'!G37</f>
        <v>8.3.3</v>
      </c>
      <c r="K200" s="17" t="str">
        <f>'E. Human Resource Security'!H37</f>
        <v>Removal of access rights</v>
      </c>
      <c r="L200" s="17" t="s">
        <v>3624</v>
      </c>
      <c r="M200" s="17" t="s">
        <v>3625</v>
      </c>
      <c r="N200" s="113" t="s">
        <v>3</v>
      </c>
      <c r="O200" s="113" t="s">
        <v>3</v>
      </c>
      <c r="P200" s="17" t="s">
        <v>3630</v>
      </c>
      <c r="Q200" s="17" t="s">
        <v>3629</v>
      </c>
      <c r="R200" s="17"/>
    </row>
    <row r="201" spans="1:18">
      <c r="A201" s="17">
        <f>'E. Human Resource Security'!A38</f>
        <v>306</v>
      </c>
      <c r="B201" s="17">
        <f>'E. Human Resource Security'!I38</f>
        <v>3</v>
      </c>
      <c r="C201" s="17">
        <f>'E. Human Resource Security'!J38</f>
        <v>0</v>
      </c>
      <c r="D201" s="17" t="str">
        <f>'E. Human Resource Security'!X38</f>
        <v/>
      </c>
      <c r="E201" s="17" t="str">
        <f>'E. Human Resource Security'!B38</f>
        <v>E.6.3.1</v>
      </c>
      <c r="F201" s="17" t="str">
        <f>'E. Human Resource Security'!C38</f>
        <v>On the actual date of the change of status?</v>
      </c>
      <c r="G201" s="17" t="str">
        <f>'E. Human Resource Security'!D38</f>
        <v>Yes</v>
      </c>
      <c r="H201" s="17">
        <f>'E. Human Resource Security'!E38</f>
        <v>0</v>
      </c>
      <c r="I201" s="17">
        <f>'E. Human Resource Security'!F38</f>
        <v>0</v>
      </c>
      <c r="J201" s="17" t="str">
        <f>'E. Human Resource Security'!G38</f>
        <v>N/A</v>
      </c>
      <c r="K201" s="17">
        <f>'E. Human Resource Security'!H38</f>
        <v>0</v>
      </c>
      <c r="L201" s="17" t="s">
        <v>3</v>
      </c>
      <c r="M201" s="17" t="s">
        <v>243</v>
      </c>
      <c r="N201" s="113" t="s">
        <v>3</v>
      </c>
      <c r="O201" s="113" t="s">
        <v>3</v>
      </c>
      <c r="P201" s="17" t="s">
        <v>3</v>
      </c>
      <c r="Q201" s="17" t="s">
        <v>3</v>
      </c>
      <c r="R201" s="17"/>
    </row>
    <row r="202" spans="1:18">
      <c r="A202" s="17">
        <f>'E. Human Resource Security'!A39</f>
        <v>307</v>
      </c>
      <c r="B202" s="17">
        <f>'E. Human Resource Security'!I39</f>
        <v>3</v>
      </c>
      <c r="C202" s="17">
        <f>'E. Human Resource Security'!J39</f>
        <v>0</v>
      </c>
      <c r="D202" s="17" t="str">
        <f>'E. Human Resource Security'!X39</f>
        <v/>
      </c>
      <c r="E202" s="17" t="str">
        <f>'E. Human Resource Security'!B39</f>
        <v>E.6.3.2</v>
      </c>
      <c r="F202" s="17" t="str">
        <f>'E. Human Resource Security'!C39</f>
        <v>Two to seven days after the change of status?</v>
      </c>
      <c r="G202" s="17" t="str">
        <f>'E. Human Resource Security'!D39</f>
        <v>Yes</v>
      </c>
      <c r="H202" s="17">
        <f>'E. Human Resource Security'!E39</f>
        <v>0</v>
      </c>
      <c r="I202" s="17">
        <f>'E. Human Resource Security'!F39</f>
        <v>0</v>
      </c>
      <c r="J202" s="17" t="str">
        <f>'E. Human Resource Security'!G39</f>
        <v>N/A</v>
      </c>
      <c r="K202" s="17">
        <f>'E. Human Resource Security'!H39</f>
        <v>0</v>
      </c>
      <c r="L202" s="17" t="s">
        <v>3</v>
      </c>
      <c r="M202" s="17" t="s">
        <v>243</v>
      </c>
      <c r="N202" s="113" t="s">
        <v>3</v>
      </c>
      <c r="O202" s="113" t="s">
        <v>3</v>
      </c>
      <c r="P202" s="17" t="s">
        <v>3</v>
      </c>
      <c r="Q202" s="17" t="s">
        <v>3</v>
      </c>
      <c r="R202" s="17"/>
    </row>
    <row r="203" spans="1:18" ht="28">
      <c r="A203" s="17">
        <f>'E. Human Resource Security'!A40</f>
        <v>308</v>
      </c>
      <c r="B203" s="17">
        <f>'E. Human Resource Security'!I40</f>
        <v>3</v>
      </c>
      <c r="C203" s="17">
        <f>'E. Human Resource Security'!J40</f>
        <v>0</v>
      </c>
      <c r="D203" s="17" t="str">
        <f>'E. Human Resource Security'!X40</f>
        <v/>
      </c>
      <c r="E203" s="17" t="str">
        <f>'E. Human Resource Security'!B40</f>
        <v>E.6.3.3</v>
      </c>
      <c r="F203" s="17" t="str">
        <f>'E. Human Resource Security'!C40</f>
        <v>Greater than seven days after the change of status?</v>
      </c>
      <c r="G203" s="17" t="str">
        <f>'E. Human Resource Security'!D40</f>
        <v>Yes</v>
      </c>
      <c r="H203" s="17">
        <f>'E. Human Resource Security'!E40</f>
        <v>0</v>
      </c>
      <c r="I203" s="17">
        <f>'E. Human Resource Security'!F40</f>
        <v>0</v>
      </c>
      <c r="J203" s="17" t="str">
        <f>'E. Human Resource Security'!G40</f>
        <v>N/A</v>
      </c>
      <c r="K203" s="17">
        <f>'E. Human Resource Security'!H40</f>
        <v>0</v>
      </c>
      <c r="L203" s="17" t="s">
        <v>3</v>
      </c>
      <c r="M203" s="17" t="s">
        <v>243</v>
      </c>
      <c r="N203" s="113" t="s">
        <v>3</v>
      </c>
      <c r="O203" s="113" t="s">
        <v>3</v>
      </c>
      <c r="P203" s="17" t="s">
        <v>3</v>
      </c>
      <c r="Q203" s="17" t="s">
        <v>3</v>
      </c>
      <c r="R203" s="17"/>
    </row>
    <row r="204" spans="1:18" ht="56">
      <c r="A204" s="17">
        <f>'E. Human Resource Security'!A41</f>
        <v>2558</v>
      </c>
      <c r="B204" s="17">
        <f>'E. Human Resource Security'!I41</f>
        <v>2</v>
      </c>
      <c r="C204" s="17">
        <f>'E. Human Resource Security'!J41</f>
        <v>1</v>
      </c>
      <c r="D204" s="17" t="str">
        <f>'E. Human Resource Security'!X41</f>
        <v/>
      </c>
      <c r="E204" s="17" t="str">
        <f>'E. Human Resource Security'!B41</f>
        <v>E.6.4</v>
      </c>
      <c r="F204" s="17" t="str">
        <f>'E. Human Resource Security'!C41</f>
        <v>Are constituents required to return assets (laptop, desktop, PDA, cell phones, access cards, tokens, smart cards, keys, proprietary documentation) upon:</v>
      </c>
      <c r="G204" s="17">
        <f>'E. Human Resource Security'!D41</f>
        <v>0</v>
      </c>
      <c r="H204" s="17">
        <f>'E. Human Resource Security'!E41</f>
        <v>0</v>
      </c>
      <c r="I204" s="17">
        <f>'E. Human Resource Security'!F41</f>
        <v>0</v>
      </c>
      <c r="J204" s="17" t="str">
        <f>'E. Human Resource Security'!G41</f>
        <v>8.3.2</v>
      </c>
      <c r="K204" s="17" t="str">
        <f>'E. Human Resource Security'!H41</f>
        <v>Return of assets</v>
      </c>
      <c r="L204" s="17" t="s">
        <v>3545</v>
      </c>
      <c r="M204" s="17" t="s">
        <v>3546</v>
      </c>
      <c r="N204" s="113" t="s">
        <v>3</v>
      </c>
      <c r="O204" s="113" t="s">
        <v>3</v>
      </c>
      <c r="P204" s="17" t="s">
        <v>3</v>
      </c>
      <c r="Q204" s="17" t="s">
        <v>3631</v>
      </c>
      <c r="R204" s="17"/>
    </row>
    <row r="205" spans="1:18" ht="28">
      <c r="A205" s="17">
        <f>'E. Human Resource Security'!A42</f>
        <v>310</v>
      </c>
      <c r="B205" s="17">
        <f>'E. Human Resource Security'!I42</f>
        <v>3</v>
      </c>
      <c r="C205" s="17">
        <f>'E. Human Resource Security'!J42</f>
        <v>0</v>
      </c>
      <c r="D205" s="17" t="str">
        <f>'E. Human Resource Security'!X42</f>
        <v/>
      </c>
      <c r="E205" s="17" t="str">
        <f>'E. Human Resource Security'!B42</f>
        <v>E.6.4.1</v>
      </c>
      <c r="F205" s="17" t="str">
        <f>'E. Human Resource Security'!C42</f>
        <v>Termination?</v>
      </c>
      <c r="G205" s="17" t="str">
        <f>'E. Human Resource Security'!D42</f>
        <v>Yes</v>
      </c>
      <c r="H205" s="17">
        <f>'E. Human Resource Security'!E42</f>
        <v>0</v>
      </c>
      <c r="I205" s="17">
        <f>'E. Human Resource Security'!F42</f>
        <v>0</v>
      </c>
      <c r="J205" s="17" t="str">
        <f>'E. Human Resource Security'!G42</f>
        <v>8.3.2</v>
      </c>
      <c r="K205" s="17" t="str">
        <f>'E. Human Resource Security'!H42</f>
        <v>Return of assets</v>
      </c>
      <c r="L205" s="17" t="s">
        <v>3545</v>
      </c>
      <c r="M205" s="17" t="s">
        <v>3546</v>
      </c>
      <c r="N205" s="113" t="s">
        <v>3</v>
      </c>
      <c r="O205" s="113" t="s">
        <v>3</v>
      </c>
      <c r="P205" s="17" t="s">
        <v>3</v>
      </c>
      <c r="Q205" s="17" t="s">
        <v>3631</v>
      </c>
      <c r="R205" s="17"/>
    </row>
    <row r="206" spans="1:18" ht="28">
      <c r="A206" s="17">
        <f>'E. Human Resource Security'!A43</f>
        <v>311</v>
      </c>
      <c r="B206" s="17">
        <f>'E. Human Resource Security'!I43</f>
        <v>3</v>
      </c>
      <c r="C206" s="17">
        <f>'E. Human Resource Security'!J43</f>
        <v>0</v>
      </c>
      <c r="D206" s="17" t="str">
        <f>'E. Human Resource Security'!X43</f>
        <v/>
      </c>
      <c r="E206" s="17" t="str">
        <f>'E. Human Resource Security'!B43</f>
        <v>E.6.4.2</v>
      </c>
      <c r="F206" s="17" t="str">
        <f>'E. Human Resource Security'!C43</f>
        <v>Change of Status?</v>
      </c>
      <c r="G206" s="17" t="str">
        <f>'E. Human Resource Security'!D43</f>
        <v>Yes</v>
      </c>
      <c r="H206" s="17">
        <f>'E. Human Resource Security'!E43</f>
        <v>0</v>
      </c>
      <c r="I206" s="17">
        <f>'E. Human Resource Security'!F43</f>
        <v>0</v>
      </c>
      <c r="J206" s="17" t="str">
        <f>'E. Human Resource Security'!G43</f>
        <v>8.3.2</v>
      </c>
      <c r="K206" s="17" t="str">
        <f>'E. Human Resource Security'!H43</f>
        <v>Return of assets</v>
      </c>
      <c r="L206" s="17" t="s">
        <v>3545</v>
      </c>
      <c r="M206" s="17" t="s">
        <v>3546</v>
      </c>
      <c r="N206" s="113" t="s">
        <v>3</v>
      </c>
      <c r="O206" s="113" t="s">
        <v>3</v>
      </c>
      <c r="P206" s="17" t="s">
        <v>3</v>
      </c>
      <c r="Q206" s="17" t="s">
        <v>3631</v>
      </c>
      <c r="R206" s="17"/>
    </row>
    <row r="207" spans="1:18">
      <c r="A207" s="17">
        <f>'E. Human Resource Security'!A44</f>
        <v>0</v>
      </c>
      <c r="B207" s="17">
        <f>'E. Human Resource Security'!I44</f>
        <v>0</v>
      </c>
      <c r="C207" s="17">
        <f>'E. Human Resource Security'!J44</f>
        <v>0</v>
      </c>
      <c r="D207" s="17">
        <f>'E. Human Resource Security'!X44</f>
        <v>0</v>
      </c>
      <c r="E207" s="17">
        <f>'E. Human Resource Security'!B44</f>
        <v>0</v>
      </c>
      <c r="F207" s="17">
        <f>'E. Human Resource Security'!C44</f>
        <v>0</v>
      </c>
      <c r="G207" s="17">
        <f>'E. Human Resource Security'!D44</f>
        <v>0</v>
      </c>
      <c r="H207" s="17">
        <f>'E. Human Resource Security'!E44</f>
        <v>0</v>
      </c>
      <c r="I207" s="17">
        <f>'E. Human Resource Security'!F44</f>
        <v>0</v>
      </c>
      <c r="J207" s="17">
        <f>'E. Human Resource Security'!G44</f>
        <v>0</v>
      </c>
      <c r="K207" s="17">
        <f>'E. Human Resource Security'!H44</f>
        <v>0</v>
      </c>
      <c r="L207" s="17"/>
      <c r="M207" s="17"/>
      <c r="N207" s="113"/>
      <c r="O207" s="113"/>
      <c r="P207" s="17"/>
      <c r="Q207" s="17"/>
      <c r="R207" s="17"/>
    </row>
    <row r="208" spans="1:18">
      <c r="A208" s="102"/>
      <c r="B208" s="102"/>
      <c r="C208" s="102"/>
      <c r="D208" s="102"/>
      <c r="E208" s="102"/>
      <c r="F208" s="71"/>
      <c r="G208" s="102"/>
      <c r="H208" s="102"/>
      <c r="I208" s="71"/>
      <c r="J208" s="190"/>
      <c r="K208" s="71"/>
      <c r="L208" s="71"/>
      <c r="M208" s="71"/>
      <c r="N208" s="190"/>
      <c r="O208" s="190"/>
      <c r="P208" s="71"/>
      <c r="Q208" s="71"/>
      <c r="R208" s="71"/>
    </row>
    <row r="209" spans="1:18">
      <c r="A209" s="45" t="str">
        <f>'F. Physical and Environmental'!B1</f>
        <v>F. Physical and Environmental Security</v>
      </c>
      <c r="B209" s="188"/>
      <c r="C209" s="188"/>
      <c r="D209" s="188"/>
      <c r="E209" s="188" t="str">
        <f>'F. Physical and Environmental'!B1</f>
        <v>F. Physical and Environmental Security</v>
      </c>
      <c r="F209" s="192"/>
      <c r="G209" s="188"/>
      <c r="H209" s="188"/>
      <c r="I209" s="192"/>
      <c r="J209" s="191"/>
      <c r="K209" s="192"/>
      <c r="L209" s="192"/>
      <c r="M209" s="192"/>
      <c r="N209" s="191"/>
      <c r="O209" s="191"/>
      <c r="P209" s="192"/>
      <c r="Q209" s="192"/>
      <c r="R209" s="183"/>
    </row>
    <row r="210" spans="1:18" ht="112">
      <c r="A210" s="17">
        <f>'F. Physical and Environmental'!A7</f>
        <v>2559</v>
      </c>
      <c r="B210" s="17">
        <f>'F. Physical and Environmental'!I7</f>
        <v>1</v>
      </c>
      <c r="C210" s="17">
        <f>'F. Physical and Environmental'!J7</f>
        <v>0</v>
      </c>
      <c r="D210" s="17">
        <f>'F. Physical and Environmental'!X7</f>
        <v>1</v>
      </c>
      <c r="E210" s="17" t="str">
        <f>'F. Physical and Environmental'!B7</f>
        <v>F.1</v>
      </c>
      <c r="F210" s="17" t="str">
        <f>'F. Physical and Environmental'!C7</f>
        <v>Is there a physical security program?</v>
      </c>
      <c r="G210" s="17" t="str">
        <f>'F. Physical and Environmental'!D7</f>
        <v>Yes</v>
      </c>
      <c r="H210" s="17" t="str">
        <f>'F. Physical and Environmental'!E7</f>
        <v>Q23</v>
      </c>
      <c r="I210" s="17">
        <f>'F. Physical and Environmental'!F7</f>
        <v>0</v>
      </c>
      <c r="J210" s="17" t="str">
        <f>'F. Physical and Environmental'!G7</f>
        <v>5.1.1</v>
      </c>
      <c r="K210" s="17" t="str">
        <f>'F. Physical and Environmental'!H7</f>
        <v>Information Security Policy Document</v>
      </c>
      <c r="L210" s="17" t="s">
        <v>3468</v>
      </c>
      <c r="M210" s="17" t="s">
        <v>3469</v>
      </c>
      <c r="N210" s="113">
        <v>12.1</v>
      </c>
      <c r="O210" s="113">
        <v>12.1</v>
      </c>
      <c r="P210" s="17" t="s">
        <v>3632</v>
      </c>
      <c r="Q210" s="17" t="s">
        <v>3471</v>
      </c>
      <c r="R210" s="17"/>
    </row>
    <row r="211" spans="1:18" ht="56">
      <c r="A211" s="17">
        <f>'F. Physical and Environmental'!A8</f>
        <v>312</v>
      </c>
      <c r="B211" s="17">
        <f>'F. Physical and Environmental'!I8</f>
        <v>2</v>
      </c>
      <c r="C211" s="17">
        <f>'F. Physical and Environmental'!J8</f>
        <v>0</v>
      </c>
      <c r="D211" s="17" t="str">
        <f>'F. Physical and Environmental'!X8</f>
        <v/>
      </c>
      <c r="E211" s="17" t="str">
        <f>'F. Physical and Environmental'!B8</f>
        <v>F.1.1</v>
      </c>
      <c r="F211" s="17" t="str">
        <f>'F. Physical and Environmental'!C8</f>
        <v>Is there a documented physical security policy approved by management, communicated to constituents and an owner assigned to maintain and review the policy?</v>
      </c>
      <c r="G211" s="17" t="str">
        <f>'F. Physical and Environmental'!D8</f>
        <v>Yes</v>
      </c>
      <c r="H211" s="17">
        <f>'F. Physical and Environmental'!E8</f>
        <v>0</v>
      </c>
      <c r="I211" s="17" t="str">
        <f>'F. Physical and Environmental'!F8</f>
        <v>B.1 Information Security Policy Content</v>
      </c>
      <c r="J211" s="17" t="str">
        <f>'F. Physical and Environmental'!G8</f>
        <v>5.1.1</v>
      </c>
      <c r="K211" s="17" t="str">
        <f>'F. Physical and Environmental'!H8</f>
        <v>Information Security Policy Document</v>
      </c>
      <c r="L211" s="17" t="s">
        <v>3468</v>
      </c>
      <c r="M211" s="17" t="s">
        <v>3469</v>
      </c>
      <c r="N211" s="113" t="s">
        <v>3</v>
      </c>
      <c r="O211" s="113" t="s">
        <v>3</v>
      </c>
      <c r="P211" s="17" t="s">
        <v>3</v>
      </c>
      <c r="Q211" s="17" t="s">
        <v>3471</v>
      </c>
      <c r="R211" s="17"/>
    </row>
    <row r="212" spans="1:18" ht="56">
      <c r="A212" s="17">
        <f>'F. Physical and Environmental'!A9</f>
        <v>2560</v>
      </c>
      <c r="B212" s="17">
        <f>'F. Physical and Environmental'!I9</f>
        <v>2</v>
      </c>
      <c r="C212" s="17">
        <f>'F. Physical and Environmental'!J9</f>
        <v>0</v>
      </c>
      <c r="D212" s="17">
        <f>'F. Physical and Environmental'!X9</f>
        <v>1</v>
      </c>
      <c r="E212" s="17" t="str">
        <f>'F. Physical and Environmental'!B9</f>
        <v>F.1.2</v>
      </c>
      <c r="F212" s="17" t="str">
        <f>'F. Physical and Environmental'!C9</f>
        <v>Are reasonable physical security and environmental controls present in the building/data center that contains Scoped Systems and Data? If so, does it include:</v>
      </c>
      <c r="G212" s="17" t="str">
        <f>'F. Physical and Environmental'!D9</f>
        <v>Yes</v>
      </c>
      <c r="H212" s="17" t="str">
        <f>'F. Physical and Environmental'!E9</f>
        <v>Q24 &amp;Q</v>
      </c>
      <c r="I212" s="17" t="str">
        <f>'F. Physical and Environmental'!F9</f>
        <v>F.2 Physical Security Controls – Scoped Systems and Data</v>
      </c>
      <c r="J212" s="17" t="str">
        <f>'F. Physical and Environmental'!G9</f>
        <v>9.1.3</v>
      </c>
      <c r="K212" s="17" t="str">
        <f>'F. Physical and Environmental'!H9</f>
        <v>Securing offices, rooms, and facilities</v>
      </c>
      <c r="L212" s="17" t="s">
        <v>3</v>
      </c>
      <c r="M212" s="17" t="s">
        <v>243</v>
      </c>
      <c r="N212" s="113" t="s">
        <v>3</v>
      </c>
      <c r="O212" s="113" t="s">
        <v>3</v>
      </c>
      <c r="P212" s="17" t="s">
        <v>3</v>
      </c>
      <c r="Q212" s="17" t="s">
        <v>3</v>
      </c>
      <c r="R212" s="17"/>
    </row>
    <row r="213" spans="1:18" ht="42">
      <c r="A213" s="17">
        <f>'F. Physical and Environmental'!A10</f>
        <v>2561</v>
      </c>
      <c r="B213" s="17">
        <f>'F. Physical and Environmental'!I10</f>
        <v>3</v>
      </c>
      <c r="C213" s="17">
        <f>'F. Physical and Environmental'!J10</f>
        <v>0</v>
      </c>
      <c r="D213" s="17" t="str">
        <f>'F. Physical and Environmental'!X10</f>
        <v/>
      </c>
      <c r="E213" s="17" t="str">
        <f>'F. Physical and Environmental'!B10</f>
        <v>F.1.2.1</v>
      </c>
      <c r="F213" s="17" t="str">
        <f>'F. Physical and Environmental'!C10</f>
        <v>Signage to identify the operations of the facility (data center)?</v>
      </c>
      <c r="G213" s="17" t="str">
        <f>'F. Physical and Environmental'!D10</f>
        <v>No</v>
      </c>
      <c r="H213" s="17">
        <f>'F. Physical and Environmental'!E10</f>
        <v>0</v>
      </c>
      <c r="I213" s="17" t="str">
        <f>'F. Physical and Environmental'!F10</f>
        <v>F.2 Physical Security Controls – Target Data</v>
      </c>
      <c r="J213" s="17" t="str">
        <f>'F. Physical and Environmental'!G10</f>
        <v>9.1.3</v>
      </c>
      <c r="K213" s="17" t="str">
        <f>'F. Physical and Environmental'!H10</f>
        <v>Securing offices, rooms, and facilities</v>
      </c>
      <c r="L213" s="17" t="s">
        <v>3633</v>
      </c>
      <c r="M213" s="17" t="s">
        <v>3634</v>
      </c>
      <c r="N213" s="113" t="s">
        <v>3</v>
      </c>
      <c r="O213" s="113" t="s">
        <v>3</v>
      </c>
      <c r="P213" s="17" t="s">
        <v>3</v>
      </c>
      <c r="Q213" s="17" t="s">
        <v>3635</v>
      </c>
      <c r="R213" s="17"/>
    </row>
    <row r="214" spans="1:18" ht="42">
      <c r="A214" s="17">
        <f>'F. Physical and Environmental'!A11</f>
        <v>351</v>
      </c>
      <c r="B214" s="17">
        <f>'F. Physical and Environmental'!I11</f>
        <v>3</v>
      </c>
      <c r="C214" s="17">
        <f>'F. Physical and Environmental'!J11</f>
        <v>0</v>
      </c>
      <c r="D214" s="17" t="str">
        <f>'F. Physical and Environmental'!X11</f>
        <v/>
      </c>
      <c r="E214" s="17" t="str">
        <f>'F. Physical and Environmental'!B11</f>
        <v>F.1.2.2</v>
      </c>
      <c r="F214" s="17" t="str">
        <f>'F. Physical and Environmental'!C11</f>
        <v>Other tenants using the building?</v>
      </c>
      <c r="G214" s="17" t="str">
        <f>'F. Physical and Environmental'!D11</f>
        <v>Yes</v>
      </c>
      <c r="H214" s="17">
        <f>'F. Physical and Environmental'!E11</f>
        <v>0</v>
      </c>
      <c r="I214" s="17" t="str">
        <f>'F. Physical and Environmental'!F11</f>
        <v>F.2 Physical Security Controls – Scoped Systems and Data</v>
      </c>
      <c r="J214" s="17" t="str">
        <f>'F. Physical and Environmental'!G11</f>
        <v>N/A</v>
      </c>
      <c r="K214" s="17">
        <f>'F. Physical and Environmental'!H11</f>
        <v>0</v>
      </c>
      <c r="L214" s="17" t="s">
        <v>3633</v>
      </c>
      <c r="M214" s="17" t="s">
        <v>3634</v>
      </c>
      <c r="N214" s="113" t="s">
        <v>3</v>
      </c>
      <c r="O214" s="113" t="s">
        <v>3</v>
      </c>
      <c r="P214" s="17" t="s">
        <v>3</v>
      </c>
      <c r="Q214" s="17" t="s">
        <v>3635</v>
      </c>
      <c r="R214" s="17"/>
    </row>
    <row r="215" spans="1:18" ht="42">
      <c r="A215" s="17">
        <f>'F. Physical and Environmental'!A12</f>
        <v>381</v>
      </c>
      <c r="B215" s="17">
        <f>'F. Physical and Environmental'!I12</f>
        <v>3</v>
      </c>
      <c r="C215" s="17">
        <f>'F. Physical and Environmental'!J12</f>
        <v>0</v>
      </c>
      <c r="D215" s="17" t="str">
        <f>'F. Physical and Environmental'!X12</f>
        <v/>
      </c>
      <c r="E215" s="17" t="str">
        <f>'F. Physical and Environmental'!B12</f>
        <v>F.1.2.3</v>
      </c>
      <c r="F215" s="17" t="str">
        <f>'F. Physical and Environmental'!C12</f>
        <v>Access restricted and logs kept of all access?</v>
      </c>
      <c r="G215" s="17" t="str">
        <f>'F. Physical and Environmental'!D12</f>
        <v>Yes</v>
      </c>
      <c r="H215" s="17">
        <f>'F. Physical and Environmental'!E12</f>
        <v>0</v>
      </c>
      <c r="I215" s="17">
        <f>'F. Physical and Environmental'!F12</f>
        <v>0</v>
      </c>
      <c r="J215" s="17" t="str">
        <f>'F. Physical and Environmental'!G12</f>
        <v>9.1.1.g</v>
      </c>
      <c r="K215" s="17" t="str">
        <f>'F. Physical and Environmental'!H12</f>
        <v>Physical security perimeter</v>
      </c>
      <c r="L215" s="17" t="s">
        <v>3636</v>
      </c>
      <c r="M215" s="17" t="s">
        <v>3637</v>
      </c>
      <c r="N215" s="113" t="s">
        <v>3</v>
      </c>
      <c r="O215" s="113" t="s">
        <v>3</v>
      </c>
      <c r="P215" s="17" t="s">
        <v>3638</v>
      </c>
      <c r="Q215" s="17" t="s">
        <v>3639</v>
      </c>
      <c r="R215" s="17"/>
    </row>
    <row r="216" spans="1:18" ht="28">
      <c r="A216" s="17">
        <f>'F. Physical and Environmental'!A13</f>
        <v>387</v>
      </c>
      <c r="B216" s="17">
        <f>'F. Physical and Environmental'!I13</f>
        <v>3</v>
      </c>
      <c r="C216" s="17">
        <f>'F. Physical and Environmental'!J13</f>
        <v>0</v>
      </c>
      <c r="D216" s="17" t="str">
        <f>'F. Physical and Environmental'!X13</f>
        <v/>
      </c>
      <c r="E216" s="17" t="str">
        <f>'F. Physical and Environmental'!B13</f>
        <v>F.1.2.4</v>
      </c>
      <c r="F216" s="17" t="str">
        <f>'F. Physical and Environmental'!C13</f>
        <v>Electronic system (key card, token, fob, biometric reader etc.) to control access?</v>
      </c>
      <c r="G216" s="17" t="str">
        <f>'F. Physical and Environmental'!D13</f>
        <v>Yes</v>
      </c>
      <c r="H216" s="17" t="str">
        <f>'F. Physical and Environmental'!E13</f>
        <v>Q25</v>
      </c>
      <c r="I216" s="17">
        <f>'F. Physical and Environmental'!F13</f>
        <v>0</v>
      </c>
      <c r="J216" s="17" t="str">
        <f>'F. Physical and Environmental'!G13</f>
        <v>9.1.1</v>
      </c>
      <c r="K216" s="17" t="str">
        <f>'F. Physical and Environmental'!H13</f>
        <v>Physical security perimeter</v>
      </c>
      <c r="L216" s="17" t="s">
        <v>3636</v>
      </c>
      <c r="M216" s="17" t="s">
        <v>3637</v>
      </c>
      <c r="N216" s="113" t="s">
        <v>3</v>
      </c>
      <c r="O216" s="113" t="s">
        <v>3</v>
      </c>
      <c r="P216" s="17" t="s">
        <v>3</v>
      </c>
      <c r="Q216" s="17" t="s">
        <v>3639</v>
      </c>
      <c r="R216" s="17"/>
    </row>
    <row r="217" spans="1:18" ht="42">
      <c r="A217" s="17">
        <f>'F. Physical and Environmental'!A14</f>
        <v>391</v>
      </c>
      <c r="B217" s="17">
        <f>'F. Physical and Environmental'!I14</f>
        <v>3</v>
      </c>
      <c r="C217" s="17">
        <f>'F. Physical and Environmental'!J14</f>
        <v>0</v>
      </c>
      <c r="D217" s="17" t="str">
        <f>'F. Physical and Environmental'!X14</f>
        <v/>
      </c>
      <c r="E217" s="17" t="str">
        <f>'F. Physical and Environmental'!B14</f>
        <v>F.1.2.5</v>
      </c>
      <c r="F217" s="17" t="str">
        <f>'F. Physical and Environmental'!C14</f>
        <v>Cipher locks (electronic or mechanical) to control access within or to the facility? If yes, is there a process to:</v>
      </c>
      <c r="G217" s="17" t="str">
        <f>'F. Physical and Environmental'!D14</f>
        <v>Yes</v>
      </c>
      <c r="H217" s="17">
        <f>'F. Physical and Environmental'!E14</f>
        <v>0</v>
      </c>
      <c r="I217" s="17" t="str">
        <f>'F. Physical and Environmental'!F14</f>
        <v>F.2 Physical Security Controls – Scoped Systems and Data</v>
      </c>
      <c r="J217" s="17" t="str">
        <f>'F. Physical and Environmental'!G14</f>
        <v>9.1.2</v>
      </c>
      <c r="K217" s="17" t="str">
        <f>'F. Physical and Environmental'!H14</f>
        <v>Physical entry controls</v>
      </c>
      <c r="L217" s="17" t="s">
        <v>3636</v>
      </c>
      <c r="M217" s="17" t="s">
        <v>3637</v>
      </c>
      <c r="N217" s="113" t="s">
        <v>3</v>
      </c>
      <c r="O217" s="113" t="s">
        <v>3</v>
      </c>
      <c r="P217" s="17" t="s">
        <v>3</v>
      </c>
      <c r="Q217" s="17" t="s">
        <v>3639</v>
      </c>
      <c r="R217" s="17"/>
    </row>
    <row r="218" spans="1:18">
      <c r="A218" s="17">
        <f>'F. Physical and Environmental'!A15</f>
        <v>392</v>
      </c>
      <c r="B218" s="17">
        <f>'F. Physical and Environmental'!I15</f>
        <v>4</v>
      </c>
      <c r="C218" s="17">
        <f>'F. Physical and Environmental'!J15</f>
        <v>0</v>
      </c>
      <c r="D218" s="17" t="str">
        <f>'F. Physical and Environmental'!X15</f>
        <v/>
      </c>
      <c r="E218" s="17" t="str">
        <f>'F. Physical and Environmental'!B15</f>
        <v>F.1.2.5.1</v>
      </c>
      <c r="F218" s="17" t="str">
        <f>'F. Physical and Environmental'!C15</f>
        <v>Change the code(s) at least every 90 days?</v>
      </c>
      <c r="G218" s="17" t="str">
        <f>'F. Physical and Environmental'!D15</f>
        <v>No</v>
      </c>
      <c r="H218" s="17">
        <f>'F. Physical and Environmental'!E15</f>
        <v>0</v>
      </c>
      <c r="I218" s="17">
        <f>'F. Physical and Environmental'!F15</f>
        <v>0</v>
      </c>
      <c r="J218" s="17" t="str">
        <f>'F. Physical and Environmental'!G15</f>
        <v>N/A</v>
      </c>
      <c r="K218" s="17">
        <f>'F. Physical and Environmental'!H15</f>
        <v>0</v>
      </c>
      <c r="L218" s="17" t="s">
        <v>3</v>
      </c>
      <c r="M218" s="17" t="s">
        <v>243</v>
      </c>
      <c r="N218" s="113" t="s">
        <v>3</v>
      </c>
      <c r="O218" s="113" t="s">
        <v>3</v>
      </c>
      <c r="P218" s="17" t="s">
        <v>3</v>
      </c>
      <c r="Q218" s="17" t="s">
        <v>3</v>
      </c>
      <c r="R218" s="17"/>
    </row>
    <row r="219" spans="1:18" ht="42">
      <c r="A219" s="17">
        <f>'F. Physical and Environmental'!A16</f>
        <v>394</v>
      </c>
      <c r="B219" s="17">
        <f>'F. Physical and Environmental'!I16</f>
        <v>4</v>
      </c>
      <c r="C219" s="17">
        <f>'F. Physical and Environmental'!J16</f>
        <v>0</v>
      </c>
      <c r="D219" s="17" t="str">
        <f>'F. Physical and Environmental'!X16</f>
        <v/>
      </c>
      <c r="E219" s="17" t="str">
        <f>'F. Physical and Environmental'!B16</f>
        <v>F.1.2.5.2</v>
      </c>
      <c r="F219" s="17" t="str">
        <f>'F. Physical and Environmental'!C16</f>
        <v>Change the code(s) when an authorized individual is terminated or transferred to another role?</v>
      </c>
      <c r="G219" s="17" t="str">
        <f>'F. Physical and Environmental'!D16</f>
        <v>Yes</v>
      </c>
      <c r="H219" s="17">
        <f>'F. Physical and Environmental'!E16</f>
        <v>0</v>
      </c>
      <c r="I219" s="17">
        <f>'F. Physical and Environmental'!F16</f>
        <v>0</v>
      </c>
      <c r="J219" s="17" t="str">
        <f>'F. Physical and Environmental'!G16</f>
        <v>8.3.3</v>
      </c>
      <c r="K219" s="17" t="str">
        <f>'F. Physical and Environmental'!H16</f>
        <v>Removal of access rights</v>
      </c>
      <c r="L219" s="17" t="s">
        <v>3624</v>
      </c>
      <c r="M219" s="17" t="s">
        <v>3625</v>
      </c>
      <c r="N219" s="113" t="s">
        <v>3</v>
      </c>
      <c r="O219" s="113" t="s">
        <v>3</v>
      </c>
      <c r="P219" s="17" t="s">
        <v>3</v>
      </c>
      <c r="Q219" s="17" t="s">
        <v>3629</v>
      </c>
      <c r="R219" s="17"/>
    </row>
    <row r="220" spans="1:18" ht="28">
      <c r="A220" s="17">
        <f>'F. Physical and Environmental'!A17</f>
        <v>374</v>
      </c>
      <c r="B220" s="17">
        <f>'F. Physical and Environmental'!I17</f>
        <v>3</v>
      </c>
      <c r="C220" s="17">
        <f>'F. Physical and Environmental'!J17</f>
        <v>0</v>
      </c>
      <c r="D220" s="17" t="str">
        <f>'F. Physical and Environmental'!X17</f>
        <v/>
      </c>
      <c r="E220" s="17" t="str">
        <f>'F. Physical and Environmental'!B17</f>
        <v>F.1.2.6</v>
      </c>
      <c r="F220" s="17" t="str">
        <f>'F. Physical and Environmental'!C17</f>
        <v>Security guards that provide onsite security services?</v>
      </c>
      <c r="G220" s="17" t="str">
        <f>'F. Physical and Environmental'!D17</f>
        <v>Yes</v>
      </c>
      <c r="H220" s="17">
        <f>'F. Physical and Environmental'!E17</f>
        <v>0</v>
      </c>
      <c r="I220" s="17">
        <f>'F. Physical and Environmental'!F17</f>
        <v>0</v>
      </c>
      <c r="J220" s="17" t="str">
        <f>'F. Physical and Environmental'!G17</f>
        <v>9.1.1.f</v>
      </c>
      <c r="K220" s="17" t="str">
        <f>'F. Physical and Environmental'!H17</f>
        <v>Physical security perimeter</v>
      </c>
      <c r="L220" s="17" t="s">
        <v>3633</v>
      </c>
      <c r="M220" s="17" t="s">
        <v>3634</v>
      </c>
      <c r="N220" s="113" t="s">
        <v>3</v>
      </c>
      <c r="O220" s="113" t="s">
        <v>3</v>
      </c>
      <c r="P220" s="17" t="s">
        <v>3640</v>
      </c>
      <c r="Q220" s="17" t="s">
        <v>3635</v>
      </c>
      <c r="R220" s="17"/>
    </row>
    <row r="221" spans="1:18" ht="28">
      <c r="A221" s="17">
        <f>'F. Physical and Environmental'!A18</f>
        <v>3288</v>
      </c>
      <c r="B221" s="17">
        <f>'F. Physical and Environmental'!I18</f>
        <v>3</v>
      </c>
      <c r="C221" s="17">
        <f>'F. Physical and Environmental'!J18</f>
        <v>0</v>
      </c>
      <c r="D221" s="17" t="str">
        <f>'F. Physical and Environmental'!X18</f>
        <v/>
      </c>
      <c r="E221" s="17" t="str">
        <f>'F. Physical and Environmental'!B18</f>
        <v>F.1.2.7</v>
      </c>
      <c r="F221" s="17" t="str">
        <f>'F. Physical and Environmental'!C18</f>
        <v>Perimeter physical barrier (such as fence or walls)?</v>
      </c>
      <c r="G221" s="17" t="str">
        <f>'F. Physical and Environmental'!D18</f>
        <v>Yes</v>
      </c>
      <c r="H221" s="17">
        <f>'F. Physical and Environmental'!E18</f>
        <v>0</v>
      </c>
      <c r="I221" s="17">
        <f>'F. Physical and Environmental'!F18</f>
        <v>0</v>
      </c>
      <c r="J221" s="17" t="str">
        <f>'F. Physical and Environmental'!G18</f>
        <v>9.1.1.d</v>
      </c>
      <c r="K221" s="17" t="str">
        <f>'F. Physical and Environmental'!H18</f>
        <v>Physical security perimeter</v>
      </c>
      <c r="L221" s="17" t="s">
        <v>3633</v>
      </c>
      <c r="M221" s="17" t="s">
        <v>3634</v>
      </c>
      <c r="N221" s="113" t="s">
        <v>3</v>
      </c>
      <c r="O221" s="113" t="s">
        <v>3</v>
      </c>
      <c r="P221" s="17" t="s">
        <v>3</v>
      </c>
      <c r="Q221" s="17" t="s">
        <v>3635</v>
      </c>
      <c r="R221" s="17"/>
    </row>
    <row r="222" spans="1:18" ht="42">
      <c r="A222" s="17">
        <f>'F. Physical and Environmental'!A19</f>
        <v>371</v>
      </c>
      <c r="B222" s="17">
        <f>'F. Physical and Environmental'!I19</f>
        <v>3</v>
      </c>
      <c r="C222" s="17">
        <f>'F. Physical and Environmental'!J19</f>
        <v>0</v>
      </c>
      <c r="D222" s="17" t="str">
        <f>'F. Physical and Environmental'!X19</f>
        <v/>
      </c>
      <c r="E222" s="17" t="str">
        <f>'F. Physical and Environmental'!B19</f>
        <v>F.1.2.8</v>
      </c>
      <c r="F222" s="17" t="str">
        <f>'F. Physical and Environmental'!C19</f>
        <v>Entry and exit doors alarmed (forced entry, propped open) and/or monitored by security guards?</v>
      </c>
      <c r="G222" s="17" t="str">
        <f>'F. Physical and Environmental'!D19</f>
        <v>Yes</v>
      </c>
      <c r="H222" s="17">
        <f>'F. Physical and Environmental'!E19</f>
        <v>0</v>
      </c>
      <c r="I222" s="17" t="str">
        <f>'F. Physical and Environmental'!F19</f>
        <v>F.2 Physical Security Controls – Scoped Systems and Data</v>
      </c>
      <c r="J222" s="17" t="str">
        <f>'F. Physical and Environmental'!G19</f>
        <v>9.1.1.f</v>
      </c>
      <c r="K222" s="17" t="str">
        <f>'F. Physical and Environmental'!H19</f>
        <v>Physical security perimeter</v>
      </c>
      <c r="L222" s="17" t="s">
        <v>3633</v>
      </c>
      <c r="M222" s="17" t="s">
        <v>3634</v>
      </c>
      <c r="N222" s="113" t="s">
        <v>3</v>
      </c>
      <c r="O222" s="113" t="s">
        <v>3</v>
      </c>
      <c r="P222" s="17" t="s">
        <v>3641</v>
      </c>
      <c r="Q222" s="17" t="s">
        <v>3635</v>
      </c>
      <c r="R222" s="17"/>
    </row>
    <row r="223" spans="1:18" ht="42">
      <c r="A223" s="17">
        <f>'F. Physical and Environmental'!A20</f>
        <v>395</v>
      </c>
      <c r="B223" s="17">
        <f>'F. Physical and Environmental'!I20</f>
        <v>3</v>
      </c>
      <c r="C223" s="17">
        <f>'F. Physical and Environmental'!J20</f>
        <v>0</v>
      </c>
      <c r="D223" s="17" t="str">
        <f>'F. Physical and Environmental'!X20</f>
        <v/>
      </c>
      <c r="E223" s="17" t="str">
        <f>'F. Physical and Environmental'!B20</f>
        <v>F.1.2.9</v>
      </c>
      <c r="F223" s="17" t="str">
        <f>'F. Physical and Environmental'!C20</f>
        <v>A mechanism to prevent tailgating / piggybacking?</v>
      </c>
      <c r="G223" s="17" t="str">
        <f>'F. Physical and Environmental'!D20</f>
        <v>No</v>
      </c>
      <c r="H223" s="17">
        <f>'F. Physical and Environmental'!E20</f>
        <v>0</v>
      </c>
      <c r="I223" s="17" t="str">
        <f>'F. Physical and Environmental'!F20</f>
        <v>F.2 Physical Security Controls – Scoped Systems and Data</v>
      </c>
      <c r="J223" s="17" t="str">
        <f>'F. Physical and Environmental'!G20</f>
        <v>9.1.2</v>
      </c>
      <c r="K223" s="17" t="str">
        <f>'F. Physical and Environmental'!H20</f>
        <v>Physical entry controls</v>
      </c>
      <c r="L223" s="17" t="s">
        <v>3636</v>
      </c>
      <c r="M223" s="17" t="s">
        <v>3637</v>
      </c>
      <c r="N223" s="113" t="s">
        <v>3</v>
      </c>
      <c r="O223" s="113" t="s">
        <v>3</v>
      </c>
      <c r="P223" s="17" t="s">
        <v>3</v>
      </c>
      <c r="Q223" s="17" t="s">
        <v>3639</v>
      </c>
      <c r="R223" s="17"/>
    </row>
    <row r="224" spans="1:18" ht="42">
      <c r="A224" s="17">
        <f>'F. Physical and Environmental'!A21</f>
        <v>360</v>
      </c>
      <c r="B224" s="17">
        <f>'F. Physical and Environmental'!I21</f>
        <v>3</v>
      </c>
      <c r="C224" s="17">
        <f>'F. Physical and Environmental'!J21</f>
        <v>0</v>
      </c>
      <c r="D224" s="17" t="str">
        <f>'F. Physical and Environmental'!X21</f>
        <v/>
      </c>
      <c r="E224" s="17" t="str">
        <f>'F. Physical and Environmental'!B21</f>
        <v>F.1.2.10</v>
      </c>
      <c r="F224" s="17" t="str">
        <f>'F. Physical and Environmental'!C21</f>
        <v>External lighting?</v>
      </c>
      <c r="G224" s="17" t="str">
        <f>'F. Physical and Environmental'!D21</f>
        <v>Yes</v>
      </c>
      <c r="H224" s="17">
        <f>'F. Physical and Environmental'!E21</f>
        <v>0</v>
      </c>
      <c r="I224" s="17" t="str">
        <f>'F. Physical and Environmental'!F21</f>
        <v>F.2 Physical Security Controls – Scoped Systems and Data</v>
      </c>
      <c r="J224" s="17" t="str">
        <f>'F. Physical and Environmental'!G21</f>
        <v>9.1.1.f</v>
      </c>
      <c r="K224" s="17" t="str">
        <f>'F. Physical and Environmental'!H21</f>
        <v>Physical security perimeter</v>
      </c>
      <c r="L224" s="17" t="s">
        <v>3633</v>
      </c>
      <c r="M224" s="17" t="s">
        <v>3634</v>
      </c>
      <c r="N224" s="113" t="s">
        <v>3</v>
      </c>
      <c r="O224" s="113" t="s">
        <v>3</v>
      </c>
      <c r="P224" s="17" t="s">
        <v>3642</v>
      </c>
      <c r="Q224" s="17" t="s">
        <v>3635</v>
      </c>
      <c r="R224" s="17"/>
    </row>
    <row r="225" spans="1:18" ht="28">
      <c r="A225" s="17">
        <f>'F. Physical and Environmental'!A22</f>
        <v>364</v>
      </c>
      <c r="B225" s="17">
        <f>'F. Physical and Environmental'!I22</f>
        <v>3</v>
      </c>
      <c r="C225" s="17">
        <f>'F. Physical and Environmental'!J22</f>
        <v>0</v>
      </c>
      <c r="D225" s="17" t="str">
        <f>'F. Physical and Environmental'!X22</f>
        <v/>
      </c>
      <c r="E225" s="17" t="str">
        <f>'F. Physical and Environmental'!B22</f>
        <v>F.1.2.11</v>
      </c>
      <c r="F225" s="17" t="str">
        <f>'F. Physical and Environmental'!C22</f>
        <v>Lighting on all doors?</v>
      </c>
      <c r="G225" s="17" t="str">
        <f>'F. Physical and Environmental'!D22</f>
        <v>Yes</v>
      </c>
      <c r="H225" s="17">
        <f>'F. Physical and Environmental'!E22</f>
        <v>0</v>
      </c>
      <c r="I225" s="17">
        <f>'F. Physical and Environmental'!F22</f>
        <v>0</v>
      </c>
      <c r="J225" s="17" t="str">
        <f>'F. Physical and Environmental'!G22</f>
        <v>9.1.1.b</v>
      </c>
      <c r="K225" s="17" t="str">
        <f>'F. Physical and Environmental'!H22</f>
        <v>Physical security perimeter</v>
      </c>
      <c r="L225" s="17" t="s">
        <v>3633</v>
      </c>
      <c r="M225" s="17" t="s">
        <v>3634</v>
      </c>
      <c r="N225" s="113" t="s">
        <v>3</v>
      </c>
      <c r="O225" s="113" t="s">
        <v>3</v>
      </c>
      <c r="P225" s="17" t="s">
        <v>3642</v>
      </c>
      <c r="Q225" s="17" t="s">
        <v>3635</v>
      </c>
      <c r="R225" s="17"/>
    </row>
    <row r="226" spans="1:18">
      <c r="A226" s="17">
        <f>'F. Physical and Environmental'!A23</f>
        <v>365</v>
      </c>
      <c r="B226" s="17">
        <f>'F. Physical and Environmental'!I23</f>
        <v>3</v>
      </c>
      <c r="C226" s="17">
        <f>'F. Physical and Environmental'!J23</f>
        <v>0</v>
      </c>
      <c r="D226" s="17" t="str">
        <f>'F. Physical and Environmental'!X23</f>
        <v/>
      </c>
      <c r="E226" s="17" t="str">
        <f>'F. Physical and Environmental'!B23</f>
        <v>F.1.2.12</v>
      </c>
      <c r="F226" s="17" t="str">
        <f>'F. Physical and Environmental'!C23</f>
        <v>Exterior doors with external hinge pins?</v>
      </c>
      <c r="G226" s="17" t="str">
        <f>'F. Physical and Environmental'!D23</f>
        <v>Yes</v>
      </c>
      <c r="H226" s="17">
        <f>'F. Physical and Environmental'!E23</f>
        <v>0</v>
      </c>
      <c r="I226" s="17">
        <f>'F. Physical and Environmental'!F23</f>
        <v>0</v>
      </c>
      <c r="J226" s="17" t="str">
        <f>'F. Physical and Environmental'!G23</f>
        <v>N/A</v>
      </c>
      <c r="K226" s="17">
        <f>'F. Physical and Environmental'!H23</f>
        <v>0</v>
      </c>
      <c r="L226" s="17" t="s">
        <v>3</v>
      </c>
      <c r="M226" s="17" t="s">
        <v>243</v>
      </c>
      <c r="N226" s="113" t="s">
        <v>3</v>
      </c>
      <c r="O226" s="113" t="s">
        <v>3</v>
      </c>
      <c r="P226" s="17" t="s">
        <v>3</v>
      </c>
      <c r="Q226" s="17" t="s">
        <v>3</v>
      </c>
      <c r="R226" s="17"/>
    </row>
    <row r="227" spans="1:18" ht="28">
      <c r="A227" s="17">
        <f>'F. Physical and Environmental'!A24</f>
        <v>380</v>
      </c>
      <c r="B227" s="17">
        <f>'F. Physical and Environmental'!I24</f>
        <v>3</v>
      </c>
      <c r="C227" s="17">
        <f>'F. Physical and Environmental'!J24</f>
        <v>0</v>
      </c>
      <c r="D227" s="17" t="str">
        <f>'F. Physical and Environmental'!X24</f>
        <v/>
      </c>
      <c r="E227" s="17" t="str">
        <f>'F. Physical and Environmental'!B24</f>
        <v>F.1.2.13</v>
      </c>
      <c r="F227" s="17" t="str">
        <f>'F. Physical and Environmental'!C24</f>
        <v>Emergency doors which only permit egress?</v>
      </c>
      <c r="G227" s="17" t="str">
        <f>'F. Physical and Environmental'!D24</f>
        <v>Yes</v>
      </c>
      <c r="H227" s="17">
        <f>'F. Physical and Environmental'!E24</f>
        <v>0</v>
      </c>
      <c r="I227" s="17">
        <f>'F. Physical and Environmental'!F24</f>
        <v>0</v>
      </c>
      <c r="J227" s="17" t="str">
        <f>'F. Physical and Environmental'!G24</f>
        <v>9.1.1.e</v>
      </c>
      <c r="K227" s="17" t="str">
        <f>'F. Physical and Environmental'!H24</f>
        <v>Physical security perimeter</v>
      </c>
      <c r="L227" s="17" t="s">
        <v>3633</v>
      </c>
      <c r="M227" s="17" t="s">
        <v>3634</v>
      </c>
      <c r="N227" s="113" t="s">
        <v>3</v>
      </c>
      <c r="O227" s="113" t="s">
        <v>3</v>
      </c>
      <c r="P227" s="17" t="s">
        <v>3</v>
      </c>
      <c r="Q227" s="17" t="s">
        <v>3635</v>
      </c>
      <c r="R227" s="17"/>
    </row>
    <row r="228" spans="1:18" ht="28">
      <c r="A228" s="17">
        <f>'F. Physical and Environmental'!A25</f>
        <v>358</v>
      </c>
      <c r="B228" s="17">
        <f>'F. Physical and Environmental'!I25</f>
        <v>3</v>
      </c>
      <c r="C228" s="17">
        <f>'F. Physical and Environmental'!J25</f>
        <v>0</v>
      </c>
      <c r="D228" s="17" t="str">
        <f>'F. Physical and Environmental'!X25</f>
        <v/>
      </c>
      <c r="E228" s="17" t="str">
        <f>'F. Physical and Environmental'!B25</f>
        <v>F.1.2.14</v>
      </c>
      <c r="F228" s="17" t="str">
        <f>'F. Physical and Environmental'!C25</f>
        <v>Windows with contact or break alarms on all windows?</v>
      </c>
      <c r="G228" s="17" t="str">
        <f>'F. Physical and Environmental'!D25</f>
        <v>Yes</v>
      </c>
      <c r="H228" s="17">
        <f>'F. Physical and Environmental'!E25</f>
        <v>0</v>
      </c>
      <c r="I228" s="17">
        <f>'F. Physical and Environmental'!F25</f>
        <v>0</v>
      </c>
      <c r="J228" s="17" t="str">
        <f>'F. Physical and Environmental'!G25</f>
        <v>9.1.1.f</v>
      </c>
      <c r="K228" s="17" t="str">
        <f>'F. Physical and Environmental'!H25</f>
        <v>Physical security perimeter</v>
      </c>
      <c r="L228" s="17" t="s">
        <v>3633</v>
      </c>
      <c r="M228" s="17" t="s">
        <v>3634</v>
      </c>
      <c r="N228" s="113" t="s">
        <v>3</v>
      </c>
      <c r="O228" s="113" t="s">
        <v>3</v>
      </c>
      <c r="P228" s="17" t="s">
        <v>3641</v>
      </c>
      <c r="Q228" s="17" t="s">
        <v>3635</v>
      </c>
      <c r="R228" s="17"/>
    </row>
    <row r="229" spans="1:18" ht="42">
      <c r="A229" s="17">
        <f>'F. Physical and Environmental'!A26</f>
        <v>366</v>
      </c>
      <c r="B229" s="17">
        <f>'F. Physical and Environmental'!I26</f>
        <v>3</v>
      </c>
      <c r="C229" s="17">
        <f>'F. Physical and Environmental'!J26</f>
        <v>0</v>
      </c>
      <c r="D229" s="17" t="str">
        <f>'F. Physical and Environmental'!X26</f>
        <v/>
      </c>
      <c r="E229" s="17" t="str">
        <f>'F. Physical and Environmental'!B26</f>
        <v>F.1.2.15</v>
      </c>
      <c r="F229" s="17" t="str">
        <f>'F. Physical and Environmental'!C26</f>
        <v>CCTV with video stored at least 90 days?</v>
      </c>
      <c r="G229" s="17" t="str">
        <f>'F. Physical and Environmental'!D26</f>
        <v>Yes</v>
      </c>
      <c r="H229" s="17">
        <f>'F. Physical and Environmental'!E26</f>
        <v>0</v>
      </c>
      <c r="I229" s="17" t="str">
        <f>'F. Physical and Environmental'!F26</f>
        <v>F.2 Physical Security Controls – Scoped Systems and Data</v>
      </c>
      <c r="J229" s="17" t="str">
        <f>'F. Physical and Environmental'!G26</f>
        <v>N/A</v>
      </c>
      <c r="K229" s="17">
        <f>'F. Physical and Environmental'!H26</f>
        <v>0</v>
      </c>
      <c r="L229" s="17" t="s">
        <v>3</v>
      </c>
      <c r="M229" s="17" t="s">
        <v>243</v>
      </c>
      <c r="N229" s="113" t="s">
        <v>3</v>
      </c>
      <c r="O229" s="113" t="s">
        <v>3</v>
      </c>
      <c r="P229" s="17" t="s">
        <v>3643</v>
      </c>
      <c r="Q229" s="17" t="s">
        <v>3</v>
      </c>
      <c r="R229" s="17"/>
    </row>
    <row r="230" spans="1:18" ht="28">
      <c r="A230" s="17">
        <f>'F. Physical and Environmental'!A27</f>
        <v>3296</v>
      </c>
      <c r="B230" s="17">
        <f>'F. Physical and Environmental'!I27</f>
        <v>3</v>
      </c>
      <c r="C230" s="17">
        <f>'F. Physical and Environmental'!J27</f>
        <v>0</v>
      </c>
      <c r="D230" s="17" t="str">
        <f>'F. Physical and Environmental'!X27</f>
        <v/>
      </c>
      <c r="E230" s="17" t="str">
        <f>'F. Physical and Environmental'!B27</f>
        <v>F.1.2.16</v>
      </c>
      <c r="F230" s="17" t="str">
        <f>'F. Physical and Environmental'!C27</f>
        <v>Walls which extend from actual floor to actual ceiling?</v>
      </c>
      <c r="G230" s="17" t="str">
        <f>'F. Physical and Environmental'!D27</f>
        <v>Yes</v>
      </c>
      <c r="H230" s="17">
        <f>'F. Physical and Environmental'!E27</f>
        <v>0</v>
      </c>
      <c r="I230" s="17">
        <f>'F. Physical and Environmental'!F27</f>
        <v>0</v>
      </c>
      <c r="J230" s="17" t="str">
        <f>'F. Physical and Environmental'!G27</f>
        <v>9.1.1.f</v>
      </c>
      <c r="K230" s="17" t="str">
        <f>'F. Physical and Environmental'!H27</f>
        <v>Physical security perimeter</v>
      </c>
      <c r="L230" s="17" t="s">
        <v>3644</v>
      </c>
      <c r="M230" s="17" t="s">
        <v>3645</v>
      </c>
      <c r="N230" s="113" t="s">
        <v>3</v>
      </c>
      <c r="O230" s="113" t="s">
        <v>3</v>
      </c>
      <c r="P230" s="17" t="s">
        <v>3</v>
      </c>
      <c r="Q230" s="17" t="s">
        <v>3646</v>
      </c>
      <c r="R230" s="17"/>
    </row>
    <row r="231" spans="1:18" ht="42">
      <c r="A231" s="17">
        <f>'F. Physical and Environmental'!A28</f>
        <v>566</v>
      </c>
      <c r="B231" s="17">
        <f>'F. Physical and Environmental'!I28</f>
        <v>3</v>
      </c>
      <c r="C231" s="17">
        <f>'F. Physical and Environmental'!J28</f>
        <v>0</v>
      </c>
      <c r="D231" s="17" t="str">
        <f>'F. Physical and Environmental'!X28</f>
        <v/>
      </c>
      <c r="E231" s="17" t="str">
        <f>'F. Physical and Environmental'!B28</f>
        <v>F.1.2.17</v>
      </c>
      <c r="F231" s="17" t="str">
        <f>'F. Physical and Environmental'!C28</f>
        <v>Fluid or water sensor?</v>
      </c>
      <c r="G231" s="17" t="str">
        <f>'F. Physical and Environmental'!D28</f>
        <v>Yes</v>
      </c>
      <c r="H231" s="17">
        <f>'F. Physical and Environmental'!E28</f>
        <v>0</v>
      </c>
      <c r="I231" s="17" t="str">
        <f>'F. Physical and Environmental'!F28</f>
        <v>F.2 Physical Security Controls – Scoped Systems and Data</v>
      </c>
      <c r="J231" s="17" t="str">
        <f>'F. Physical and Environmental'!G28</f>
        <v>9.1.2</v>
      </c>
      <c r="K231" s="17" t="str">
        <f>'F. Physical and Environmental'!H28</f>
        <v>Physical entry controls</v>
      </c>
      <c r="L231" s="17" t="s">
        <v>3644</v>
      </c>
      <c r="M231" s="17" t="s">
        <v>3645</v>
      </c>
      <c r="N231" s="113" t="s">
        <v>3</v>
      </c>
      <c r="O231" s="113" t="s">
        <v>3</v>
      </c>
      <c r="P231" s="17" t="s">
        <v>3647</v>
      </c>
      <c r="Q231" s="17" t="s">
        <v>3646</v>
      </c>
      <c r="R231" s="17"/>
    </row>
    <row r="232" spans="1:18" ht="42">
      <c r="A232" s="17">
        <f>'F. Physical and Environmental'!A29</f>
        <v>3297</v>
      </c>
      <c r="B232" s="17">
        <f>'F. Physical and Environmental'!I29</f>
        <v>3</v>
      </c>
      <c r="C232" s="17">
        <f>'F. Physical and Environmental'!J29</f>
        <v>0</v>
      </c>
      <c r="D232" s="17" t="str">
        <f>'F. Physical and Environmental'!X29</f>
        <v/>
      </c>
      <c r="E232" s="17" t="str">
        <f>'F. Physical and Environmental'!B29</f>
        <v>F.1.2.18</v>
      </c>
      <c r="F232" s="17" t="str">
        <f>'F. Physical and Environmental'!C29</f>
        <v>Air conditioning and humidity controls?</v>
      </c>
      <c r="G232" s="17" t="str">
        <f>'F. Physical and Environmental'!D29</f>
        <v>Yes</v>
      </c>
      <c r="H232" s="17">
        <f>'F. Physical and Environmental'!E29</f>
        <v>0</v>
      </c>
      <c r="I232" s="17" t="str">
        <f>'F. Physical and Environmental'!F29</f>
        <v>F.2 Physical Security Controls – Scoped Systems and Data</v>
      </c>
      <c r="J232" s="17" t="str">
        <f>'F. Physical and Environmental'!G29</f>
        <v>9.1.2</v>
      </c>
      <c r="K232" s="17" t="str">
        <f>'F. Physical and Environmental'!H29</f>
        <v>Physical entry controls</v>
      </c>
      <c r="L232" s="17" t="s">
        <v>3644</v>
      </c>
      <c r="M232" s="17" t="s">
        <v>3645</v>
      </c>
      <c r="N232" s="113" t="s">
        <v>3</v>
      </c>
      <c r="O232" s="113" t="s">
        <v>3</v>
      </c>
      <c r="P232" s="17" t="s">
        <v>3648</v>
      </c>
      <c r="Q232" s="17" t="s">
        <v>3646</v>
      </c>
      <c r="R232" s="17"/>
    </row>
    <row r="233" spans="1:18" ht="28">
      <c r="A233" s="17">
        <f>'F. Physical and Environmental'!A30</f>
        <v>3298</v>
      </c>
      <c r="B233" s="17">
        <f>'F. Physical and Environmental'!I30</f>
        <v>3</v>
      </c>
      <c r="C233" s="17">
        <f>'F. Physical and Environmental'!J30</f>
        <v>0</v>
      </c>
      <c r="D233" s="17" t="str">
        <f>'F. Physical and Environmental'!X30</f>
        <v/>
      </c>
      <c r="E233" s="17" t="str">
        <f>'F. Physical and Environmental'!B30</f>
        <v>F.1.2.19</v>
      </c>
      <c r="F233" s="17" t="str">
        <f>'F. Physical and Environmental'!C30</f>
        <v>Heat detection?</v>
      </c>
      <c r="G233" s="17" t="str">
        <f>'F. Physical and Environmental'!D30</f>
        <v>Yes</v>
      </c>
      <c r="H233" s="17">
        <f>'F. Physical and Environmental'!E30</f>
        <v>0</v>
      </c>
      <c r="I233" s="17">
        <f>'F. Physical and Environmental'!F30</f>
        <v>0</v>
      </c>
      <c r="J233" s="17" t="str">
        <f>'F. Physical and Environmental'!G30</f>
        <v>N/A</v>
      </c>
      <c r="K233" s="17">
        <f>'F. Physical and Environmental'!H30</f>
        <v>0</v>
      </c>
      <c r="L233" s="17" t="s">
        <v>3644</v>
      </c>
      <c r="M233" s="17" t="s">
        <v>3645</v>
      </c>
      <c r="N233" s="113" t="s">
        <v>3</v>
      </c>
      <c r="O233" s="113" t="s">
        <v>3</v>
      </c>
      <c r="P233" s="17" t="s">
        <v>3</v>
      </c>
      <c r="Q233" s="17" t="s">
        <v>3646</v>
      </c>
      <c r="R233" s="17"/>
    </row>
    <row r="234" spans="1:18" ht="28">
      <c r="A234" s="17">
        <f>'F. Physical and Environmental'!A31</f>
        <v>569</v>
      </c>
      <c r="B234" s="17">
        <f>'F. Physical and Environmental'!I31</f>
        <v>3</v>
      </c>
      <c r="C234" s="17">
        <f>'F. Physical and Environmental'!J31</f>
        <v>0</v>
      </c>
      <c r="D234" s="17" t="str">
        <f>'F. Physical and Environmental'!X31</f>
        <v/>
      </c>
      <c r="E234" s="17" t="str">
        <f>'F. Physical and Environmental'!B31</f>
        <v>F.1.2.20</v>
      </c>
      <c r="F234" s="17" t="str">
        <f>'F. Physical and Environmental'!C31</f>
        <v>Smoke detection?</v>
      </c>
      <c r="G234" s="17" t="str">
        <f>'F. Physical and Environmental'!D31</f>
        <v>Yes</v>
      </c>
      <c r="H234" s="17">
        <f>'F. Physical and Environmental'!E31</f>
        <v>0</v>
      </c>
      <c r="I234" s="17">
        <f>'F. Physical and Environmental'!F31</f>
        <v>0</v>
      </c>
      <c r="J234" s="17" t="str">
        <f>'F. Physical and Environmental'!G31</f>
        <v>8.3.3</v>
      </c>
      <c r="K234" s="17" t="str">
        <f>'F. Physical and Environmental'!H31</f>
        <v>Removal of access rights</v>
      </c>
      <c r="L234" s="17" t="s">
        <v>3644</v>
      </c>
      <c r="M234" s="17" t="s">
        <v>3645</v>
      </c>
      <c r="N234" s="113" t="s">
        <v>3</v>
      </c>
      <c r="O234" s="113" t="s">
        <v>3</v>
      </c>
      <c r="P234" s="17" t="s">
        <v>3649</v>
      </c>
      <c r="Q234" s="17" t="s">
        <v>3646</v>
      </c>
      <c r="R234" s="17"/>
    </row>
    <row r="235" spans="1:18" ht="56">
      <c r="A235" s="17">
        <f>'F. Physical and Environmental'!A32</f>
        <v>3303</v>
      </c>
      <c r="B235" s="17">
        <f>'F. Physical and Environmental'!I32</f>
        <v>3</v>
      </c>
      <c r="C235" s="17">
        <f>'F. Physical and Environmental'!J32</f>
        <v>0</v>
      </c>
      <c r="D235" s="17" t="str">
        <f>'F. Physical and Environmental'!X32</f>
        <v/>
      </c>
      <c r="E235" s="17" t="str">
        <f>'F. Physical and Environmental'!B32</f>
        <v>F.1.2.21</v>
      </c>
      <c r="F235" s="17" t="str">
        <f>'F. Physical and Environmental'!C32</f>
        <v>Fire suppression?</v>
      </c>
      <c r="G235" s="17" t="str">
        <f>'F. Physical and Environmental'!D32</f>
        <v>Yes</v>
      </c>
      <c r="H235" s="17">
        <f>'F. Physical and Environmental'!E32</f>
        <v>0</v>
      </c>
      <c r="I235" s="17" t="str">
        <f>'F. Physical and Environmental'!F32</f>
        <v>F.1 Environmental Controls – Computing Hardware</v>
      </c>
      <c r="J235" s="17" t="str">
        <f>'F. Physical and Environmental'!G32</f>
        <v>9.2.1.d</v>
      </c>
      <c r="K235" s="17" t="str">
        <f>'F. Physical and Environmental'!H32</f>
        <v>Equipment sitting and protection</v>
      </c>
      <c r="L235" s="17" t="s">
        <v>3650</v>
      </c>
      <c r="M235" s="17" t="s">
        <v>3651</v>
      </c>
      <c r="N235" s="113" t="s">
        <v>3</v>
      </c>
      <c r="O235" s="113" t="s">
        <v>3</v>
      </c>
      <c r="P235" s="17" t="s">
        <v>3649</v>
      </c>
      <c r="Q235" s="17" t="s">
        <v>3650</v>
      </c>
      <c r="R235" s="17"/>
    </row>
    <row r="236" spans="1:18" ht="28">
      <c r="A236" s="17">
        <f>'F. Physical and Environmental'!A33</f>
        <v>3289</v>
      </c>
      <c r="B236" s="17">
        <f>'F. Physical and Environmental'!I33</f>
        <v>3</v>
      </c>
      <c r="C236" s="17">
        <f>'F. Physical and Environmental'!J33</f>
        <v>0</v>
      </c>
      <c r="D236" s="17" t="str">
        <f>'F. Physical and Environmental'!X33</f>
        <v/>
      </c>
      <c r="E236" s="17" t="str">
        <f>'F. Physical and Environmental'!B33</f>
        <v>F.1.2.22</v>
      </c>
      <c r="F236" s="17" t="str">
        <f>'F. Physical and Environmental'!C33</f>
        <v>Multiple power feeds?</v>
      </c>
      <c r="G236" s="17" t="str">
        <f>'F. Physical and Environmental'!D33</f>
        <v>Yes</v>
      </c>
      <c r="H236" s="17">
        <f>'F. Physical and Environmental'!E33</f>
        <v>0</v>
      </c>
      <c r="I236" s="17">
        <f>'F. Physical and Environmental'!F33</f>
        <v>0</v>
      </c>
      <c r="J236" s="17" t="str">
        <f>'F. Physical and Environmental'!G33</f>
        <v>9.2.2</v>
      </c>
      <c r="K236" s="17" t="str">
        <f>'F. Physical and Environmental'!H33</f>
        <v>Supporting utilities</v>
      </c>
      <c r="L236" s="17" t="s">
        <v>3650</v>
      </c>
      <c r="M236" s="17" t="s">
        <v>3651</v>
      </c>
      <c r="N236" s="113" t="s">
        <v>3</v>
      </c>
      <c r="O236" s="113" t="s">
        <v>3</v>
      </c>
      <c r="P236" s="17" t="s">
        <v>3652</v>
      </c>
      <c r="Q236" s="17" t="s">
        <v>3653</v>
      </c>
      <c r="R236" s="17"/>
    </row>
    <row r="237" spans="1:18" ht="28">
      <c r="A237" s="17">
        <f>'F. Physical and Environmental'!A34</f>
        <v>3290</v>
      </c>
      <c r="B237" s="17">
        <f>'F. Physical and Environmental'!I34</f>
        <v>3</v>
      </c>
      <c r="C237" s="17">
        <f>'F. Physical and Environmental'!J34</f>
        <v>0</v>
      </c>
      <c r="D237" s="17" t="str">
        <f>'F. Physical and Environmental'!X34</f>
        <v/>
      </c>
      <c r="E237" s="17" t="str">
        <f>'F. Physical and Environmental'!B34</f>
        <v>F.1.2.23</v>
      </c>
      <c r="F237" s="17" t="str">
        <f>'F. Physical and Environmental'!C34</f>
        <v>Multiple communication feeds?</v>
      </c>
      <c r="G237" s="17" t="str">
        <f>'F. Physical and Environmental'!D34</f>
        <v>Yes</v>
      </c>
      <c r="H237" s="17">
        <f>'F. Physical and Environmental'!E34</f>
        <v>0</v>
      </c>
      <c r="I237" s="17">
        <f>'F. Physical and Environmental'!F34</f>
        <v>0</v>
      </c>
      <c r="J237" s="17" t="str">
        <f>'F. Physical and Environmental'!G34</f>
        <v>9.2.2</v>
      </c>
      <c r="K237" s="17" t="str">
        <f>'F. Physical and Environmental'!H34</f>
        <v>Supporting utilities</v>
      </c>
      <c r="L237" s="17" t="s">
        <v>3650</v>
      </c>
      <c r="M237" s="17" t="s">
        <v>3651</v>
      </c>
      <c r="N237" s="113" t="s">
        <v>3</v>
      </c>
      <c r="O237" s="113" t="s">
        <v>3</v>
      </c>
      <c r="P237" s="17" t="s">
        <v>3</v>
      </c>
      <c r="Q237" s="17" t="s">
        <v>3653</v>
      </c>
      <c r="R237" s="17"/>
    </row>
    <row r="238" spans="1:18" ht="28">
      <c r="A238" s="17">
        <f>'F. Physical and Environmental'!A35</f>
        <v>382</v>
      </c>
      <c r="B238" s="17">
        <f>'F. Physical and Environmental'!I35</f>
        <v>3</v>
      </c>
      <c r="C238" s="17">
        <f>'F. Physical and Environmental'!J35</f>
        <v>0</v>
      </c>
      <c r="D238" s="17" t="str">
        <f>'F. Physical and Environmental'!X35</f>
        <v/>
      </c>
      <c r="E238" s="17" t="str">
        <f>'F. Physical and Environmental'!B35</f>
        <v>F.1.2.24</v>
      </c>
      <c r="F238" s="17" t="str">
        <f>'F. Physical and Environmental'!C35</f>
        <v>Physical access control procedures? If yes, is there:</v>
      </c>
      <c r="G238" s="17" t="str">
        <f>'F. Physical and Environmental'!D35</f>
        <v>Yes</v>
      </c>
      <c r="H238" s="17" t="str">
        <f>'F. Physical and Environmental'!E35</f>
        <v>Q18</v>
      </c>
      <c r="I238" s="17">
        <f>'F. Physical and Environmental'!F35</f>
        <v>0</v>
      </c>
      <c r="J238" s="17" t="str">
        <f>'F. Physical and Environmental'!G35</f>
        <v>9.1.1.a</v>
      </c>
      <c r="K238" s="17" t="str">
        <f>'F. Physical and Environmental'!H35</f>
        <v>Physical security perimeter</v>
      </c>
      <c r="L238" s="17" t="s">
        <v>3633</v>
      </c>
      <c r="M238" s="17" t="s">
        <v>3634</v>
      </c>
      <c r="N238" s="113" t="s">
        <v>3</v>
      </c>
      <c r="O238" s="113" t="s">
        <v>3</v>
      </c>
      <c r="P238" s="17" t="s">
        <v>3654</v>
      </c>
      <c r="Q238" s="17" t="s">
        <v>3635</v>
      </c>
      <c r="R238" s="17"/>
    </row>
    <row r="239" spans="1:18" ht="42">
      <c r="A239" s="17">
        <f>'F. Physical and Environmental'!A36</f>
        <v>383</v>
      </c>
      <c r="B239" s="17">
        <f>'F. Physical and Environmental'!I36</f>
        <v>4</v>
      </c>
      <c r="C239" s="17">
        <f>'F. Physical and Environmental'!J36</f>
        <v>0</v>
      </c>
      <c r="D239" s="17" t="str">
        <f>'F. Physical and Environmental'!X36</f>
        <v/>
      </c>
      <c r="E239" s="17" t="str">
        <f>'F. Physical and Environmental'!B36</f>
        <v>F.1.2.24.1</v>
      </c>
      <c r="F239" s="17" t="str">
        <f>'F. Physical and Environmental'!C36</f>
        <v>Segregation of duties for issuing and approving access to the facility (keys, badge, etc.)?</v>
      </c>
      <c r="G239" s="17" t="str">
        <f>'F. Physical and Environmental'!D36</f>
        <v>Yes</v>
      </c>
      <c r="H239" s="17">
        <f>'F. Physical and Environmental'!E36</f>
        <v>0</v>
      </c>
      <c r="I239" s="17">
        <f>'F. Physical and Environmental'!F36</f>
        <v>0</v>
      </c>
      <c r="J239" s="17" t="str">
        <f>'F. Physical and Environmental'!G36</f>
        <v>11.1.1.h</v>
      </c>
      <c r="K239" s="17" t="str">
        <f>'F. Physical and Environmental'!H36</f>
        <v>Access control policy</v>
      </c>
      <c r="L239" s="17" t="s">
        <v>3573</v>
      </c>
      <c r="M239" s="17" t="s">
        <v>3574</v>
      </c>
      <c r="N239" s="113" t="s">
        <v>3</v>
      </c>
      <c r="O239" s="113" t="s">
        <v>3</v>
      </c>
      <c r="P239" s="17" t="s">
        <v>3</v>
      </c>
      <c r="Q239" s="17" t="s">
        <v>3655</v>
      </c>
      <c r="R239" s="17"/>
    </row>
    <row r="240" spans="1:18" ht="28">
      <c r="A240" s="17">
        <f>'F. Physical and Environmental'!A37</f>
        <v>384</v>
      </c>
      <c r="B240" s="17">
        <f>'F. Physical and Environmental'!I37</f>
        <v>4</v>
      </c>
      <c r="C240" s="17">
        <f>'F. Physical and Environmental'!J37</f>
        <v>0</v>
      </c>
      <c r="D240" s="17" t="str">
        <f>'F. Physical and Environmental'!X37</f>
        <v/>
      </c>
      <c r="E240" s="17" t="str">
        <f>'F. Physical and Environmental'!B37</f>
        <v>F.1.2.24.2</v>
      </c>
      <c r="F240" s="17" t="str">
        <f>'F. Physical and Environmental'!C37</f>
        <v>Access reviews at least every six months?</v>
      </c>
      <c r="G240" s="17" t="str">
        <f>'F. Physical and Environmental'!D37</f>
        <v>Yes</v>
      </c>
      <c r="H240" s="17">
        <f>'F. Physical and Environmental'!E37</f>
        <v>0</v>
      </c>
      <c r="I240" s="17">
        <f>'F. Physical and Environmental'!F37</f>
        <v>0</v>
      </c>
      <c r="J240" s="17" t="str">
        <f>'F. Physical and Environmental'!G37</f>
        <v>9.1.1</v>
      </c>
      <c r="K240" s="17" t="str">
        <f>'F. Physical and Environmental'!H37</f>
        <v>Physical security perimeter</v>
      </c>
      <c r="L240" s="17" t="s">
        <v>3633</v>
      </c>
      <c r="M240" s="17" t="s">
        <v>3634</v>
      </c>
      <c r="N240" s="113" t="s">
        <v>3</v>
      </c>
      <c r="O240" s="113" t="s">
        <v>3</v>
      </c>
      <c r="P240" s="17" t="s">
        <v>3</v>
      </c>
      <c r="Q240" s="17" t="s">
        <v>3635</v>
      </c>
      <c r="R240" s="17"/>
    </row>
    <row r="241" spans="1:18" ht="56">
      <c r="A241" s="17">
        <f>'F. Physical and Environmental'!A38</f>
        <v>389</v>
      </c>
      <c r="B241" s="17">
        <f>'F. Physical and Environmental'!I38</f>
        <v>4</v>
      </c>
      <c r="C241" s="17">
        <f>'F. Physical and Environmental'!J38</f>
        <v>0</v>
      </c>
      <c r="D241" s="17" t="str">
        <f>'F. Physical and Environmental'!X38</f>
        <v/>
      </c>
      <c r="E241" s="17" t="str">
        <f>'F. Physical and Environmental'!B38</f>
        <v>F.1.2.24.3</v>
      </c>
      <c r="F241" s="17" t="str">
        <f>'F. Physical and Environmental'!C38</f>
        <v>Collection of access equipment (badges, keys, change pin numbers, etc.) when a constituent is terminated or changes status and no longer require access?</v>
      </c>
      <c r="G241" s="17" t="str">
        <f>'F. Physical and Environmental'!D38</f>
        <v>Yes</v>
      </c>
      <c r="H241" s="17">
        <f>'F. Physical and Environmental'!E38</f>
        <v>0</v>
      </c>
      <c r="I241" s="17" t="str">
        <f>'F. Physical and Environmental'!F38</f>
        <v>H.6 Revoke Physical Access</v>
      </c>
      <c r="J241" s="17" t="str">
        <f>'F. Physical and Environmental'!G38</f>
        <v>9.1.2.e</v>
      </c>
      <c r="K241" s="17" t="str">
        <f>'F. Physical and Environmental'!H38</f>
        <v>Physical entry controls</v>
      </c>
      <c r="L241" s="17" t="s">
        <v>3636</v>
      </c>
      <c r="M241" s="17" t="s">
        <v>3637</v>
      </c>
      <c r="N241" s="113" t="s">
        <v>3</v>
      </c>
      <c r="O241" s="113" t="s">
        <v>3</v>
      </c>
      <c r="P241" s="17" t="s">
        <v>3656</v>
      </c>
      <c r="Q241" s="17" t="s">
        <v>3639</v>
      </c>
      <c r="R241" s="17"/>
    </row>
    <row r="242" spans="1:18" ht="28">
      <c r="A242" s="17">
        <f>'F. Physical and Environmental'!A39</f>
        <v>390</v>
      </c>
      <c r="B242" s="17">
        <f>'F. Physical and Environmental'!I39</f>
        <v>4</v>
      </c>
      <c r="C242" s="17">
        <f>'F. Physical and Environmental'!J39</f>
        <v>0</v>
      </c>
      <c r="D242" s="17" t="str">
        <f>'F. Physical and Environmental'!X39</f>
        <v/>
      </c>
      <c r="E242" s="17" t="str">
        <f>'F. Physical and Environmental'!B39</f>
        <v>F.1.2.24.4</v>
      </c>
      <c r="F242" s="17" t="str">
        <f>'F. Physical and Environmental'!C39</f>
        <v>A process to report lost or stolen access cards / keys?</v>
      </c>
      <c r="G242" s="17" t="str">
        <f>'F. Physical and Environmental'!D39</f>
        <v>Yes</v>
      </c>
      <c r="H242" s="17">
        <f>'F. Physical and Environmental'!E39</f>
        <v>0</v>
      </c>
      <c r="I242" s="17">
        <f>'F. Physical and Environmental'!F39</f>
        <v>0</v>
      </c>
      <c r="J242" s="17" t="str">
        <f>'F. Physical and Environmental'!G39</f>
        <v>9.1.2</v>
      </c>
      <c r="K242" s="17" t="str">
        <f>'F. Physical and Environmental'!H39</f>
        <v>Physical entry controls</v>
      </c>
      <c r="L242" s="17" t="s">
        <v>3636</v>
      </c>
      <c r="M242" s="17" t="s">
        <v>3637</v>
      </c>
      <c r="N242" s="113" t="s">
        <v>3</v>
      </c>
      <c r="O242" s="113" t="s">
        <v>3</v>
      </c>
      <c r="P242" s="17" t="s">
        <v>3</v>
      </c>
      <c r="Q242" s="17" t="s">
        <v>3639</v>
      </c>
      <c r="R242" s="17"/>
    </row>
    <row r="243" spans="1:18" ht="28">
      <c r="A243" s="17">
        <f>'F. Physical and Environmental'!A40</f>
        <v>396</v>
      </c>
      <c r="B243" s="17">
        <f>'F. Physical and Environmental'!I40</f>
        <v>2</v>
      </c>
      <c r="C243" s="17">
        <f>'F. Physical and Environmental'!J40</f>
        <v>0</v>
      </c>
      <c r="D243" s="17">
        <f>'F. Physical and Environmental'!X40</f>
        <v>1</v>
      </c>
      <c r="E243" s="17" t="str">
        <f>'F. Physical and Environmental'!B40</f>
        <v>F.1.3</v>
      </c>
      <c r="F243" s="17" t="str">
        <f>'F. Physical and Environmental'!C40</f>
        <v>Are visitors permitted in the facility? If so, are they required to:</v>
      </c>
      <c r="G243" s="17" t="str">
        <f>'F. Physical and Environmental'!D40</f>
        <v>No</v>
      </c>
      <c r="H243" s="17" t="str">
        <f>'F. Physical and Environmental'!E40</f>
        <v>Q27</v>
      </c>
      <c r="I243" s="17">
        <f>'F. Physical and Environmental'!F40</f>
        <v>0</v>
      </c>
      <c r="J243" s="17" t="str">
        <f>'F. Physical and Environmental'!G40</f>
        <v>9.1.2</v>
      </c>
      <c r="K243" s="17" t="str">
        <f>'F. Physical and Environmental'!H40</f>
        <v>Physical entry controls</v>
      </c>
      <c r="L243" s="17" t="s">
        <v>3636</v>
      </c>
      <c r="M243" s="17" t="s">
        <v>3637</v>
      </c>
      <c r="N243" s="113" t="s">
        <v>3</v>
      </c>
      <c r="O243" s="113" t="s">
        <v>3</v>
      </c>
      <c r="P243" s="17" t="s">
        <v>3657</v>
      </c>
      <c r="Q243" s="17" t="s">
        <v>3639</v>
      </c>
      <c r="R243" s="17"/>
    </row>
    <row r="244" spans="1:18">
      <c r="A244" s="17">
        <f>'F. Physical and Environmental'!A41</f>
        <v>397</v>
      </c>
      <c r="B244" s="17">
        <f>'F. Physical and Environmental'!I41</f>
        <v>3</v>
      </c>
      <c r="C244" s="17">
        <f>'F. Physical and Environmental'!J41</f>
        <v>0</v>
      </c>
      <c r="D244" s="17" t="str">
        <f>'F. Physical and Environmental'!X41</f>
        <v/>
      </c>
      <c r="E244" s="17" t="str">
        <f>'F. Physical and Environmental'!B41</f>
        <v>F.1.3.1</v>
      </c>
      <c r="F244" s="17" t="str">
        <f>'F. Physical and Environmental'!C41</f>
        <v>Sign in and out?</v>
      </c>
      <c r="G244" s="17" t="str">
        <f>'F. Physical and Environmental'!D41</f>
        <v>No</v>
      </c>
      <c r="H244" s="17">
        <f>'F. Physical and Environmental'!E41</f>
        <v>0</v>
      </c>
      <c r="I244" s="17">
        <f>'F. Physical and Environmental'!F41</f>
        <v>0</v>
      </c>
      <c r="J244" s="17" t="str">
        <f>'F. Physical and Environmental'!G41</f>
        <v>9.1.2.a</v>
      </c>
      <c r="K244" s="17" t="str">
        <f>'F. Physical and Environmental'!H41</f>
        <v>Physical entry controls</v>
      </c>
      <c r="L244" s="17" t="s">
        <v>3636</v>
      </c>
      <c r="M244" s="17" t="s">
        <v>3637</v>
      </c>
      <c r="N244" s="113" t="s">
        <v>3</v>
      </c>
      <c r="O244" s="113" t="s">
        <v>3</v>
      </c>
      <c r="P244" s="17" t="s">
        <v>3</v>
      </c>
      <c r="Q244" s="17" t="s">
        <v>3639</v>
      </c>
      <c r="R244" s="17"/>
    </row>
    <row r="245" spans="1:18">
      <c r="A245" s="17">
        <f>'F. Physical and Environmental'!A42</f>
        <v>398</v>
      </c>
      <c r="B245" s="17">
        <f>'F. Physical and Environmental'!I42</f>
        <v>3</v>
      </c>
      <c r="C245" s="17">
        <f>'F. Physical and Environmental'!J42</f>
        <v>0</v>
      </c>
      <c r="D245" s="17" t="str">
        <f>'F. Physical and Environmental'!X42</f>
        <v/>
      </c>
      <c r="E245" s="17" t="str">
        <f>'F. Physical and Environmental'!B42</f>
        <v>F.1.3.2</v>
      </c>
      <c r="F245" s="17" t="str">
        <f>'F. Physical and Environmental'!C42</f>
        <v>Provide a government issued ID?</v>
      </c>
      <c r="G245" s="17" t="str">
        <f>'F. Physical and Environmental'!D42</f>
        <v>No</v>
      </c>
      <c r="H245" s="17">
        <f>'F. Physical and Environmental'!E42</f>
        <v>0</v>
      </c>
      <c r="I245" s="17">
        <f>'F. Physical and Environmental'!F42</f>
        <v>0</v>
      </c>
      <c r="J245" s="17" t="str">
        <f>'F. Physical and Environmental'!G42</f>
        <v>9.1.2</v>
      </c>
      <c r="K245" s="17" t="str">
        <f>'F. Physical and Environmental'!H42</f>
        <v>Physical entry controls</v>
      </c>
      <c r="L245" s="17" t="s">
        <v>3636</v>
      </c>
      <c r="M245" s="17" t="s">
        <v>3637</v>
      </c>
      <c r="N245" s="113" t="s">
        <v>3</v>
      </c>
      <c r="O245" s="113" t="s">
        <v>3</v>
      </c>
      <c r="P245" s="17" t="s">
        <v>3</v>
      </c>
      <c r="Q245" s="17" t="s">
        <v>3639</v>
      </c>
      <c r="R245" s="17"/>
    </row>
    <row r="246" spans="1:18">
      <c r="A246" s="17">
        <f>'F. Physical and Environmental'!A43</f>
        <v>399</v>
      </c>
      <c r="B246" s="17">
        <f>'F. Physical and Environmental'!I43</f>
        <v>3</v>
      </c>
      <c r="C246" s="17">
        <f>'F. Physical and Environmental'!J43</f>
        <v>0</v>
      </c>
      <c r="D246" s="17" t="str">
        <f>'F. Physical and Environmental'!X43</f>
        <v/>
      </c>
      <c r="E246" s="17" t="str">
        <f>'F. Physical and Environmental'!B43</f>
        <v>F.1.3.3</v>
      </c>
      <c r="F246" s="17" t="str">
        <f>'F. Physical and Environmental'!C43</f>
        <v>Be escorted through secure areas?</v>
      </c>
      <c r="G246" s="17" t="str">
        <f>'F. Physical and Environmental'!D43</f>
        <v>Yes</v>
      </c>
      <c r="H246" s="17">
        <f>'F. Physical and Environmental'!E43</f>
        <v>0</v>
      </c>
      <c r="I246" s="17">
        <f>'F. Physical and Environmental'!F43</f>
        <v>0</v>
      </c>
      <c r="J246" s="17" t="str">
        <f>'F. Physical and Environmental'!G43</f>
        <v>9.1.2.c</v>
      </c>
      <c r="K246" s="17" t="str">
        <f>'F. Physical and Environmental'!H43</f>
        <v>Physical entry controls</v>
      </c>
      <c r="L246" s="17" t="s">
        <v>3636</v>
      </c>
      <c r="M246" s="17" t="s">
        <v>3637</v>
      </c>
      <c r="N246" s="113" t="s">
        <v>3</v>
      </c>
      <c r="O246" s="113" t="s">
        <v>3</v>
      </c>
      <c r="P246" s="17" t="s">
        <v>3</v>
      </c>
      <c r="Q246" s="17" t="s">
        <v>3639</v>
      </c>
      <c r="R246" s="17"/>
    </row>
    <row r="247" spans="1:18" ht="28">
      <c r="A247" s="17">
        <f>'F. Physical and Environmental'!A44</f>
        <v>2944</v>
      </c>
      <c r="B247" s="17">
        <f>'F. Physical and Environmental'!I44</f>
        <v>3</v>
      </c>
      <c r="C247" s="17">
        <f>'F. Physical and Environmental'!J44</f>
        <v>0</v>
      </c>
      <c r="D247" s="17" t="str">
        <f>'F. Physical and Environmental'!X44</f>
        <v/>
      </c>
      <c r="E247" s="17" t="str">
        <f>'F. Physical and Environmental'!B44</f>
        <v>F.1.3.4</v>
      </c>
      <c r="F247" s="17" t="str">
        <f>'F. Physical and Environmental'!C44</f>
        <v>Wear badge distinguishing them from employees?</v>
      </c>
      <c r="G247" s="17" t="str">
        <f>'F. Physical and Environmental'!D44</f>
        <v>No</v>
      </c>
      <c r="H247" s="17">
        <f>'F. Physical and Environmental'!E44</f>
        <v>0</v>
      </c>
      <c r="I247" s="17">
        <f>'F. Physical and Environmental'!F44</f>
        <v>0</v>
      </c>
      <c r="J247" s="17" t="str">
        <f>'F. Physical and Environmental'!G44</f>
        <v>9.1.2.c</v>
      </c>
      <c r="K247" s="17" t="str">
        <f>'F. Physical and Environmental'!H44</f>
        <v>Physical entry controls</v>
      </c>
      <c r="L247" s="17" t="s">
        <v>3</v>
      </c>
      <c r="M247" s="17" t="s">
        <v>243</v>
      </c>
      <c r="N247" s="113" t="s">
        <v>3</v>
      </c>
      <c r="O247" s="113" t="s">
        <v>3</v>
      </c>
      <c r="P247" s="17" t="s">
        <v>3658</v>
      </c>
      <c r="Q247" s="17" t="s">
        <v>3639</v>
      </c>
      <c r="R247" s="17"/>
    </row>
    <row r="248" spans="1:18">
      <c r="A248" s="17">
        <f>'F. Physical and Environmental'!A45</f>
        <v>317</v>
      </c>
      <c r="B248" s="17">
        <f>'F. Physical and Environmental'!I45</f>
        <v>3</v>
      </c>
      <c r="C248" s="17">
        <f>'F. Physical and Environmental'!J45</f>
        <v>0</v>
      </c>
      <c r="D248" s="17" t="str">
        <f>'F. Physical and Environmental'!X45</f>
        <v/>
      </c>
      <c r="E248" s="17" t="str">
        <f>'F. Physical and Environmental'!B45</f>
        <v>F.1.3.5</v>
      </c>
      <c r="F248" s="17" t="str">
        <f>'F. Physical and Environmental'!C45</f>
        <v>Subject to right to search while at the facility?</v>
      </c>
      <c r="G248" s="17" t="str">
        <f>'F. Physical and Environmental'!D45</f>
        <v>Yes</v>
      </c>
      <c r="H248" s="17">
        <f>'F. Physical and Environmental'!E45</f>
        <v>0</v>
      </c>
      <c r="I248" s="17">
        <f>'F. Physical and Environmental'!F45</f>
        <v>0</v>
      </c>
      <c r="J248" s="17" t="str">
        <f>'F. Physical and Environmental'!G45</f>
        <v>N/A</v>
      </c>
      <c r="K248" s="17">
        <f>'F. Physical and Environmental'!H45</f>
        <v>0</v>
      </c>
      <c r="L248" s="17" t="s">
        <v>3</v>
      </c>
      <c r="M248" s="17" t="s">
        <v>243</v>
      </c>
      <c r="N248" s="113" t="s">
        <v>3</v>
      </c>
      <c r="O248" s="113" t="s">
        <v>3</v>
      </c>
      <c r="P248" s="17" t="s">
        <v>3</v>
      </c>
      <c r="Q248" s="17" t="s">
        <v>3</v>
      </c>
      <c r="R248" s="17"/>
    </row>
    <row r="249" spans="1:18" ht="42">
      <c r="A249" s="17">
        <f>'F. Physical and Environmental'!A46</f>
        <v>400</v>
      </c>
      <c r="B249" s="17">
        <f>'F. Physical and Environmental'!I46</f>
        <v>3</v>
      </c>
      <c r="C249" s="17">
        <f>'F. Physical and Environmental'!J46</f>
        <v>0</v>
      </c>
      <c r="D249" s="17" t="str">
        <f>'F. Physical and Environmental'!X46</f>
        <v/>
      </c>
      <c r="E249" s="17" t="str">
        <f>'F. Physical and Environmental'!B46</f>
        <v>F.1.3.6</v>
      </c>
      <c r="F249" s="17" t="str">
        <f>'F. Physical and Environmental'!C46</f>
        <v>Are visitor logs maintained for at least 90 days?</v>
      </c>
      <c r="G249" s="17" t="str">
        <f>'F. Physical and Environmental'!D46</f>
        <v>Yes</v>
      </c>
      <c r="H249" s="17">
        <f>'F. Physical and Environmental'!E46</f>
        <v>0</v>
      </c>
      <c r="I249" s="17" t="str">
        <f>'F. Physical and Environmental'!F46</f>
        <v>F.2 Physical Security Controls – Scoped Systems and Data</v>
      </c>
      <c r="J249" s="17" t="str">
        <f>'F. Physical and Environmental'!G46</f>
        <v>9.1.2.a</v>
      </c>
      <c r="K249" s="17" t="str">
        <f>'F. Physical and Environmental'!H46</f>
        <v>Physical entry controls</v>
      </c>
      <c r="L249" s="17" t="s">
        <v>3636</v>
      </c>
      <c r="M249" s="17" t="s">
        <v>3637</v>
      </c>
      <c r="N249" s="113" t="s">
        <v>3</v>
      </c>
      <c r="O249" s="113" t="s">
        <v>3</v>
      </c>
      <c r="P249" s="17" t="s">
        <v>3</v>
      </c>
      <c r="Q249" s="17" t="s">
        <v>3639</v>
      </c>
      <c r="R249" s="17"/>
    </row>
    <row r="250" spans="1:18" ht="28">
      <c r="A250" s="17">
        <f>'F. Physical and Environmental'!A47</f>
        <v>492</v>
      </c>
      <c r="B250" s="17">
        <f>'F. Physical and Environmental'!I47</f>
        <v>2</v>
      </c>
      <c r="C250" s="17">
        <f>'F. Physical and Environmental'!J47</f>
        <v>0</v>
      </c>
      <c r="D250" s="17" t="str">
        <f>'F. Physical and Environmental'!X47</f>
        <v/>
      </c>
      <c r="E250" s="17" t="str">
        <f>'F. Physical and Environmental'!B47</f>
        <v>F.1.4</v>
      </c>
      <c r="F250" s="17" t="str">
        <f>'F. Physical and Environmental'!C47</f>
        <v>Is there a loading dock at the facility? If yes, is there:</v>
      </c>
      <c r="G250" s="17" t="str">
        <f>'F. Physical and Environmental'!D47</f>
        <v>Yes</v>
      </c>
      <c r="H250" s="17">
        <f>'F. Physical and Environmental'!E47</f>
        <v>0</v>
      </c>
      <c r="I250" s="17">
        <f>'F. Physical and Environmental'!F47</f>
        <v>0</v>
      </c>
      <c r="J250" s="17" t="str">
        <f>'F. Physical and Environmental'!G47</f>
        <v>9.1.6</v>
      </c>
      <c r="K250" s="17" t="str">
        <f>'F. Physical and Environmental'!H47</f>
        <v>Public access, delivery, and loading areas</v>
      </c>
      <c r="L250" s="17" t="s">
        <v>3659</v>
      </c>
      <c r="M250" s="17" t="s">
        <v>3660</v>
      </c>
      <c r="N250" s="113" t="s">
        <v>3</v>
      </c>
      <c r="O250" s="113" t="s">
        <v>3</v>
      </c>
      <c r="P250" s="17" t="s">
        <v>3</v>
      </c>
      <c r="Q250" s="17" t="s">
        <v>3661</v>
      </c>
      <c r="R250" s="17"/>
    </row>
    <row r="251" spans="1:18" ht="28">
      <c r="A251" s="17">
        <f>'F. Physical and Environmental'!A48</f>
        <v>493</v>
      </c>
      <c r="B251" s="17">
        <f>'F. Physical and Environmental'!I48</f>
        <v>3</v>
      </c>
      <c r="C251" s="17">
        <f>'F. Physical and Environmental'!J48</f>
        <v>0</v>
      </c>
      <c r="D251" s="17" t="str">
        <f>'F. Physical and Environmental'!X48</f>
        <v/>
      </c>
      <c r="E251" s="17" t="str">
        <f>'F. Physical and Environmental'!B48</f>
        <v>F.1.4.1</v>
      </c>
      <c r="F251" s="17" t="str">
        <f>'F. Physical and Environmental'!C48</f>
        <v>Any other tenants using the loading dock?</v>
      </c>
      <c r="G251" s="17" t="str">
        <f>'F. Physical and Environmental'!D48</f>
        <v>Yes</v>
      </c>
      <c r="H251" s="17">
        <f>'F. Physical and Environmental'!E48</f>
        <v>0</v>
      </c>
      <c r="I251" s="17">
        <f>'F. Physical and Environmental'!F48</f>
        <v>0</v>
      </c>
      <c r="J251" s="17" t="str">
        <f>'F. Physical and Environmental'!G48</f>
        <v>9.1.6.f</v>
      </c>
      <c r="K251" s="17" t="str">
        <f>'F. Physical and Environmental'!H48</f>
        <v>Public access, delivery, and loading areas</v>
      </c>
      <c r="L251" s="17" t="s">
        <v>3659</v>
      </c>
      <c r="M251" s="17" t="s">
        <v>3660</v>
      </c>
      <c r="N251" s="113" t="s">
        <v>3</v>
      </c>
      <c r="O251" s="113" t="s">
        <v>3</v>
      </c>
      <c r="P251" s="17" t="s">
        <v>3</v>
      </c>
      <c r="Q251" s="17" t="s">
        <v>3661</v>
      </c>
      <c r="R251" s="17"/>
    </row>
    <row r="252" spans="1:18" ht="42">
      <c r="A252" s="17">
        <f>'F. Physical and Environmental'!A49</f>
        <v>495</v>
      </c>
      <c r="B252" s="17">
        <f>'F. Physical and Environmental'!I49</f>
        <v>3</v>
      </c>
      <c r="C252" s="17">
        <f>'F. Physical and Environmental'!J49</f>
        <v>0</v>
      </c>
      <c r="D252" s="17" t="str">
        <f>'F. Physical and Environmental'!X49</f>
        <v/>
      </c>
      <c r="E252" s="17" t="str">
        <f>'F. Physical and Environmental'!B49</f>
        <v>F.1.4.2</v>
      </c>
      <c r="F252" s="17" t="str">
        <f>'F. Physical and Environmental'!C49</f>
        <v>A security guards at each point of entry?</v>
      </c>
      <c r="G252" s="17" t="str">
        <f>'F. Physical and Environmental'!D49</f>
        <v>Yes</v>
      </c>
      <c r="H252" s="17">
        <f>'F. Physical and Environmental'!E49</f>
        <v>0</v>
      </c>
      <c r="I252" s="17" t="str">
        <f>'F. Physical and Environmental'!F49</f>
        <v>F.2 Physical Security Controls – Scoped Systems and Data</v>
      </c>
      <c r="J252" s="17" t="str">
        <f>'F. Physical and Environmental'!G49</f>
        <v>9.1.6.a</v>
      </c>
      <c r="K252" s="17" t="str">
        <f>'F. Physical and Environmental'!H49</f>
        <v>Public access, delivery, and loading areas</v>
      </c>
      <c r="L252" s="17" t="s">
        <v>3659</v>
      </c>
      <c r="M252" s="17" t="s">
        <v>3660</v>
      </c>
      <c r="N252" s="113" t="s">
        <v>3</v>
      </c>
      <c r="O252" s="113" t="s">
        <v>3</v>
      </c>
      <c r="P252" s="17" t="s">
        <v>3</v>
      </c>
      <c r="Q252" s="17" t="s">
        <v>3661</v>
      </c>
      <c r="R252" s="17"/>
    </row>
    <row r="253" spans="1:18" ht="56">
      <c r="A253" s="17">
        <f>'F. Physical and Environmental'!A50</f>
        <v>513</v>
      </c>
      <c r="B253" s="17">
        <f>'F. Physical and Environmental'!I50</f>
        <v>3</v>
      </c>
      <c r="C253" s="17">
        <f>'F. Physical and Environmental'!J50</f>
        <v>0</v>
      </c>
      <c r="D253" s="17" t="str">
        <f>'F. Physical and Environmental'!X50</f>
        <v/>
      </c>
      <c r="E253" s="17" t="str">
        <f>'F. Physical and Environmental'!B50</f>
        <v>F.1.4.3</v>
      </c>
      <c r="F253" s="17" t="str">
        <f>'F. Physical and Environmental'!C50</f>
        <v>Smoke detector?</v>
      </c>
      <c r="G253" s="17" t="str">
        <f>'F. Physical and Environmental'!D50</f>
        <v>Yes</v>
      </c>
      <c r="H253" s="17">
        <f>'F. Physical and Environmental'!E50</f>
        <v>0</v>
      </c>
      <c r="I253" s="17" t="str">
        <f>'F. Physical and Environmental'!F50</f>
        <v>F.1 Environmental Controls – Computing Hardware</v>
      </c>
      <c r="J253" s="17" t="str">
        <f>'F. Physical and Environmental'!G50</f>
        <v>9.2.1.d</v>
      </c>
      <c r="K253" s="17" t="str">
        <f>'F. Physical and Environmental'!H50</f>
        <v>Equipment sitting and protection</v>
      </c>
      <c r="L253" s="17" t="s">
        <v>3644</v>
      </c>
      <c r="M253" s="17" t="s">
        <v>3645</v>
      </c>
      <c r="N253" s="113" t="s">
        <v>3</v>
      </c>
      <c r="O253" s="113" t="s">
        <v>3</v>
      </c>
      <c r="P253" s="17" t="s">
        <v>3649</v>
      </c>
      <c r="Q253" s="17" t="s">
        <v>3646</v>
      </c>
      <c r="R253" s="17"/>
    </row>
    <row r="254" spans="1:18" ht="28">
      <c r="A254" s="17">
        <f>'F. Physical and Environmental'!A51</f>
        <v>514</v>
      </c>
      <c r="B254" s="17">
        <f>'F. Physical and Environmental'!I51</f>
        <v>3</v>
      </c>
      <c r="C254" s="17">
        <f>'F. Physical and Environmental'!J51</f>
        <v>0</v>
      </c>
      <c r="D254" s="17" t="str">
        <f>'F. Physical and Environmental'!X51</f>
        <v/>
      </c>
      <c r="E254" s="17" t="str">
        <f>'F. Physical and Environmental'!B51</f>
        <v>F.1.4.4</v>
      </c>
      <c r="F254" s="17" t="str">
        <f>'F. Physical and Environmental'!C51</f>
        <v>Fire alarm?</v>
      </c>
      <c r="G254" s="17" t="str">
        <f>'F. Physical and Environmental'!D51</f>
        <v>Yes</v>
      </c>
      <c r="H254" s="17">
        <f>'F. Physical and Environmental'!E51</f>
        <v>0</v>
      </c>
      <c r="I254" s="17">
        <f>'F. Physical and Environmental'!F51</f>
        <v>0</v>
      </c>
      <c r="J254" s="17" t="str">
        <f>'F. Physical and Environmental'!G51</f>
        <v>9.2.1.d</v>
      </c>
      <c r="K254" s="17" t="str">
        <f>'F. Physical and Environmental'!H51</f>
        <v>Equipment sitting and protection</v>
      </c>
      <c r="L254" s="17" t="s">
        <v>3644</v>
      </c>
      <c r="M254" s="17" t="s">
        <v>3645</v>
      </c>
      <c r="N254" s="113" t="s">
        <v>3</v>
      </c>
      <c r="O254" s="113" t="s">
        <v>3</v>
      </c>
      <c r="P254" s="17" t="s">
        <v>3</v>
      </c>
      <c r="Q254" s="17" t="s">
        <v>3646</v>
      </c>
      <c r="R254" s="17"/>
    </row>
    <row r="255" spans="1:18" ht="56">
      <c r="A255" s="17">
        <f>'F. Physical and Environmental'!A52</f>
        <v>516</v>
      </c>
      <c r="B255" s="17">
        <f>'F. Physical and Environmental'!I52</f>
        <v>3</v>
      </c>
      <c r="C255" s="17">
        <f>'F. Physical and Environmental'!J52</f>
        <v>0</v>
      </c>
      <c r="D255" s="17" t="str">
        <f>'F. Physical and Environmental'!X52</f>
        <v/>
      </c>
      <c r="E255" s="17" t="str">
        <f>'F. Physical and Environmental'!B52</f>
        <v>F.1.4.5</v>
      </c>
      <c r="F255" s="17" t="str">
        <f>'F. Physical and Environmental'!C52</f>
        <v>Fire suppression?</v>
      </c>
      <c r="G255" s="17" t="str">
        <f>'F. Physical and Environmental'!D52</f>
        <v>Yes</v>
      </c>
      <c r="H255" s="17">
        <f>'F. Physical and Environmental'!E52</f>
        <v>0</v>
      </c>
      <c r="I255" s="17" t="str">
        <f>'F. Physical and Environmental'!F52</f>
        <v>F.1 Environmental Controls – Computing Hardware</v>
      </c>
      <c r="J255" s="17" t="str">
        <f>'F. Physical and Environmental'!G52</f>
        <v>9.1.4.c</v>
      </c>
      <c r="K255" s="17" t="str">
        <f>'F. Physical and Environmental'!H52</f>
        <v>Protecting against external and environmental threats</v>
      </c>
      <c r="L255" s="17" t="s">
        <v>3650</v>
      </c>
      <c r="M255" s="17" t="s">
        <v>3651</v>
      </c>
      <c r="N255" s="113" t="s">
        <v>3</v>
      </c>
      <c r="O255" s="113" t="s">
        <v>3</v>
      </c>
      <c r="P255" s="17" t="s">
        <v>3</v>
      </c>
      <c r="Q255" s="17" t="s">
        <v>3650</v>
      </c>
      <c r="R255" s="17"/>
    </row>
    <row r="256" spans="1:18" ht="42">
      <c r="A256" s="17">
        <f>'F. Physical and Environmental'!A53</f>
        <v>508</v>
      </c>
      <c r="B256" s="17">
        <f>'F. Physical and Environmental'!I53</f>
        <v>3</v>
      </c>
      <c r="C256" s="17">
        <f>'F. Physical and Environmental'!J53</f>
        <v>0</v>
      </c>
      <c r="D256" s="17" t="str">
        <f>'F. Physical and Environmental'!X53</f>
        <v/>
      </c>
      <c r="E256" s="17" t="str">
        <f>'F. Physical and Environmental'!B53</f>
        <v>F.1.4.6</v>
      </c>
      <c r="F256" s="17" t="str">
        <f>'F. Physical and Environmental'!C53</f>
        <v>CCTV and the video stored for at least 90 days?</v>
      </c>
      <c r="G256" s="17" t="str">
        <f>'F. Physical and Environmental'!D53</f>
        <v>Yes</v>
      </c>
      <c r="H256" s="17">
        <f>'F. Physical and Environmental'!E53</f>
        <v>0</v>
      </c>
      <c r="I256" s="17" t="str">
        <f>'F. Physical and Environmental'!F53</f>
        <v>F.2 Physical Security Controls – Scoped Systems and Data</v>
      </c>
      <c r="J256" s="17" t="str">
        <f>'F. Physical and Environmental'!G53</f>
        <v>9.1.1.e</v>
      </c>
      <c r="K256" s="17" t="str">
        <f>'F. Physical and Environmental'!H53</f>
        <v>Physical security perimeter</v>
      </c>
      <c r="L256" s="17" t="s">
        <v>3633</v>
      </c>
      <c r="M256" s="17" t="s">
        <v>3634</v>
      </c>
      <c r="N256" s="113" t="s">
        <v>3</v>
      </c>
      <c r="O256" s="113" t="s">
        <v>3</v>
      </c>
      <c r="P256" s="17" t="s">
        <v>3</v>
      </c>
      <c r="Q256" s="17" t="s">
        <v>3635</v>
      </c>
      <c r="R256" s="17"/>
    </row>
    <row r="257" spans="1:18">
      <c r="A257" s="17">
        <f>'F. Physical and Environmental'!A54</f>
        <v>3203</v>
      </c>
      <c r="B257" s="17">
        <f>'F. Physical and Environmental'!I54</f>
        <v>3</v>
      </c>
      <c r="C257" s="17">
        <f>'F. Physical and Environmental'!J54</f>
        <v>0</v>
      </c>
      <c r="D257" s="17" t="str">
        <f>'F. Physical and Environmental'!X54</f>
        <v/>
      </c>
      <c r="E257" s="17" t="str">
        <f>'F. Physical and Environmental'!B54</f>
        <v>F.1.4.7</v>
      </c>
      <c r="F257" s="17" t="str">
        <f>'F. Physical and Environmental'!C54</f>
        <v>Restricted access and logs kept of all access?</v>
      </c>
      <c r="G257" s="17" t="str">
        <f>'F. Physical and Environmental'!D54</f>
        <v>Yes</v>
      </c>
      <c r="H257" s="17">
        <f>'F. Physical and Environmental'!E54</f>
        <v>0</v>
      </c>
      <c r="I257" s="17">
        <f>'F. Physical and Environmental'!F54</f>
        <v>0</v>
      </c>
      <c r="J257" s="17" t="str">
        <f>'F. Physical and Environmental'!G54</f>
        <v>9.1.2</v>
      </c>
      <c r="K257" s="17" t="str">
        <f>'F. Physical and Environmental'!H54</f>
        <v>Physical entry controls</v>
      </c>
      <c r="L257" s="17" t="s">
        <v>3636</v>
      </c>
      <c r="M257" s="17" t="s">
        <v>3637</v>
      </c>
      <c r="N257" s="113" t="s">
        <v>3</v>
      </c>
      <c r="O257" s="113" t="s">
        <v>3</v>
      </c>
      <c r="P257" s="17" t="s">
        <v>3</v>
      </c>
      <c r="Q257" s="17" t="s">
        <v>3639</v>
      </c>
      <c r="R257" s="17"/>
    </row>
    <row r="258" spans="1:18" ht="56">
      <c r="A258" s="17">
        <f>'F. Physical and Environmental'!A55</f>
        <v>541</v>
      </c>
      <c r="B258" s="17">
        <f>'F. Physical and Environmental'!I55</f>
        <v>2</v>
      </c>
      <c r="C258" s="17">
        <f>'F. Physical and Environmental'!J55</f>
        <v>0</v>
      </c>
      <c r="D258" s="17" t="str">
        <f>'F. Physical and Environmental'!X55</f>
        <v/>
      </c>
      <c r="E258" s="17" t="str">
        <f>'F. Physical and Environmental'!B55</f>
        <v>F.1.5</v>
      </c>
      <c r="F258" s="17" t="str">
        <f>'F. Physical and Environmental'!C55</f>
        <v>Is there a battery/UPS room? If yes, does it contain:</v>
      </c>
      <c r="G258" s="17" t="str">
        <f>'F. Physical and Environmental'!D55</f>
        <v>Yes</v>
      </c>
      <c r="H258" s="17">
        <f>'F. Physical and Environmental'!E55</f>
        <v>0</v>
      </c>
      <c r="I258" s="17" t="str">
        <f>'F. Physical and Environmental'!F55</f>
        <v>F.1 Environmental Controls – Computing Hardware</v>
      </c>
      <c r="J258" s="17" t="str">
        <f>'F. Physical and Environmental'!G55</f>
        <v>9.2.2</v>
      </c>
      <c r="K258" s="17" t="str">
        <f>'F. Physical and Environmental'!H55</f>
        <v>Supporting utilities</v>
      </c>
      <c r="L258" s="17" t="s">
        <v>3650</v>
      </c>
      <c r="M258" s="17" t="s">
        <v>3651</v>
      </c>
      <c r="N258" s="113" t="s">
        <v>3</v>
      </c>
      <c r="O258" s="113" t="s">
        <v>3</v>
      </c>
      <c r="P258" s="17" t="s">
        <v>3</v>
      </c>
      <c r="Q258" s="17" t="s">
        <v>3</v>
      </c>
      <c r="R258" s="17"/>
    </row>
    <row r="259" spans="1:18" ht="28">
      <c r="A259" s="17">
        <f>'F. Physical and Environmental'!A56</f>
        <v>543</v>
      </c>
      <c r="B259" s="17">
        <f>'F. Physical and Environmental'!I56</f>
        <v>3</v>
      </c>
      <c r="C259" s="17">
        <f>'F. Physical and Environmental'!J56</f>
        <v>0</v>
      </c>
      <c r="D259" s="17" t="str">
        <f>'F. Physical and Environmental'!X56</f>
        <v/>
      </c>
      <c r="E259" s="17" t="str">
        <f>'F. Physical and Environmental'!B56</f>
        <v>F.1.5.1</v>
      </c>
      <c r="F259" s="17" t="str">
        <f>'F. Physical and Environmental'!C56</f>
        <v>Hydrogen sensors?</v>
      </c>
      <c r="G259" s="17" t="str">
        <f>'F. Physical and Environmental'!D56</f>
        <v>No</v>
      </c>
      <c r="H259" s="17">
        <f>'F. Physical and Environmental'!E56</f>
        <v>0</v>
      </c>
      <c r="I259" s="17">
        <f>'F. Physical and Environmental'!F56</f>
        <v>0</v>
      </c>
      <c r="J259" s="17" t="str">
        <f>'F. Physical and Environmental'!G56</f>
        <v>9.2.1.d</v>
      </c>
      <c r="K259" s="17" t="str">
        <f>'F. Physical and Environmental'!H56</f>
        <v>Equipment sitting and protection</v>
      </c>
      <c r="L259" s="17" t="s">
        <v>3644</v>
      </c>
      <c r="M259" s="17" t="s">
        <v>3645</v>
      </c>
      <c r="N259" s="113" t="s">
        <v>3</v>
      </c>
      <c r="O259" s="113" t="s">
        <v>3</v>
      </c>
      <c r="P259" s="17" t="s">
        <v>3</v>
      </c>
      <c r="Q259" s="17" t="s">
        <v>3646</v>
      </c>
      <c r="R259" s="17"/>
    </row>
    <row r="260" spans="1:18" ht="28">
      <c r="A260" s="17">
        <f>'F. Physical and Environmental'!A57</f>
        <v>570</v>
      </c>
      <c r="B260" s="17">
        <f>'F. Physical and Environmental'!I57</f>
        <v>3</v>
      </c>
      <c r="C260" s="17">
        <f>'F. Physical and Environmental'!J57</f>
        <v>0</v>
      </c>
      <c r="D260" s="17" t="str">
        <f>'F. Physical and Environmental'!X57</f>
        <v/>
      </c>
      <c r="E260" s="17" t="str">
        <f>'F. Physical and Environmental'!B57</f>
        <v>F.1.5.2</v>
      </c>
      <c r="F260" s="17" t="str">
        <f>'F. Physical and Environmental'!C57</f>
        <v>Monitored fire alarm?</v>
      </c>
      <c r="G260" s="17" t="str">
        <f>'F. Physical and Environmental'!D57</f>
        <v>Yes</v>
      </c>
      <c r="H260" s="17">
        <f>'F. Physical and Environmental'!E57</f>
        <v>0</v>
      </c>
      <c r="I260" s="17">
        <f>'F. Physical and Environmental'!F57</f>
        <v>0</v>
      </c>
      <c r="J260" s="17" t="str">
        <f>'F. Physical and Environmental'!G57</f>
        <v>9.2.1.d</v>
      </c>
      <c r="K260" s="17" t="str">
        <f>'F. Physical and Environmental'!H57</f>
        <v>Equipment sitting and protection</v>
      </c>
      <c r="L260" s="17" t="s">
        <v>3644</v>
      </c>
      <c r="M260" s="17" t="s">
        <v>3645</v>
      </c>
      <c r="N260" s="113" t="s">
        <v>3</v>
      </c>
      <c r="O260" s="113" t="s">
        <v>3</v>
      </c>
      <c r="P260" s="17" t="s">
        <v>3</v>
      </c>
      <c r="Q260" s="17" t="s">
        <v>3646</v>
      </c>
      <c r="R260" s="17"/>
    </row>
    <row r="261" spans="1:18" ht="56">
      <c r="A261" s="17">
        <f>'F. Physical and Environmental'!A58</f>
        <v>3204</v>
      </c>
      <c r="B261" s="17">
        <f>'F. Physical and Environmental'!I58</f>
        <v>3</v>
      </c>
      <c r="C261" s="17">
        <f>'F. Physical and Environmental'!J58</f>
        <v>0</v>
      </c>
      <c r="D261" s="17" t="str">
        <f>'F. Physical and Environmental'!X58</f>
        <v/>
      </c>
      <c r="E261" s="17" t="str">
        <f>'F. Physical and Environmental'!B58</f>
        <v>F.1.5.3</v>
      </c>
      <c r="F261" s="17" t="str">
        <f>'F. Physical and Environmental'!C58</f>
        <v>Fire suppression system?</v>
      </c>
      <c r="G261" s="17" t="str">
        <f>'F. Physical and Environmental'!D58</f>
        <v>Yes</v>
      </c>
      <c r="H261" s="17">
        <f>'F. Physical and Environmental'!E58</f>
        <v>0</v>
      </c>
      <c r="I261" s="17" t="str">
        <f>'F. Physical and Environmental'!F58</f>
        <v>F.1 Environmental Controls – Computing Hardware</v>
      </c>
      <c r="J261" s="17" t="str">
        <f>'F. Physical and Environmental'!G58</f>
        <v>9.1.4.c</v>
      </c>
      <c r="K261" s="17" t="str">
        <f>'F. Physical and Environmental'!H58</f>
        <v>Protecting against external and environmental threats</v>
      </c>
      <c r="L261" s="17" t="s">
        <v>3650</v>
      </c>
      <c r="M261" s="17" t="s">
        <v>3651</v>
      </c>
      <c r="N261" s="113" t="s">
        <v>3</v>
      </c>
      <c r="O261" s="113" t="s">
        <v>3</v>
      </c>
      <c r="P261" s="17" t="s">
        <v>3649</v>
      </c>
      <c r="Q261" s="17" t="s">
        <v>3650</v>
      </c>
      <c r="R261" s="17"/>
    </row>
    <row r="262" spans="1:18" ht="42">
      <c r="A262" s="17">
        <f>'F. Physical and Environmental'!A59</f>
        <v>560</v>
      </c>
      <c r="B262" s="17">
        <f>'F. Physical and Environmental'!I59</f>
        <v>3</v>
      </c>
      <c r="C262" s="17">
        <f>'F. Physical and Environmental'!J59</f>
        <v>0</v>
      </c>
      <c r="D262" s="17" t="str">
        <f>'F. Physical and Environmental'!X59</f>
        <v/>
      </c>
      <c r="E262" s="17" t="str">
        <f>'F. Physical and Environmental'!B59</f>
        <v>F.1.5.4</v>
      </c>
      <c r="F262" s="17" t="str">
        <f>'F. Physical and Environmental'!C59</f>
        <v>CCTV and the video stored for at least 90 days?</v>
      </c>
      <c r="G262" s="17" t="str">
        <f>'F. Physical and Environmental'!D59</f>
        <v>Yes</v>
      </c>
      <c r="H262" s="17">
        <f>'F. Physical and Environmental'!E59</f>
        <v>0</v>
      </c>
      <c r="I262" s="17" t="str">
        <f>'F. Physical and Environmental'!F59</f>
        <v>F.2 Physical Security Controls – Scoped Systems and Data</v>
      </c>
      <c r="J262" s="17" t="str">
        <f>'F. Physical and Environmental'!G59</f>
        <v>9.1.1.e</v>
      </c>
      <c r="K262" s="17" t="str">
        <f>'F. Physical and Environmental'!H59</f>
        <v>Physical security perimeter</v>
      </c>
      <c r="L262" s="17" t="s">
        <v>3633</v>
      </c>
      <c r="M262" s="17" t="s">
        <v>3634</v>
      </c>
      <c r="N262" s="113" t="s">
        <v>3</v>
      </c>
      <c r="O262" s="113" t="s">
        <v>3</v>
      </c>
      <c r="P262" s="17" t="s">
        <v>3</v>
      </c>
      <c r="Q262" s="17" t="s">
        <v>3635</v>
      </c>
      <c r="R262" s="17"/>
    </row>
    <row r="263" spans="1:18">
      <c r="A263" s="17">
        <f>'F. Physical and Environmental'!A60</f>
        <v>546</v>
      </c>
      <c r="B263" s="17">
        <f>'F. Physical and Environmental'!I60</f>
        <v>3</v>
      </c>
      <c r="C263" s="17">
        <f>'F. Physical and Environmental'!J60</f>
        <v>0</v>
      </c>
      <c r="D263" s="17" t="str">
        <f>'F. Physical and Environmental'!X60</f>
        <v/>
      </c>
      <c r="E263" s="17" t="str">
        <f>'F. Physical and Environmental'!B60</f>
        <v>F.1.5.5</v>
      </c>
      <c r="F263" s="17" t="str">
        <f>'F. Physical and Environmental'!C60</f>
        <v>Restricted access and logs kept of all access?</v>
      </c>
      <c r="G263" s="17" t="str">
        <f>'F. Physical and Environmental'!D60</f>
        <v>Yes</v>
      </c>
      <c r="H263" s="17">
        <f>'F. Physical and Environmental'!E60</f>
        <v>0</v>
      </c>
      <c r="I263" s="17">
        <f>'F. Physical and Environmental'!F60</f>
        <v>0</v>
      </c>
      <c r="J263" s="17" t="str">
        <f>'F. Physical and Environmental'!G60</f>
        <v>9.1.2</v>
      </c>
      <c r="K263" s="17" t="str">
        <f>'F. Physical and Environmental'!H60</f>
        <v>Physical entry controls</v>
      </c>
      <c r="L263" s="17" t="s">
        <v>3636</v>
      </c>
      <c r="M263" s="17" t="s">
        <v>3637</v>
      </c>
      <c r="N263" s="113" t="s">
        <v>3</v>
      </c>
      <c r="O263" s="113" t="s">
        <v>3</v>
      </c>
      <c r="P263" s="17" t="s">
        <v>3</v>
      </c>
      <c r="Q263" s="17" t="s">
        <v>3639</v>
      </c>
      <c r="R263" s="17"/>
    </row>
    <row r="264" spans="1:18">
      <c r="A264" s="17">
        <f>'F. Physical and Environmental'!A61</f>
        <v>559</v>
      </c>
      <c r="B264" s="17">
        <f>'F. Physical and Environmental'!I61</f>
        <v>3</v>
      </c>
      <c r="C264" s="17">
        <f>'F. Physical and Environmental'!J61</f>
        <v>0</v>
      </c>
      <c r="D264" s="17" t="str">
        <f>'F. Physical and Environmental'!X61</f>
        <v/>
      </c>
      <c r="E264" s="17" t="str">
        <f>'F. Physical and Environmental'!B61</f>
        <v>F.1.5.6</v>
      </c>
      <c r="F264" s="17" t="str">
        <f>'F. Physical and Environmental'!C61</f>
        <v>Are visitors permitted in the battery/UPS room?</v>
      </c>
      <c r="G264" s="17" t="str">
        <f>'F. Physical and Environmental'!D61</f>
        <v>Yes</v>
      </c>
      <c r="H264" s="17">
        <f>'F. Physical and Environmental'!E61</f>
        <v>0</v>
      </c>
      <c r="I264" s="17">
        <f>'F. Physical and Environmental'!F61</f>
        <v>0</v>
      </c>
      <c r="J264" s="17" t="str">
        <f>'F. Physical and Environmental'!G61</f>
        <v>9.1.2</v>
      </c>
      <c r="K264" s="17" t="str">
        <f>'F. Physical and Environmental'!H61</f>
        <v>Physical entry controls</v>
      </c>
      <c r="L264" s="17" t="s">
        <v>3636</v>
      </c>
      <c r="M264" s="17" t="s">
        <v>3637</v>
      </c>
      <c r="N264" s="113" t="s">
        <v>3</v>
      </c>
      <c r="O264" s="113" t="s">
        <v>3</v>
      </c>
      <c r="P264" s="17" t="s">
        <v>3</v>
      </c>
      <c r="Q264" s="17" t="s">
        <v>3639</v>
      </c>
      <c r="R264" s="17"/>
    </row>
    <row r="265" spans="1:18" ht="28">
      <c r="A265" s="17">
        <f>'F. Physical and Environmental'!A62</f>
        <v>454</v>
      </c>
      <c r="B265" s="17">
        <f>'F. Physical and Environmental'!I62</f>
        <v>3</v>
      </c>
      <c r="C265" s="17">
        <f>'F. Physical and Environmental'!J62</f>
        <v>0</v>
      </c>
      <c r="D265" s="17" t="str">
        <f>'F. Physical and Environmental'!X62</f>
        <v/>
      </c>
      <c r="E265" s="17" t="str">
        <f>'F. Physical and Environmental'!B62</f>
        <v>F.1.5.7</v>
      </c>
      <c r="F265" s="17" t="str">
        <f>'F. Physical and Environmental'!C62</f>
        <v>Does UPS support N+1?</v>
      </c>
      <c r="G265" s="17" t="str">
        <f>'F. Physical and Environmental'!D62</f>
        <v>Yes</v>
      </c>
      <c r="H265" s="17">
        <f>'F. Physical and Environmental'!E62</f>
        <v>0</v>
      </c>
      <c r="I265" s="17">
        <f>'F. Physical and Environmental'!F62</f>
        <v>0</v>
      </c>
      <c r="J265" s="17" t="str">
        <f>'F. Physical and Environmental'!G62</f>
        <v>9.2.2</v>
      </c>
      <c r="K265" s="17" t="str">
        <f>'F. Physical and Environmental'!H62</f>
        <v>Supporting utilities</v>
      </c>
      <c r="L265" s="17" t="s">
        <v>3650</v>
      </c>
      <c r="M265" s="17" t="s">
        <v>3651</v>
      </c>
      <c r="N265" s="113" t="s">
        <v>3</v>
      </c>
      <c r="O265" s="113" t="s">
        <v>3</v>
      </c>
      <c r="P265" s="17" t="s">
        <v>3</v>
      </c>
      <c r="Q265" s="17" t="s">
        <v>3653</v>
      </c>
      <c r="R265" s="17"/>
    </row>
    <row r="266" spans="1:18" ht="56">
      <c r="A266" s="17">
        <f>'F. Physical and Environmental'!A63</f>
        <v>621</v>
      </c>
      <c r="B266" s="17">
        <f>'F. Physical and Environmental'!I63</f>
        <v>2</v>
      </c>
      <c r="C266" s="17">
        <f>'F. Physical and Environmental'!J63</f>
        <v>0</v>
      </c>
      <c r="D266" s="17" t="str">
        <f>'F. Physical and Environmental'!X63</f>
        <v/>
      </c>
      <c r="E266" s="17" t="str">
        <f>'F. Physical and Environmental'!B63</f>
        <v>F.1.6</v>
      </c>
      <c r="F266" s="17" t="str">
        <f>'F. Physical and Environmental'!C63</f>
        <v>Is there a generator or generator area? If yes, is there:</v>
      </c>
      <c r="G266" s="17" t="str">
        <f>'F. Physical and Environmental'!D63</f>
        <v>Yes</v>
      </c>
      <c r="H266" s="17">
        <f>'F. Physical and Environmental'!E63</f>
        <v>0</v>
      </c>
      <c r="I266" s="17" t="str">
        <f>'F. Physical and Environmental'!F63</f>
        <v>F.1 Environmental Controls – Computing Hardware</v>
      </c>
      <c r="J266" s="17" t="str">
        <f>'F. Physical and Environmental'!G63</f>
        <v>9.2.2</v>
      </c>
      <c r="K266" s="17" t="str">
        <f>'F. Physical and Environmental'!H63</f>
        <v>Supporting utilities</v>
      </c>
      <c r="L266" s="17" t="s">
        <v>3650</v>
      </c>
      <c r="M266" s="17" t="s">
        <v>3651</v>
      </c>
      <c r="N266" s="113" t="s">
        <v>3</v>
      </c>
      <c r="O266" s="113" t="s">
        <v>3</v>
      </c>
      <c r="P266" s="17" t="s">
        <v>3</v>
      </c>
      <c r="Q266" s="17" t="s">
        <v>3</v>
      </c>
      <c r="R266" s="17"/>
    </row>
    <row r="267" spans="1:18" ht="28">
      <c r="A267" s="17">
        <f>'F. Physical and Environmental'!A64</f>
        <v>627</v>
      </c>
      <c r="B267" s="17">
        <f>'F. Physical and Environmental'!I64</f>
        <v>3</v>
      </c>
      <c r="C267" s="17">
        <f>'F. Physical and Environmental'!J64</f>
        <v>0</v>
      </c>
      <c r="D267" s="17" t="str">
        <f>'F. Physical and Environmental'!X64</f>
        <v/>
      </c>
      <c r="E267" s="17" t="str">
        <f>'F. Physical and Environmental'!B64</f>
        <v>F.1.6.1</v>
      </c>
      <c r="F267" s="17" t="str">
        <f>'F. Physical and Environmental'!C64</f>
        <v>A fuel supply readily available to ensure uninterrupted service?</v>
      </c>
      <c r="G267" s="17" t="str">
        <f>'F. Physical and Environmental'!D64</f>
        <v>Yes</v>
      </c>
      <c r="H267" s="17">
        <f>'F. Physical and Environmental'!E64</f>
        <v>0</v>
      </c>
      <c r="I267" s="17">
        <f>'F. Physical and Environmental'!F64</f>
        <v>0</v>
      </c>
      <c r="J267" s="17" t="str">
        <f>'F. Physical and Environmental'!G64</f>
        <v>9.2.2</v>
      </c>
      <c r="K267" s="17" t="str">
        <f>'F. Physical and Environmental'!H64</f>
        <v>Supporting utilities</v>
      </c>
      <c r="L267" s="17" t="s">
        <v>3650</v>
      </c>
      <c r="M267" s="17" t="s">
        <v>3651</v>
      </c>
      <c r="N267" s="113" t="s">
        <v>3</v>
      </c>
      <c r="O267" s="113" t="s">
        <v>3</v>
      </c>
      <c r="P267" s="17" t="s">
        <v>3</v>
      </c>
      <c r="Q267" s="17" t="s">
        <v>3</v>
      </c>
      <c r="R267" s="17"/>
    </row>
    <row r="268" spans="1:18" ht="28">
      <c r="A268" s="17">
        <f>'F. Physical and Environmental'!A65</f>
        <v>628</v>
      </c>
      <c r="B268" s="17">
        <f>'F. Physical and Environmental'!I65</f>
        <v>3</v>
      </c>
      <c r="C268" s="17">
        <f>'F. Physical and Environmental'!J65</f>
        <v>0</v>
      </c>
      <c r="D268" s="17" t="str">
        <f>'F. Physical and Environmental'!X65</f>
        <v/>
      </c>
      <c r="E268" s="17" t="str">
        <f>'F. Physical and Environmental'!B65</f>
        <v>F.1.6.2</v>
      </c>
      <c r="F268" s="17" t="str">
        <f>'F. Physical and Environmental'!C65</f>
        <v>Adequate capacity to supply power for at least 48 hours?</v>
      </c>
      <c r="G268" s="17" t="str">
        <f>'F. Physical and Environmental'!D65</f>
        <v>Yes</v>
      </c>
      <c r="H268" s="17">
        <f>'F. Physical and Environmental'!E65</f>
        <v>0</v>
      </c>
      <c r="I268" s="17">
        <f>'F. Physical and Environmental'!F65</f>
        <v>0</v>
      </c>
      <c r="J268" s="17" t="str">
        <f>'F. Physical and Environmental'!G65</f>
        <v>9.2.2</v>
      </c>
      <c r="K268" s="17" t="str">
        <f>'F. Physical and Environmental'!H65</f>
        <v>Supporting utilities</v>
      </c>
      <c r="L268" s="17" t="s">
        <v>3650</v>
      </c>
      <c r="M268" s="17" t="s">
        <v>3651</v>
      </c>
      <c r="N268" s="113" t="s">
        <v>3</v>
      </c>
      <c r="O268" s="113" t="s">
        <v>3</v>
      </c>
      <c r="P268" s="17" t="s">
        <v>3</v>
      </c>
      <c r="Q268" s="17" t="s">
        <v>3</v>
      </c>
      <c r="R268" s="17"/>
    </row>
    <row r="269" spans="1:18" ht="28">
      <c r="A269" s="17">
        <f>'F. Physical and Environmental'!A66</f>
        <v>629</v>
      </c>
      <c r="B269" s="17">
        <f>'F. Physical and Environmental'!I66</f>
        <v>3</v>
      </c>
      <c r="C269" s="17">
        <f>'F. Physical and Environmental'!J66</f>
        <v>0</v>
      </c>
      <c r="D269" s="17" t="str">
        <f>'F. Physical and Environmental'!X66</f>
        <v/>
      </c>
      <c r="E269" s="17" t="str">
        <f>'F. Physical and Environmental'!B66</f>
        <v>F.1.6.3</v>
      </c>
      <c r="F269" s="17" t="str">
        <f>'F. Physical and Environmental'!C66</f>
        <v>Restricted access and logs kept of all access?</v>
      </c>
      <c r="G269" s="17" t="str">
        <f>'F. Physical and Environmental'!D66</f>
        <v>Yes</v>
      </c>
      <c r="H269" s="17">
        <f>'F. Physical and Environmental'!E66</f>
        <v>0</v>
      </c>
      <c r="I269" s="17">
        <f>'F. Physical and Environmental'!F66</f>
        <v>0</v>
      </c>
      <c r="J269" s="17" t="str">
        <f>'F. Physical and Environmental'!G66</f>
        <v>9.1.1.a</v>
      </c>
      <c r="K269" s="17" t="str">
        <f>'F. Physical and Environmental'!H66</f>
        <v>Physical security perimeter</v>
      </c>
      <c r="L269" s="17" t="s">
        <v>3633</v>
      </c>
      <c r="M269" s="17" t="s">
        <v>3634</v>
      </c>
      <c r="N269" s="113" t="s">
        <v>3</v>
      </c>
      <c r="O269" s="113" t="s">
        <v>3</v>
      </c>
      <c r="P269" s="17" t="s">
        <v>3</v>
      </c>
      <c r="Q269" s="17" t="s">
        <v>3635</v>
      </c>
      <c r="R269" s="17"/>
    </row>
    <row r="270" spans="1:18" ht="42">
      <c r="A270" s="17">
        <f>'F. Physical and Environmental'!A67</f>
        <v>640</v>
      </c>
      <c r="B270" s="17">
        <f>'F. Physical and Environmental'!I67</f>
        <v>3</v>
      </c>
      <c r="C270" s="17">
        <f>'F. Physical and Environmental'!J67</f>
        <v>0</v>
      </c>
      <c r="D270" s="17" t="str">
        <f>'F. Physical and Environmental'!X67</f>
        <v/>
      </c>
      <c r="E270" s="17" t="str">
        <f>'F. Physical and Environmental'!B67</f>
        <v>F.1.6.4</v>
      </c>
      <c r="F270" s="17" t="str">
        <f>'F. Physical and Environmental'!C67</f>
        <v>CCTV and the video stored for at least 90 days?</v>
      </c>
      <c r="G270" s="17" t="str">
        <f>'F. Physical and Environmental'!D67</f>
        <v>Yes</v>
      </c>
      <c r="H270" s="17">
        <f>'F. Physical and Environmental'!E67</f>
        <v>0</v>
      </c>
      <c r="I270" s="17" t="str">
        <f>'F. Physical and Environmental'!F67</f>
        <v>F.2 Physical Security Controls – Scoped Systems and Data</v>
      </c>
      <c r="J270" s="17" t="str">
        <f>'F. Physical and Environmental'!G67</f>
        <v>9.1.1.e</v>
      </c>
      <c r="K270" s="17" t="str">
        <f>'F. Physical and Environmental'!H67</f>
        <v>Physical security perimeter</v>
      </c>
      <c r="L270" s="17" t="s">
        <v>3633</v>
      </c>
      <c r="M270" s="17" t="s">
        <v>3634</v>
      </c>
      <c r="N270" s="113" t="s">
        <v>3</v>
      </c>
      <c r="O270" s="113" t="s">
        <v>3</v>
      </c>
      <c r="P270" s="17" t="s">
        <v>3</v>
      </c>
      <c r="Q270" s="17" t="s">
        <v>3635</v>
      </c>
      <c r="R270" s="17"/>
    </row>
    <row r="271" spans="1:18" ht="42">
      <c r="A271" s="17">
        <f>'F. Physical and Environmental'!A68</f>
        <v>656</v>
      </c>
      <c r="B271" s="17">
        <f>'F. Physical and Environmental'!I68</f>
        <v>2</v>
      </c>
      <c r="C271" s="17">
        <f>'F. Physical and Environmental'!J68</f>
        <v>0</v>
      </c>
      <c r="D271" s="17" t="str">
        <f>'F. Physical and Environmental'!X68</f>
        <v/>
      </c>
      <c r="E271" s="17" t="str">
        <f>'F. Physical and Environmental'!B68</f>
        <v>F.1.7</v>
      </c>
      <c r="F271" s="17" t="str">
        <f>'F. Physical and Environmental'!C68</f>
        <v>Is there a mailroom that handles Scoped Data? If so, is access:</v>
      </c>
      <c r="G271" s="17" t="str">
        <f>'F. Physical and Environmental'!D68</f>
        <v>No</v>
      </c>
      <c r="H271" s="17">
        <f>'F. Physical and Environmental'!E68</f>
        <v>0</v>
      </c>
      <c r="I271" s="17">
        <f>'F. Physical and Environmental'!F68</f>
        <v>0</v>
      </c>
      <c r="J271" s="17" t="str">
        <f>'F. Physical and Environmental'!G68</f>
        <v>10.1.1</v>
      </c>
      <c r="K271" s="17" t="str">
        <f>'F. Physical and Environmental'!H68</f>
        <v>Documented operating procedures</v>
      </c>
      <c r="L271" s="17" t="s">
        <v>3662</v>
      </c>
      <c r="M271" s="17" t="s">
        <v>3663</v>
      </c>
      <c r="N271" s="113" t="s">
        <v>3</v>
      </c>
      <c r="O271" s="113" t="s">
        <v>3</v>
      </c>
      <c r="P271" s="17" t="s">
        <v>3</v>
      </c>
      <c r="Q271" s="17" t="s">
        <v>3664</v>
      </c>
      <c r="R271" s="17"/>
    </row>
    <row r="272" spans="1:18">
      <c r="A272" s="17">
        <f>'F. Physical and Environmental'!A69</f>
        <v>660</v>
      </c>
      <c r="B272" s="17">
        <f>'F. Physical and Environmental'!I69</f>
        <v>3</v>
      </c>
      <c r="C272" s="17">
        <f>'F. Physical and Environmental'!J69</f>
        <v>0</v>
      </c>
      <c r="D272" s="17" t="str">
        <f>'F. Physical and Environmental'!X69</f>
        <v/>
      </c>
      <c r="E272" s="17" t="str">
        <f>'F. Physical and Environmental'!B69</f>
        <v>F.1.7.1</v>
      </c>
      <c r="F272" s="17" t="str">
        <f>'F. Physical and Environmental'!C69</f>
        <v>Restricted access and logs kept of all access?</v>
      </c>
      <c r="G272" s="17" t="str">
        <f>'F. Physical and Environmental'!D69</f>
        <v>Yes</v>
      </c>
      <c r="H272" s="17">
        <f>'F. Physical and Environmental'!E69</f>
        <v>0</v>
      </c>
      <c r="I272" s="17">
        <f>'F. Physical and Environmental'!F69</f>
        <v>0</v>
      </c>
      <c r="J272" s="17" t="str">
        <f>'F. Physical and Environmental'!G69</f>
        <v>9.1.2</v>
      </c>
      <c r="K272" s="17" t="str">
        <f>'F. Physical and Environmental'!H69</f>
        <v>Physical entry controls</v>
      </c>
      <c r="L272" s="17" t="s">
        <v>3633</v>
      </c>
      <c r="M272" s="17" t="s">
        <v>3634</v>
      </c>
      <c r="N272" s="113" t="s">
        <v>3</v>
      </c>
      <c r="O272" s="113" t="s">
        <v>3</v>
      </c>
      <c r="P272" s="17" t="s">
        <v>3</v>
      </c>
      <c r="Q272" s="17" t="s">
        <v>3635</v>
      </c>
      <c r="R272" s="17"/>
    </row>
    <row r="273" spans="1:18" ht="42">
      <c r="A273" s="17">
        <f>'F. Physical and Environmental'!A70</f>
        <v>3291</v>
      </c>
      <c r="B273" s="17">
        <f>'F. Physical and Environmental'!I70</f>
        <v>3</v>
      </c>
      <c r="C273" s="17">
        <f>'F. Physical and Environmental'!J70</f>
        <v>0</v>
      </c>
      <c r="D273" s="17" t="str">
        <f>'F. Physical and Environmental'!X70</f>
        <v/>
      </c>
      <c r="E273" s="17" t="str">
        <f>'F. Physical and Environmental'!B70</f>
        <v>F.1.7.2</v>
      </c>
      <c r="F273" s="17" t="str">
        <f>'F. Physical and Environmental'!C70</f>
        <v>CCTV and the video stored for at least 90 days?</v>
      </c>
      <c r="G273" s="17" t="str">
        <f>'F. Physical and Environmental'!D70</f>
        <v>No</v>
      </c>
      <c r="H273" s="17">
        <f>'F. Physical and Environmental'!E70</f>
        <v>0</v>
      </c>
      <c r="I273" s="17" t="str">
        <f>'F. Physical and Environmental'!F70</f>
        <v>F.2 Physical Security Controls – Scoped Systems and Data</v>
      </c>
      <c r="J273" s="17" t="str">
        <f>'F. Physical and Environmental'!G70</f>
        <v>9.1.1.e</v>
      </c>
      <c r="K273" s="17" t="str">
        <f>'F. Physical and Environmental'!H70</f>
        <v>Physical security perimeter</v>
      </c>
      <c r="L273" s="17" t="s">
        <v>3633</v>
      </c>
      <c r="M273" s="17" t="s">
        <v>3634</v>
      </c>
      <c r="N273" s="113" t="s">
        <v>3</v>
      </c>
      <c r="O273" s="113" t="s">
        <v>3</v>
      </c>
      <c r="P273" s="17" t="s">
        <v>3</v>
      </c>
      <c r="Q273" s="17" t="s">
        <v>3635</v>
      </c>
      <c r="R273" s="17"/>
    </row>
    <row r="274" spans="1:18" ht="28">
      <c r="A274" s="17">
        <f>'F. Physical and Environmental'!A71</f>
        <v>685</v>
      </c>
      <c r="B274" s="17">
        <f>'F. Physical and Environmental'!I71</f>
        <v>2</v>
      </c>
      <c r="C274" s="17">
        <f>'F. Physical and Environmental'!J71</f>
        <v>0</v>
      </c>
      <c r="D274" s="17" t="str">
        <f>'F. Physical and Environmental'!X71</f>
        <v/>
      </c>
      <c r="E274" s="17" t="str">
        <f>'F. Physical and Environmental'!B71</f>
        <v>F.1.8</v>
      </c>
      <c r="F274" s="17" t="str">
        <f>'F. Physical and Environmental'!C71</f>
        <v>Is there a media library to store Scoped Data? If so, is access:</v>
      </c>
      <c r="G274" s="17" t="str">
        <f>'F. Physical and Environmental'!D71</f>
        <v>No</v>
      </c>
      <c r="H274" s="17">
        <f>'F. Physical and Environmental'!E71</f>
        <v>0</v>
      </c>
      <c r="I274" s="17">
        <f>'F. Physical and Environmental'!F71</f>
        <v>0</v>
      </c>
      <c r="J274" s="17" t="str">
        <f>'F. Physical and Environmental'!G71</f>
        <v>N/A</v>
      </c>
      <c r="K274" s="17">
        <f>'F. Physical and Environmental'!H71</f>
        <v>0</v>
      </c>
      <c r="L274" s="17" t="s">
        <v>3</v>
      </c>
      <c r="M274" s="17" t="s">
        <v>243</v>
      </c>
      <c r="N274" s="113" t="s">
        <v>3</v>
      </c>
      <c r="O274" s="113" t="s">
        <v>3</v>
      </c>
      <c r="P274" s="17" t="s">
        <v>3</v>
      </c>
      <c r="Q274" s="17" t="s">
        <v>3</v>
      </c>
      <c r="R274" s="17"/>
    </row>
    <row r="275" spans="1:18" ht="28">
      <c r="A275" s="17">
        <f>'F. Physical and Environmental'!A72</f>
        <v>694</v>
      </c>
      <c r="B275" s="17">
        <f>'F. Physical and Environmental'!I72</f>
        <v>3</v>
      </c>
      <c r="C275" s="17">
        <f>'F. Physical and Environmental'!J72</f>
        <v>0</v>
      </c>
      <c r="D275" s="17" t="str">
        <f>'F. Physical and Environmental'!X72</f>
        <v/>
      </c>
      <c r="E275" s="17" t="str">
        <f>'F. Physical and Environmental'!B72</f>
        <v>F.1.8.1</v>
      </c>
      <c r="F275" s="17" t="str">
        <f>'F. Physical and Environmental'!C72</f>
        <v>Restricted and logs kept of all access?</v>
      </c>
      <c r="G275" s="17">
        <f>'F. Physical and Environmental'!D72</f>
        <v>0</v>
      </c>
      <c r="H275" s="17">
        <f>'F. Physical and Environmental'!E72</f>
        <v>0</v>
      </c>
      <c r="I275" s="17">
        <f>'F. Physical and Environmental'!F72</f>
        <v>0</v>
      </c>
      <c r="J275" s="17" t="str">
        <f>'F. Physical and Environmental'!G72</f>
        <v>9.1.1.a</v>
      </c>
      <c r="K275" s="17" t="str">
        <f>'F. Physical and Environmental'!H72</f>
        <v>Physical security perimeter</v>
      </c>
      <c r="L275" s="17" t="s">
        <v>3633</v>
      </c>
      <c r="M275" s="17" t="s">
        <v>3634</v>
      </c>
      <c r="N275" s="113" t="s">
        <v>3</v>
      </c>
      <c r="O275" s="113" t="s">
        <v>3</v>
      </c>
      <c r="P275" s="17" t="s">
        <v>3</v>
      </c>
      <c r="Q275" s="17" t="s">
        <v>3635</v>
      </c>
      <c r="R275" s="17"/>
    </row>
    <row r="276" spans="1:18" ht="42">
      <c r="A276" s="17">
        <f>'F. Physical and Environmental'!A73</f>
        <v>3292</v>
      </c>
      <c r="B276" s="17">
        <f>'F. Physical and Environmental'!I73</f>
        <v>3</v>
      </c>
      <c r="C276" s="17">
        <f>'F. Physical and Environmental'!J73</f>
        <v>0</v>
      </c>
      <c r="D276" s="17" t="str">
        <f>'F. Physical and Environmental'!X73</f>
        <v/>
      </c>
      <c r="E276" s="17" t="str">
        <f>'F. Physical and Environmental'!B73</f>
        <v>F.1.8.2</v>
      </c>
      <c r="F276" s="17" t="str">
        <f>'F. Physical and Environmental'!C73</f>
        <v>CCTV and the video stored for at least 90 days?</v>
      </c>
      <c r="G276" s="17">
        <f>'F. Physical and Environmental'!D73</f>
        <v>0</v>
      </c>
      <c r="H276" s="17">
        <f>'F. Physical and Environmental'!E73</f>
        <v>0</v>
      </c>
      <c r="I276" s="17" t="str">
        <f>'F. Physical and Environmental'!F73</f>
        <v>F.2 Physical Security Controls – Scoped Systems and Data</v>
      </c>
      <c r="J276" s="17" t="str">
        <f>'F. Physical and Environmental'!G73</f>
        <v>9.1.1.e</v>
      </c>
      <c r="K276" s="17" t="str">
        <f>'F. Physical and Environmental'!H73</f>
        <v>Physical security perimeter</v>
      </c>
      <c r="L276" s="17" t="s">
        <v>3633</v>
      </c>
      <c r="M276" s="17" t="s">
        <v>3634</v>
      </c>
      <c r="N276" s="113" t="s">
        <v>3</v>
      </c>
      <c r="O276" s="113" t="s">
        <v>3</v>
      </c>
      <c r="P276" s="17" t="s">
        <v>3</v>
      </c>
      <c r="Q276" s="17" t="s">
        <v>3635</v>
      </c>
      <c r="R276" s="17"/>
    </row>
    <row r="277" spans="1:18" ht="28">
      <c r="A277" s="17">
        <f>'F. Physical and Environmental'!A74</f>
        <v>778</v>
      </c>
      <c r="B277" s="17">
        <f>'F. Physical and Environmental'!I74</f>
        <v>2</v>
      </c>
      <c r="C277" s="17">
        <f>'F. Physical and Environmental'!J74</f>
        <v>0</v>
      </c>
      <c r="D277" s="17" t="str">
        <f>'F. Physical and Environmental'!X74</f>
        <v/>
      </c>
      <c r="E277" s="17" t="str">
        <f>'F. Physical and Environmental'!B74</f>
        <v>F.1.9</v>
      </c>
      <c r="F277" s="17" t="str">
        <f>'F. Physical and Environmental'!C74</f>
        <v>Is there a separate room for telecom equipment? If so, is access:</v>
      </c>
      <c r="G277" s="17" t="str">
        <f>'F. Physical and Environmental'!D74</f>
        <v>No</v>
      </c>
      <c r="H277" s="17">
        <f>'F. Physical and Environmental'!E74</f>
        <v>0</v>
      </c>
      <c r="I277" s="17">
        <f>'F. Physical and Environmental'!F74</f>
        <v>0</v>
      </c>
      <c r="J277" s="17" t="str">
        <f>'F. Physical and Environmental'!G74</f>
        <v>N/A</v>
      </c>
      <c r="K277" s="17">
        <f>'F. Physical and Environmental'!H74</f>
        <v>0</v>
      </c>
      <c r="L277" s="17" t="s">
        <v>3</v>
      </c>
      <c r="M277" s="17" t="s">
        <v>243</v>
      </c>
      <c r="N277" s="113" t="s">
        <v>3</v>
      </c>
      <c r="O277" s="113" t="s">
        <v>3</v>
      </c>
      <c r="P277" s="17" t="s">
        <v>3665</v>
      </c>
      <c r="Q277" s="17" t="s">
        <v>3</v>
      </c>
      <c r="R277" s="17"/>
    </row>
    <row r="278" spans="1:18" ht="42">
      <c r="A278" s="17">
        <f>'F. Physical and Environmental'!A75</f>
        <v>781</v>
      </c>
      <c r="B278" s="17">
        <f>'F. Physical and Environmental'!I75</f>
        <v>3</v>
      </c>
      <c r="C278" s="17">
        <f>'F. Physical and Environmental'!J75</f>
        <v>0</v>
      </c>
      <c r="D278" s="17" t="str">
        <f>'F. Physical and Environmental'!X75</f>
        <v/>
      </c>
      <c r="E278" s="17" t="str">
        <f>'F. Physical and Environmental'!B75</f>
        <v>F.1.9.1</v>
      </c>
      <c r="F278" s="17" t="str">
        <f>'F. Physical and Environmental'!C75</f>
        <v>Monitored with CCTV and the video stored for 90 days?</v>
      </c>
      <c r="G278" s="17">
        <f>'F. Physical and Environmental'!D75</f>
        <v>0</v>
      </c>
      <c r="H278" s="17">
        <f>'F. Physical and Environmental'!E75</f>
        <v>0</v>
      </c>
      <c r="I278" s="17" t="str">
        <f>'F. Physical and Environmental'!F75</f>
        <v>F.2 Physical Security Controls – Scoped Systems and Data</v>
      </c>
      <c r="J278" s="17" t="str">
        <f>'F. Physical and Environmental'!G75</f>
        <v>9.1.1.e</v>
      </c>
      <c r="K278" s="17" t="str">
        <f>'F. Physical and Environmental'!H75</f>
        <v>Physical security perimeter</v>
      </c>
      <c r="L278" s="17" t="s">
        <v>3633</v>
      </c>
      <c r="M278" s="17" t="s">
        <v>3634</v>
      </c>
      <c r="N278" s="113" t="s">
        <v>3</v>
      </c>
      <c r="O278" s="113" t="s">
        <v>3</v>
      </c>
      <c r="P278" s="17" t="s">
        <v>3</v>
      </c>
      <c r="Q278" s="17" t="s">
        <v>3635</v>
      </c>
      <c r="R278" s="17"/>
    </row>
    <row r="279" spans="1:18" ht="28">
      <c r="A279" s="17">
        <f>'F. Physical and Environmental'!A76</f>
        <v>786</v>
      </c>
      <c r="B279" s="17">
        <f>'F. Physical and Environmental'!I76</f>
        <v>3</v>
      </c>
      <c r="C279" s="17">
        <f>'F. Physical and Environmental'!J76</f>
        <v>0</v>
      </c>
      <c r="D279" s="17" t="str">
        <f>'F. Physical and Environmental'!X76</f>
        <v/>
      </c>
      <c r="E279" s="17" t="str">
        <f>'F. Physical and Environmental'!B76</f>
        <v>F.1.9.2</v>
      </c>
      <c r="F279" s="17" t="str">
        <f>'F. Physical and Environmental'!C76</f>
        <v>Restricted and logs kept of all access?</v>
      </c>
      <c r="G279" s="17">
        <f>'F. Physical and Environmental'!D76</f>
        <v>0</v>
      </c>
      <c r="H279" s="17">
        <f>'F. Physical and Environmental'!E76</f>
        <v>0</v>
      </c>
      <c r="I279" s="17">
        <f>'F. Physical and Environmental'!F76</f>
        <v>0</v>
      </c>
      <c r="J279" s="17" t="str">
        <f>'F. Physical and Environmental'!G76</f>
        <v>9.2.3.f.1</v>
      </c>
      <c r="K279" s="17" t="str">
        <f>'F. Physical and Environmental'!H76</f>
        <v>Cabling security</v>
      </c>
      <c r="L279" s="17" t="s">
        <v>3644</v>
      </c>
      <c r="M279" s="17" t="s">
        <v>3645</v>
      </c>
      <c r="N279" s="113" t="s">
        <v>3</v>
      </c>
      <c r="O279" s="113" t="s">
        <v>3</v>
      </c>
      <c r="P279" s="17" t="s">
        <v>3666</v>
      </c>
      <c r="Q279" s="17" t="s">
        <v>3646</v>
      </c>
      <c r="R279" s="17"/>
    </row>
    <row r="280" spans="1:18" ht="56">
      <c r="A280" s="17">
        <f>'F. Physical and Environmental'!A77</f>
        <v>401</v>
      </c>
      <c r="B280" s="17">
        <f>'F. Physical and Environmental'!I77</f>
        <v>1</v>
      </c>
      <c r="C280" s="17">
        <f>'F. Physical and Environmental'!J77</f>
        <v>0</v>
      </c>
      <c r="D280" s="17" t="str">
        <f>'F. Physical and Environmental'!X77</f>
        <v/>
      </c>
      <c r="E280" s="17" t="str">
        <f>'F. Physical and Environmental'!B77</f>
        <v>F.2</v>
      </c>
      <c r="F280" s="17" t="str">
        <f>'F. Physical and Environmental'!C77</f>
        <v>Do the Scoped Systems and Data reside in a data center? If yes, are the following controls in place:</v>
      </c>
      <c r="G280" s="17" t="str">
        <f>'F. Physical and Environmental'!D77</f>
        <v>No</v>
      </c>
      <c r="H280" s="17">
        <f>'F. Physical and Environmental'!E77</f>
        <v>0</v>
      </c>
      <c r="I280" s="17" t="str">
        <f>'F. Physical and Environmental'!F77</f>
        <v>F.1 Environmental Controls – Computing Hardware</v>
      </c>
      <c r="J280" s="17" t="str">
        <f>'F. Physical and Environmental'!G77</f>
        <v>N/A</v>
      </c>
      <c r="K280" s="17">
        <f>'F. Physical and Environmental'!H77</f>
        <v>0</v>
      </c>
      <c r="L280" s="17" t="s">
        <v>3</v>
      </c>
      <c r="M280" s="17" t="s">
        <v>243</v>
      </c>
      <c r="N280" s="113" t="s">
        <v>3</v>
      </c>
      <c r="O280" s="113" t="s">
        <v>3</v>
      </c>
      <c r="P280" s="17" t="s">
        <v>3</v>
      </c>
      <c r="Q280" s="17" t="s">
        <v>3</v>
      </c>
      <c r="R280" s="17"/>
    </row>
    <row r="281" spans="1:18" ht="28">
      <c r="A281" s="17">
        <f>'F. Physical and Environmental'!A78</f>
        <v>402</v>
      </c>
      <c r="B281" s="17">
        <f>'F. Physical and Environmental'!I78</f>
        <v>2</v>
      </c>
      <c r="C281" s="17">
        <f>'F. Physical and Environmental'!J78</f>
        <v>0</v>
      </c>
      <c r="D281" s="17" t="str">
        <f>'F. Physical and Environmental'!X78</f>
        <v/>
      </c>
      <c r="E281" s="17" t="str">
        <f>'F. Physical and Environmental'!B78</f>
        <v>F.2.1</v>
      </c>
      <c r="F281" s="17" t="str">
        <f>'F. Physical and Environmental'!C78</f>
        <v>Is the data center shared with other tenants?</v>
      </c>
      <c r="G281" s="17">
        <f>'F. Physical and Environmental'!D78</f>
        <v>0</v>
      </c>
      <c r="H281" s="17">
        <f>'F. Physical and Environmental'!E78</f>
        <v>0</v>
      </c>
      <c r="I281" s="17">
        <f>'F. Physical and Environmental'!F78</f>
        <v>0</v>
      </c>
      <c r="J281" s="17" t="str">
        <f>'F. Physical and Environmental'!G78</f>
        <v>9.1.1.g</v>
      </c>
      <c r="K281" s="17" t="str">
        <f>'F. Physical and Environmental'!H78</f>
        <v>Physical security perimeter</v>
      </c>
      <c r="L281" s="17" t="s">
        <v>3633</v>
      </c>
      <c r="M281" s="17" t="s">
        <v>3634</v>
      </c>
      <c r="N281" s="113" t="s">
        <v>3</v>
      </c>
      <c r="O281" s="113" t="s">
        <v>3</v>
      </c>
      <c r="P281" s="17" t="s">
        <v>3</v>
      </c>
      <c r="Q281" s="17" t="s">
        <v>3635</v>
      </c>
      <c r="R281" s="17"/>
    </row>
    <row r="282" spans="1:18" ht="56">
      <c r="A282" s="17">
        <f>'F. Physical and Environmental'!A79</f>
        <v>435</v>
      </c>
      <c r="B282" s="17">
        <f>'F. Physical and Environmental'!I79</f>
        <v>2</v>
      </c>
      <c r="C282" s="17">
        <f>'F. Physical and Environmental'!J79</f>
        <v>0</v>
      </c>
      <c r="D282" s="17" t="str">
        <f>'F. Physical and Environmental'!X79</f>
        <v/>
      </c>
      <c r="E282" s="17" t="str">
        <f>'F. Physical and Environmental'!B79</f>
        <v>F.2.2</v>
      </c>
      <c r="F282" s="17" t="str">
        <f>'F. Physical and Environmental'!C79</f>
        <v>Fluid or water sensor?</v>
      </c>
      <c r="G282" s="17">
        <f>'F. Physical and Environmental'!D79</f>
        <v>0</v>
      </c>
      <c r="H282" s="17">
        <f>'F. Physical and Environmental'!E79</f>
        <v>0</v>
      </c>
      <c r="I282" s="17" t="str">
        <f>'F. Physical and Environmental'!F79</f>
        <v>F.1 Environmental Controls – Computing Hardware</v>
      </c>
      <c r="J282" s="17" t="str">
        <f>'F. Physical and Environmental'!G79</f>
        <v>9.2.1.d</v>
      </c>
      <c r="K282" s="17" t="str">
        <f>'F. Physical and Environmental'!H79</f>
        <v>Equipment sitting and protection</v>
      </c>
      <c r="L282" s="17" t="s">
        <v>3644</v>
      </c>
      <c r="M282" s="17" t="s">
        <v>3645</v>
      </c>
      <c r="N282" s="113" t="s">
        <v>3</v>
      </c>
      <c r="O282" s="113" t="s">
        <v>3</v>
      </c>
      <c r="P282" s="17" t="s">
        <v>3647</v>
      </c>
      <c r="Q282" s="17" t="s">
        <v>3646</v>
      </c>
      <c r="R282" s="17"/>
    </row>
    <row r="283" spans="1:18" ht="42">
      <c r="A283" s="17">
        <f>'F. Physical and Environmental'!A80</f>
        <v>434</v>
      </c>
      <c r="B283" s="17">
        <f>'F. Physical and Environmental'!I80</f>
        <v>2</v>
      </c>
      <c r="C283" s="17">
        <f>'F. Physical and Environmental'!J80</f>
        <v>0</v>
      </c>
      <c r="D283" s="17" t="str">
        <f>'F. Physical and Environmental'!X80</f>
        <v/>
      </c>
      <c r="E283" s="17" t="str">
        <f>'F. Physical and Environmental'!B80</f>
        <v>F.2.3</v>
      </c>
      <c r="F283" s="17" t="str">
        <f>'F. Physical and Environmental'!C80</f>
        <v>Air conditioning?</v>
      </c>
      <c r="G283" s="17">
        <f>'F. Physical and Environmental'!D80</f>
        <v>0</v>
      </c>
      <c r="H283" s="17">
        <f>'F. Physical and Environmental'!E80</f>
        <v>0</v>
      </c>
      <c r="I283" s="17" t="str">
        <f>'F. Physical and Environmental'!F80</f>
        <v>F.2 Physical Security Controls – Scoped Systems and Data</v>
      </c>
      <c r="J283" s="17" t="str">
        <f>'F. Physical and Environmental'!G80</f>
        <v>9.1.2</v>
      </c>
      <c r="K283" s="17" t="str">
        <f>'F. Physical and Environmental'!H80</f>
        <v>Physical entry controls</v>
      </c>
      <c r="L283" s="17" t="s">
        <v>3644</v>
      </c>
      <c r="M283" s="17" t="s">
        <v>3645</v>
      </c>
      <c r="N283" s="113" t="s">
        <v>3</v>
      </c>
      <c r="O283" s="113" t="s">
        <v>3</v>
      </c>
      <c r="P283" s="17" t="s">
        <v>3648</v>
      </c>
      <c r="Q283" s="17" t="s">
        <v>3646</v>
      </c>
      <c r="R283" s="17"/>
    </row>
    <row r="284" spans="1:18" ht="28">
      <c r="A284" s="17">
        <f>'F. Physical and Environmental'!A81</f>
        <v>436</v>
      </c>
      <c r="B284" s="17">
        <f>'F. Physical and Environmental'!I81</f>
        <v>2</v>
      </c>
      <c r="C284" s="17">
        <f>'F. Physical and Environmental'!J81</f>
        <v>0</v>
      </c>
      <c r="D284" s="17" t="str">
        <f>'F. Physical and Environmental'!X81</f>
        <v/>
      </c>
      <c r="E284" s="17" t="str">
        <f>'F. Physical and Environmental'!B81</f>
        <v>F.2.4</v>
      </c>
      <c r="F284" s="17" t="str">
        <f>'F. Physical and Environmental'!C81</f>
        <v>heat detection?</v>
      </c>
      <c r="G284" s="17">
        <f>'F. Physical and Environmental'!D81</f>
        <v>0</v>
      </c>
      <c r="H284" s="17">
        <f>'F. Physical and Environmental'!E81</f>
        <v>0</v>
      </c>
      <c r="I284" s="17">
        <f>'F. Physical and Environmental'!F81</f>
        <v>0</v>
      </c>
      <c r="J284" s="17" t="str">
        <f>'F. Physical and Environmental'!G81</f>
        <v>N/A</v>
      </c>
      <c r="K284" s="17">
        <f>'F. Physical and Environmental'!H81</f>
        <v>0</v>
      </c>
      <c r="L284" s="17" t="s">
        <v>3644</v>
      </c>
      <c r="M284" s="17" t="s">
        <v>3645</v>
      </c>
      <c r="N284" s="113" t="s">
        <v>3</v>
      </c>
      <c r="O284" s="113" t="s">
        <v>3</v>
      </c>
      <c r="P284" s="17" t="s">
        <v>3</v>
      </c>
      <c r="Q284" s="17" t="s">
        <v>3646</v>
      </c>
      <c r="R284" s="17"/>
    </row>
    <row r="285" spans="1:18" ht="28">
      <c r="A285" s="17">
        <f>'F. Physical and Environmental'!A82</f>
        <v>439</v>
      </c>
      <c r="B285" s="17">
        <f>'F. Physical and Environmental'!I82</f>
        <v>2</v>
      </c>
      <c r="C285" s="17">
        <f>'F. Physical and Environmental'!J82</f>
        <v>0</v>
      </c>
      <c r="D285" s="17" t="str">
        <f>'F. Physical and Environmental'!X82</f>
        <v/>
      </c>
      <c r="E285" s="17" t="str">
        <f>'F. Physical and Environmental'!B82</f>
        <v>F.2.5</v>
      </c>
      <c r="F285" s="17" t="str">
        <f>'F. Physical and Environmental'!C82</f>
        <v>smoke detection?</v>
      </c>
      <c r="G285" s="17">
        <f>'F. Physical and Environmental'!D82</f>
        <v>0</v>
      </c>
      <c r="H285" s="17">
        <f>'F. Physical and Environmental'!E82</f>
        <v>0</v>
      </c>
      <c r="I285" s="17">
        <f>'F. Physical and Environmental'!F82</f>
        <v>0</v>
      </c>
      <c r="J285" s="17" t="str">
        <f>'F. Physical and Environmental'!G82</f>
        <v>8.3.3</v>
      </c>
      <c r="K285" s="17" t="str">
        <f>'F. Physical and Environmental'!H82</f>
        <v>Removal of access rights</v>
      </c>
      <c r="L285" s="17" t="s">
        <v>3644</v>
      </c>
      <c r="M285" s="17" t="s">
        <v>3645</v>
      </c>
      <c r="N285" s="113" t="s">
        <v>3</v>
      </c>
      <c r="O285" s="113" t="s">
        <v>3</v>
      </c>
      <c r="P285" s="17" t="s">
        <v>3649</v>
      </c>
      <c r="Q285" s="17" t="s">
        <v>3653</v>
      </c>
      <c r="R285" s="17"/>
    </row>
    <row r="286" spans="1:18" ht="56">
      <c r="A286" s="17">
        <f>'F. Physical and Environmental'!A83</f>
        <v>3293</v>
      </c>
      <c r="B286" s="17">
        <f>'F. Physical and Environmental'!I83</f>
        <v>2</v>
      </c>
      <c r="C286" s="17">
        <f>'F. Physical and Environmental'!J83</f>
        <v>0</v>
      </c>
      <c r="D286" s="17" t="str">
        <f>'F. Physical and Environmental'!X83</f>
        <v/>
      </c>
      <c r="E286" s="17" t="str">
        <f>'F. Physical and Environmental'!B83</f>
        <v>F.2.6</v>
      </c>
      <c r="F286" s="17" t="str">
        <f>'F. Physical and Environmental'!C83</f>
        <v>fire suppression?</v>
      </c>
      <c r="G286" s="17">
        <f>'F. Physical and Environmental'!D83</f>
        <v>0</v>
      </c>
      <c r="H286" s="17">
        <f>'F. Physical and Environmental'!E83</f>
        <v>0</v>
      </c>
      <c r="I286" s="17" t="str">
        <f>'F. Physical and Environmental'!F83</f>
        <v>F.1 Environmental Controls – Computing Hardware</v>
      </c>
      <c r="J286" s="17" t="str">
        <f>'F. Physical and Environmental'!G83</f>
        <v>9.2.1.d</v>
      </c>
      <c r="K286" s="17" t="str">
        <f>'F. Physical and Environmental'!H83</f>
        <v>Equipment sitting and protection</v>
      </c>
      <c r="L286" s="17" t="s">
        <v>3650</v>
      </c>
      <c r="M286" s="17" t="s">
        <v>3651</v>
      </c>
      <c r="N286" s="113" t="s">
        <v>3</v>
      </c>
      <c r="O286" s="113" t="s">
        <v>3</v>
      </c>
      <c r="P286" s="17" t="s">
        <v>3649</v>
      </c>
      <c r="Q286" s="17" t="s">
        <v>3650</v>
      </c>
      <c r="R286" s="17"/>
    </row>
    <row r="287" spans="1:18" ht="28">
      <c r="A287" s="17">
        <f>'F. Physical and Environmental'!A84</f>
        <v>441</v>
      </c>
      <c r="B287" s="17">
        <f>'F. Physical and Environmental'!I84</f>
        <v>2</v>
      </c>
      <c r="C287" s="17">
        <f>'F. Physical and Environmental'!J84</f>
        <v>0</v>
      </c>
      <c r="D287" s="17" t="str">
        <f>'F. Physical and Environmental'!X84</f>
        <v/>
      </c>
      <c r="E287" s="17" t="str">
        <f>'F. Physical and Environmental'!B84</f>
        <v>F.2.7</v>
      </c>
      <c r="F287" s="17" t="str">
        <f>'F. Physical and Environmental'!C84</f>
        <v>Vibration alarm / sensor?</v>
      </c>
      <c r="G287" s="17">
        <f>'F. Physical and Environmental'!D84</f>
        <v>0</v>
      </c>
      <c r="H287" s="17">
        <f>'F. Physical and Environmental'!E84</f>
        <v>0</v>
      </c>
      <c r="I287" s="17">
        <f>'F. Physical and Environmental'!F84</f>
        <v>0</v>
      </c>
      <c r="J287" s="17" t="str">
        <f>'F. Physical and Environmental'!G84</f>
        <v>9.2.1.d</v>
      </c>
      <c r="K287" s="17" t="str">
        <f>'F. Physical and Environmental'!H84</f>
        <v>Equipment sitting and protection</v>
      </c>
      <c r="L287" s="17" t="s">
        <v>3644</v>
      </c>
      <c r="M287" s="17" t="s">
        <v>3645</v>
      </c>
      <c r="N287" s="113" t="s">
        <v>3</v>
      </c>
      <c r="O287" s="113" t="s">
        <v>3</v>
      </c>
      <c r="P287" s="17" t="s">
        <v>3</v>
      </c>
      <c r="Q287" s="17" t="s">
        <v>3653</v>
      </c>
      <c r="R287" s="17"/>
    </row>
    <row r="288" spans="1:18" ht="28">
      <c r="A288" s="17">
        <f>'F. Physical and Environmental'!A85</f>
        <v>442</v>
      </c>
      <c r="B288" s="17">
        <f>'F. Physical and Environmental'!I85</f>
        <v>2</v>
      </c>
      <c r="C288" s="17">
        <f>'F. Physical and Environmental'!J85</f>
        <v>0</v>
      </c>
      <c r="D288" s="17" t="str">
        <f>'F. Physical and Environmental'!X85</f>
        <v/>
      </c>
      <c r="E288" s="17" t="str">
        <f>'F. Physical and Environmental'!B85</f>
        <v>F.2.8</v>
      </c>
      <c r="F288" s="17" t="str">
        <f>'F. Physical and Environmental'!C85</f>
        <v>Monitored fire alarm?</v>
      </c>
      <c r="G288" s="17">
        <f>'F. Physical and Environmental'!D85</f>
        <v>0</v>
      </c>
      <c r="H288" s="17">
        <f>'F. Physical and Environmental'!E85</f>
        <v>0</v>
      </c>
      <c r="I288" s="17">
        <f>'F. Physical and Environmental'!F85</f>
        <v>0</v>
      </c>
      <c r="J288" s="17" t="str">
        <f>'F. Physical and Environmental'!G85</f>
        <v>9.2.1.d</v>
      </c>
      <c r="K288" s="17" t="str">
        <f>'F. Physical and Environmental'!H85</f>
        <v>Equipment sitting and protection</v>
      </c>
      <c r="L288" s="17" t="s">
        <v>3644</v>
      </c>
      <c r="M288" s="17" t="s">
        <v>3645</v>
      </c>
      <c r="N288" s="113" t="s">
        <v>3</v>
      </c>
      <c r="O288" s="113" t="s">
        <v>3</v>
      </c>
      <c r="P288" s="17" t="s">
        <v>3</v>
      </c>
      <c r="Q288" s="17" t="s">
        <v>3653</v>
      </c>
      <c r="R288" s="17"/>
    </row>
    <row r="289" spans="1:18" ht="56">
      <c r="A289" s="17">
        <f>'F. Physical and Environmental'!A86</f>
        <v>443</v>
      </c>
      <c r="B289" s="17">
        <f>'F. Physical and Environmental'!I86</f>
        <v>2</v>
      </c>
      <c r="C289" s="17">
        <f>'F. Physical and Environmental'!J86</f>
        <v>0</v>
      </c>
      <c r="D289" s="17" t="str">
        <f>'F. Physical and Environmental'!X86</f>
        <v/>
      </c>
      <c r="E289" s="17" t="str">
        <f>'F. Physical and Environmental'!B86</f>
        <v>F.2.9</v>
      </c>
      <c r="F289" s="17" t="str">
        <f>'F. Physical and Environmental'!C86</f>
        <v>Fire suppression e.g., dry, chemical, wet?</v>
      </c>
      <c r="G289" s="17">
        <f>'F. Physical and Environmental'!D86</f>
        <v>0</v>
      </c>
      <c r="H289" s="17">
        <f>'F. Physical and Environmental'!E86</f>
        <v>0</v>
      </c>
      <c r="I289" s="17" t="str">
        <f>'F. Physical and Environmental'!F86</f>
        <v>F.1 Environmental Controls – Computing Hardware</v>
      </c>
      <c r="J289" s="17" t="str">
        <f>'F. Physical and Environmental'!G86</f>
        <v>9.1.4.c</v>
      </c>
      <c r="K289" s="17" t="str">
        <f>'F. Physical and Environmental'!H86</f>
        <v>Protecting against external and environmental threats</v>
      </c>
      <c r="L289" s="17" t="s">
        <v>3650</v>
      </c>
      <c r="M289" s="17" t="s">
        <v>3651</v>
      </c>
      <c r="N289" s="113" t="s">
        <v>3</v>
      </c>
      <c r="O289" s="113" t="s">
        <v>3</v>
      </c>
      <c r="P289" s="17" t="s">
        <v>3649</v>
      </c>
      <c r="Q289" s="17" t="s">
        <v>3650</v>
      </c>
      <c r="R289" s="17"/>
    </row>
    <row r="290" spans="1:18" ht="28">
      <c r="A290" s="17">
        <f>'F. Physical and Environmental'!A87</f>
        <v>447</v>
      </c>
      <c r="B290" s="17">
        <f>'F. Physical and Environmental'!I87</f>
        <v>2</v>
      </c>
      <c r="C290" s="17">
        <f>'F. Physical and Environmental'!J87</f>
        <v>0</v>
      </c>
      <c r="D290" s="17" t="str">
        <f>'F. Physical and Environmental'!X87</f>
        <v/>
      </c>
      <c r="E290" s="17" t="str">
        <f>'F. Physical and Environmental'!B87</f>
        <v>F.2.10</v>
      </c>
      <c r="F290" s="17" t="str">
        <f>'F. Physical and Environmental'!C87</f>
        <v>Multiple power feeds?</v>
      </c>
      <c r="G290" s="17">
        <f>'F. Physical and Environmental'!D87</f>
        <v>0</v>
      </c>
      <c r="H290" s="17">
        <f>'F. Physical and Environmental'!E87</f>
        <v>0</v>
      </c>
      <c r="I290" s="17">
        <f>'F. Physical and Environmental'!F87</f>
        <v>0</v>
      </c>
      <c r="J290" s="17" t="str">
        <f>'F. Physical and Environmental'!G87</f>
        <v>9.2.2</v>
      </c>
      <c r="K290" s="17" t="str">
        <f>'F. Physical and Environmental'!H87</f>
        <v>Supporting utilities</v>
      </c>
      <c r="L290" s="17" t="s">
        <v>3650</v>
      </c>
      <c r="M290" s="17" t="s">
        <v>3651</v>
      </c>
      <c r="N290" s="113" t="s">
        <v>3</v>
      </c>
      <c r="O290" s="113" t="s">
        <v>3</v>
      </c>
      <c r="P290" s="17" t="s">
        <v>3652</v>
      </c>
      <c r="Q290" s="17" t="s">
        <v>3653</v>
      </c>
      <c r="R290" s="17"/>
    </row>
    <row r="291" spans="1:18" ht="28">
      <c r="A291" s="17">
        <f>'F. Physical and Environmental'!A88</f>
        <v>448</v>
      </c>
      <c r="B291" s="17">
        <f>'F. Physical and Environmental'!I88</f>
        <v>2</v>
      </c>
      <c r="C291" s="17">
        <f>'F. Physical and Environmental'!J88</f>
        <v>0</v>
      </c>
      <c r="D291" s="17" t="str">
        <f>'F. Physical and Environmental'!X88</f>
        <v/>
      </c>
      <c r="E291" s="17" t="str">
        <f>'F. Physical and Environmental'!B88</f>
        <v>F.2.11</v>
      </c>
      <c r="F291" s="17" t="str">
        <f>'F. Physical and Environmental'!C88</f>
        <v>Multiple communication feeds?</v>
      </c>
      <c r="G291" s="17">
        <f>'F. Physical and Environmental'!D88</f>
        <v>0</v>
      </c>
      <c r="H291" s="17">
        <f>'F. Physical and Environmental'!E88</f>
        <v>0</v>
      </c>
      <c r="I291" s="17">
        <f>'F. Physical and Environmental'!F88</f>
        <v>0</v>
      </c>
      <c r="J291" s="17" t="str">
        <f>'F. Physical and Environmental'!G88</f>
        <v>9.2.2</v>
      </c>
      <c r="K291" s="17" t="str">
        <f>'F. Physical and Environmental'!H88</f>
        <v>Supporting utilities</v>
      </c>
      <c r="L291" s="17" t="s">
        <v>3650</v>
      </c>
      <c r="M291" s="17" t="s">
        <v>3651</v>
      </c>
      <c r="N291" s="113" t="s">
        <v>3</v>
      </c>
      <c r="O291" s="113" t="s">
        <v>3</v>
      </c>
      <c r="P291" s="17" t="s">
        <v>3</v>
      </c>
      <c r="Q291" s="17" t="s">
        <v>3653</v>
      </c>
      <c r="R291" s="17"/>
    </row>
    <row r="292" spans="1:18" ht="56">
      <c r="A292" s="17">
        <f>'F. Physical and Environmental'!A89</f>
        <v>455</v>
      </c>
      <c r="B292" s="17">
        <f>'F. Physical and Environmental'!I89</f>
        <v>2</v>
      </c>
      <c r="C292" s="17">
        <f>'F. Physical and Environmental'!J89</f>
        <v>0</v>
      </c>
      <c r="D292" s="17" t="str">
        <f>'F. Physical and Environmental'!X89</f>
        <v/>
      </c>
      <c r="E292" s="17" t="str">
        <f>'F. Physical and Environmental'!B89</f>
        <v>F.2.12</v>
      </c>
      <c r="F292" s="17" t="str">
        <f>'F. Physical and Environmental'!C89</f>
        <v>Are there generator(s)?</v>
      </c>
      <c r="G292" s="17">
        <f>'F. Physical and Environmental'!D89</f>
        <v>0</v>
      </c>
      <c r="H292" s="17">
        <f>'F. Physical and Environmental'!E89</f>
        <v>0</v>
      </c>
      <c r="I292" s="17" t="str">
        <f>'F. Physical and Environmental'!F89</f>
        <v>F.1 Environmental Controls – Computing Hardware</v>
      </c>
      <c r="J292" s="17" t="str">
        <f>'F. Physical and Environmental'!G89</f>
        <v>9.2.2</v>
      </c>
      <c r="K292" s="17" t="str">
        <f>'F. Physical and Environmental'!H89</f>
        <v>Supporting utilities</v>
      </c>
      <c r="L292" s="17" t="s">
        <v>3650</v>
      </c>
      <c r="M292" s="17" t="s">
        <v>3651</v>
      </c>
      <c r="N292" s="113" t="s">
        <v>3</v>
      </c>
      <c r="O292" s="113" t="s">
        <v>3</v>
      </c>
      <c r="P292" s="17" t="s">
        <v>3</v>
      </c>
      <c r="Q292" s="17" t="s">
        <v>3653</v>
      </c>
      <c r="R292" s="17"/>
    </row>
    <row r="293" spans="1:18" ht="28">
      <c r="A293" s="17">
        <f>'F. Physical and Environmental'!A90</f>
        <v>403</v>
      </c>
      <c r="B293" s="17">
        <f>'F. Physical and Environmental'!I90</f>
        <v>2</v>
      </c>
      <c r="C293" s="17">
        <f>'F. Physical and Environmental'!J90</f>
        <v>0</v>
      </c>
      <c r="D293" s="17" t="str">
        <f>'F. Physical and Environmental'!X90</f>
        <v/>
      </c>
      <c r="E293" s="17" t="str">
        <f>'F. Physical and Environmental'!B90</f>
        <v>F.2.13</v>
      </c>
      <c r="F293" s="17" t="str">
        <f>'F. Physical and Environmental'!C90</f>
        <v>Is access to the data center restricted and logs kept of all access?</v>
      </c>
      <c r="G293" s="17">
        <f>'F. Physical and Environmental'!D90</f>
        <v>0</v>
      </c>
      <c r="H293" s="17">
        <f>'F. Physical and Environmental'!E90</f>
        <v>0</v>
      </c>
      <c r="I293" s="17">
        <f>'F. Physical and Environmental'!F90</f>
        <v>0</v>
      </c>
      <c r="J293" s="17" t="str">
        <f>'F. Physical and Environmental'!G90</f>
        <v>9.1.1.a</v>
      </c>
      <c r="K293" s="17" t="str">
        <f>'F. Physical and Environmental'!H90</f>
        <v>Physical security perimeter</v>
      </c>
      <c r="L293" s="17" t="s">
        <v>3633</v>
      </c>
      <c r="M293" s="17" t="s">
        <v>3634</v>
      </c>
      <c r="N293" s="113" t="s">
        <v>3</v>
      </c>
      <c r="O293" s="113" t="s">
        <v>3</v>
      </c>
      <c r="P293" s="17" t="s">
        <v>3</v>
      </c>
      <c r="Q293" s="17" t="s">
        <v>3635</v>
      </c>
      <c r="R293" s="17"/>
    </row>
    <row r="294" spans="1:18">
      <c r="A294" s="17">
        <f>'F. Physical and Environmental'!A91</f>
        <v>411</v>
      </c>
      <c r="B294" s="17">
        <f>'F. Physical and Environmental'!I91</f>
        <v>3</v>
      </c>
      <c r="C294" s="17">
        <f>'F. Physical and Environmental'!J91</f>
        <v>0</v>
      </c>
      <c r="D294" s="17" t="str">
        <f>'F. Physical and Environmental'!X91</f>
        <v/>
      </c>
      <c r="E294" s="17" t="str">
        <f>'F. Physical and Environmental'!B91</f>
        <v>F.2.13.1</v>
      </c>
      <c r="F294" s="17" t="str">
        <f>'F. Physical and Environmental'!C91</f>
        <v>Badge readers at points of entry?</v>
      </c>
      <c r="G294" s="17">
        <f>'F. Physical and Environmental'!D91</f>
        <v>0</v>
      </c>
      <c r="H294" s="17">
        <f>'F. Physical and Environmental'!E91</f>
        <v>0</v>
      </c>
      <c r="I294" s="17">
        <f>'F. Physical and Environmental'!F91</f>
        <v>0</v>
      </c>
      <c r="J294" s="17" t="str">
        <f>'F. Physical and Environmental'!G91</f>
        <v>9.1.2</v>
      </c>
      <c r="K294" s="17" t="str">
        <f>'F. Physical and Environmental'!H91</f>
        <v>Physical entry controls</v>
      </c>
      <c r="L294" s="17" t="s">
        <v>3636</v>
      </c>
      <c r="M294" s="17" t="s">
        <v>3637</v>
      </c>
      <c r="N294" s="113" t="s">
        <v>3</v>
      </c>
      <c r="O294" s="113" t="s">
        <v>3</v>
      </c>
      <c r="P294" s="17" t="s">
        <v>3</v>
      </c>
      <c r="Q294" s="17" t="s">
        <v>3639</v>
      </c>
      <c r="R294" s="17"/>
    </row>
    <row r="295" spans="1:18" ht="28">
      <c r="A295" s="17">
        <f>'F. Physical and Environmental'!A92</f>
        <v>413</v>
      </c>
      <c r="B295" s="17">
        <f>'F. Physical and Environmental'!I92</f>
        <v>3</v>
      </c>
      <c r="C295" s="17">
        <f>'F. Physical and Environmental'!J92</f>
        <v>0</v>
      </c>
      <c r="D295" s="17" t="str">
        <f>'F. Physical and Environmental'!X92</f>
        <v/>
      </c>
      <c r="E295" s="17" t="str">
        <f>'F. Physical and Environmental'!B92</f>
        <v>F.2.13.2</v>
      </c>
      <c r="F295" s="17" t="str">
        <f>'F. Physical and Environmental'!C92</f>
        <v>Locked doors requiring a key or PIN at points of entry?</v>
      </c>
      <c r="G295" s="17">
        <f>'F. Physical and Environmental'!D92</f>
        <v>0</v>
      </c>
      <c r="H295" s="17">
        <f>'F. Physical and Environmental'!E92</f>
        <v>0</v>
      </c>
      <c r="I295" s="17">
        <f>'F. Physical and Environmental'!F92</f>
        <v>0</v>
      </c>
      <c r="J295" s="17" t="str">
        <f>'F. Physical and Environmental'!G92</f>
        <v>9.1.2</v>
      </c>
      <c r="K295" s="17" t="str">
        <f>'F. Physical and Environmental'!H92</f>
        <v>Physical entry controls</v>
      </c>
      <c r="L295" s="17" t="s">
        <v>3636</v>
      </c>
      <c r="M295" s="17" t="s">
        <v>3637</v>
      </c>
      <c r="N295" s="113" t="s">
        <v>3</v>
      </c>
      <c r="O295" s="113" t="s">
        <v>3</v>
      </c>
      <c r="P295" s="17" t="s">
        <v>3</v>
      </c>
      <c r="Q295" s="17" t="s">
        <v>3639</v>
      </c>
      <c r="R295" s="17"/>
    </row>
    <row r="296" spans="1:18" ht="28">
      <c r="A296" s="17">
        <f>'F. Physical and Environmental'!A93</f>
        <v>404</v>
      </c>
      <c r="B296" s="17">
        <f>'F. Physical and Environmental'!I93</f>
        <v>3</v>
      </c>
      <c r="C296" s="17">
        <f>'F. Physical and Environmental'!J93</f>
        <v>0</v>
      </c>
      <c r="D296" s="17" t="str">
        <f>'F. Physical and Environmental'!X93</f>
        <v/>
      </c>
      <c r="E296" s="17" t="str">
        <f>'F. Physical and Environmental'!B93</f>
        <v>F.2.13.3</v>
      </c>
      <c r="F296" s="17" t="str">
        <f>'F. Physical and Environmental'!C93</f>
        <v>Access request procedures?</v>
      </c>
      <c r="G296" s="17">
        <f>'F. Physical and Environmental'!D93</f>
        <v>0</v>
      </c>
      <c r="H296" s="17">
        <f>'F. Physical and Environmental'!E93</f>
        <v>0</v>
      </c>
      <c r="I296" s="17" t="str">
        <f>'F. Physical and Environmental'!F93</f>
        <v>H.7 Physical Access Authorization</v>
      </c>
      <c r="J296" s="17" t="str">
        <f>'F. Physical and Environmental'!G93</f>
        <v>9.1.2</v>
      </c>
      <c r="K296" s="17" t="str">
        <f>'F. Physical and Environmental'!H93</f>
        <v>Physical entry controls</v>
      </c>
      <c r="L296" s="17" t="s">
        <v>3636</v>
      </c>
      <c r="M296" s="17" t="s">
        <v>3637</v>
      </c>
      <c r="N296" s="113" t="s">
        <v>3</v>
      </c>
      <c r="O296" s="113" t="s">
        <v>3</v>
      </c>
      <c r="P296" s="17" t="s">
        <v>3</v>
      </c>
      <c r="Q296" s="17" t="s">
        <v>3639</v>
      </c>
      <c r="R296" s="17"/>
    </row>
    <row r="297" spans="1:18" ht="42">
      <c r="A297" s="17">
        <f>'F. Physical and Environmental'!A94</f>
        <v>406</v>
      </c>
      <c r="B297" s="17">
        <f>'F. Physical and Environmental'!I94</f>
        <v>4</v>
      </c>
      <c r="C297" s="17">
        <f>'F. Physical and Environmental'!J94</f>
        <v>0</v>
      </c>
      <c r="D297" s="17" t="str">
        <f>'F. Physical and Environmental'!X94</f>
        <v/>
      </c>
      <c r="E297" s="17" t="str">
        <f>'F. Physical and Environmental'!B94</f>
        <v>F.2.13.3.1</v>
      </c>
      <c r="F297" s="17" t="str">
        <f>'F. Physical and Environmental'!C94</f>
        <v>Segregation of duties for issuing and approving access?</v>
      </c>
      <c r="G297" s="17">
        <f>'F. Physical and Environmental'!D94</f>
        <v>0</v>
      </c>
      <c r="H297" s="17">
        <f>'F. Physical and Environmental'!E94</f>
        <v>0</v>
      </c>
      <c r="I297" s="17">
        <f>'F. Physical and Environmental'!F94</f>
        <v>0</v>
      </c>
      <c r="J297" s="17" t="str">
        <f>'F. Physical and Environmental'!G94</f>
        <v>11.1.1.h</v>
      </c>
      <c r="K297" s="17" t="str">
        <f>'F. Physical and Environmental'!H94</f>
        <v>Access control policy</v>
      </c>
      <c r="L297" s="17" t="s">
        <v>3573</v>
      </c>
      <c r="M297" s="17" t="s">
        <v>3574</v>
      </c>
      <c r="N297" s="113" t="s">
        <v>3</v>
      </c>
      <c r="O297" s="113" t="s">
        <v>3</v>
      </c>
      <c r="P297" s="17" t="s">
        <v>3</v>
      </c>
      <c r="Q297" s="17" t="s">
        <v>3655</v>
      </c>
      <c r="R297" s="17"/>
    </row>
    <row r="298" spans="1:18" ht="28">
      <c r="A298" s="17">
        <f>'F. Physical and Environmental'!A95</f>
        <v>407</v>
      </c>
      <c r="B298" s="17">
        <f>'F. Physical and Environmental'!I95</f>
        <v>4</v>
      </c>
      <c r="C298" s="17">
        <f>'F. Physical and Environmental'!J95</f>
        <v>0</v>
      </c>
      <c r="D298" s="17" t="str">
        <f>'F. Physical and Environmental'!X95</f>
        <v/>
      </c>
      <c r="E298" s="17" t="str">
        <f>'F. Physical and Environmental'!B95</f>
        <v>F.2.13.3.2</v>
      </c>
      <c r="F298" s="17" t="str">
        <f>'F. Physical and Environmental'!C95</f>
        <v>Access reviews conducted at least every six months?</v>
      </c>
      <c r="G298" s="17">
        <f>'F. Physical and Environmental'!D95</f>
        <v>0</v>
      </c>
      <c r="H298" s="17">
        <f>'F. Physical and Environmental'!E95</f>
        <v>0</v>
      </c>
      <c r="I298" s="17">
        <f>'F. Physical and Environmental'!F95</f>
        <v>0</v>
      </c>
      <c r="J298" s="17" t="str">
        <f>'F. Physical and Environmental'!G95</f>
        <v>9.1.1</v>
      </c>
      <c r="K298" s="17" t="str">
        <f>'F. Physical and Environmental'!H95</f>
        <v>Physical security perimeter</v>
      </c>
      <c r="L298" s="17" t="s">
        <v>3633</v>
      </c>
      <c r="M298" s="17" t="s">
        <v>3634</v>
      </c>
      <c r="N298" s="113" t="s">
        <v>3</v>
      </c>
      <c r="O298" s="113" t="s">
        <v>3</v>
      </c>
      <c r="P298" s="17" t="s">
        <v>3</v>
      </c>
      <c r="Q298" s="17" t="s">
        <v>3635</v>
      </c>
      <c r="R298" s="17"/>
    </row>
    <row r="299" spans="1:18" ht="42">
      <c r="A299" s="17">
        <f>'F. Physical and Environmental'!A96</f>
        <v>420</v>
      </c>
      <c r="B299" s="17">
        <f>'F. Physical and Environmental'!I96</f>
        <v>3</v>
      </c>
      <c r="C299" s="17">
        <f>'F. Physical and Environmental'!J96</f>
        <v>0</v>
      </c>
      <c r="D299" s="17" t="str">
        <f>'F. Physical and Environmental'!X96</f>
        <v/>
      </c>
      <c r="E299" s="17" t="str">
        <f>'F. Physical and Environmental'!B96</f>
        <v>F.2.13.4</v>
      </c>
      <c r="F299" s="17" t="str">
        <f>'F. Physical and Environmental'!C96</f>
        <v>Is there a mechanism to thwart tailgating / piggybacking into the data center?</v>
      </c>
      <c r="G299" s="17">
        <f>'F. Physical and Environmental'!D96</f>
        <v>0</v>
      </c>
      <c r="H299" s="17">
        <f>'F. Physical and Environmental'!E96</f>
        <v>0</v>
      </c>
      <c r="I299" s="17" t="str">
        <f>'F. Physical and Environmental'!F96</f>
        <v>F.2 Physical Security Controls – Scoped Systems and Data</v>
      </c>
      <c r="J299" s="17" t="str">
        <f>'F. Physical and Environmental'!G96</f>
        <v>9.1.2</v>
      </c>
      <c r="K299" s="17" t="str">
        <f>'F. Physical and Environmental'!H96</f>
        <v>Physical entry controls</v>
      </c>
      <c r="L299" s="17" t="s">
        <v>3636</v>
      </c>
      <c r="M299" s="17" t="s">
        <v>3637</v>
      </c>
      <c r="N299" s="113" t="s">
        <v>3</v>
      </c>
      <c r="O299" s="113" t="s">
        <v>3</v>
      </c>
      <c r="P299" s="17" t="s">
        <v>3</v>
      </c>
      <c r="Q299" s="17" t="s">
        <v>3639</v>
      </c>
      <c r="R299" s="17"/>
    </row>
    <row r="300" spans="1:18" ht="42">
      <c r="A300" s="17">
        <f>'F. Physical and Environmental'!A97</f>
        <v>414</v>
      </c>
      <c r="B300" s="17">
        <f>'F. Physical and Environmental'!I97</f>
        <v>2</v>
      </c>
      <c r="C300" s="17">
        <f>'F. Physical and Environmental'!J97</f>
        <v>0</v>
      </c>
      <c r="D300" s="17" t="str">
        <f>'F. Physical and Environmental'!X97</f>
        <v/>
      </c>
      <c r="E300" s="17" t="str">
        <f>'F. Physical and Environmental'!B97</f>
        <v>F.2.14</v>
      </c>
      <c r="F300" s="17" t="str">
        <f>'F. Physical and Environmental'!C97</f>
        <v>Are there security guards at points of entry?</v>
      </c>
      <c r="G300" s="17">
        <f>'F. Physical and Environmental'!D97</f>
        <v>0</v>
      </c>
      <c r="H300" s="17">
        <f>'F. Physical and Environmental'!E97</f>
        <v>0</v>
      </c>
      <c r="I300" s="17" t="str">
        <f>'F. Physical and Environmental'!F97</f>
        <v>F.2 Physical Security Controls – Scoped Systems and Data</v>
      </c>
      <c r="J300" s="17" t="str">
        <f>'F. Physical and Environmental'!G97</f>
        <v>9.1.1.c</v>
      </c>
      <c r="K300" s="17" t="str">
        <f>'F. Physical and Environmental'!H97</f>
        <v>Physical security perimeter</v>
      </c>
      <c r="L300" s="17" t="s">
        <v>3633</v>
      </c>
      <c r="M300" s="17" t="s">
        <v>3634</v>
      </c>
      <c r="N300" s="113" t="s">
        <v>3</v>
      </c>
      <c r="O300" s="113" t="s">
        <v>3</v>
      </c>
      <c r="P300" s="17" t="s">
        <v>3</v>
      </c>
      <c r="Q300" s="17" t="s">
        <v>3635</v>
      </c>
      <c r="R300" s="17"/>
    </row>
    <row r="301" spans="1:18" ht="28">
      <c r="A301" s="17">
        <f>'F. Physical and Environmental'!A98</f>
        <v>415</v>
      </c>
      <c r="B301" s="17">
        <f>'F. Physical and Environmental'!I98</f>
        <v>3</v>
      </c>
      <c r="C301" s="17">
        <f>'F. Physical and Environmental'!J98</f>
        <v>0</v>
      </c>
      <c r="D301" s="17" t="str">
        <f>'F. Physical and Environmental'!X98</f>
        <v/>
      </c>
      <c r="E301" s="17" t="str">
        <f>'F. Physical and Environmental'!B98</f>
        <v>F.2.14.1</v>
      </c>
      <c r="F301" s="17" t="str">
        <f>'F. Physical and Environmental'!C98</f>
        <v>Do the security guards monitor security systems and alarms?</v>
      </c>
      <c r="G301" s="17">
        <f>'F. Physical and Environmental'!D98</f>
        <v>0</v>
      </c>
      <c r="H301" s="17">
        <f>'F. Physical and Environmental'!E98</f>
        <v>0</v>
      </c>
      <c r="I301" s="17">
        <f>'F. Physical and Environmental'!F98</f>
        <v>0</v>
      </c>
      <c r="J301" s="17" t="str">
        <f>'F. Physical and Environmental'!G98</f>
        <v>9.1.1.c</v>
      </c>
      <c r="K301" s="17" t="str">
        <f>'F. Physical and Environmental'!H98</f>
        <v>Physical security perimeter</v>
      </c>
      <c r="L301" s="17" t="s">
        <v>3633</v>
      </c>
      <c r="M301" s="17" t="s">
        <v>3634</v>
      </c>
      <c r="N301" s="113" t="s">
        <v>3</v>
      </c>
      <c r="O301" s="113" t="s">
        <v>3</v>
      </c>
      <c r="P301" s="17" t="s">
        <v>3</v>
      </c>
      <c r="Q301" s="17" t="s">
        <v>3635</v>
      </c>
      <c r="R301" s="17"/>
    </row>
    <row r="302" spans="1:18">
      <c r="A302" s="17">
        <f>'F. Physical and Environmental'!A99</f>
        <v>417</v>
      </c>
      <c r="B302" s="17">
        <f>'F. Physical and Environmental'!I99</f>
        <v>2</v>
      </c>
      <c r="C302" s="17">
        <f>'F. Physical and Environmental'!J99</f>
        <v>0</v>
      </c>
      <c r="D302" s="17" t="str">
        <f>'F. Physical and Environmental'!X99</f>
        <v/>
      </c>
      <c r="E302" s="17" t="str">
        <f>'F. Physical and Environmental'!B99</f>
        <v>F.2.15</v>
      </c>
      <c r="F302" s="17" t="str">
        <f>'F. Physical and Environmental'!C99</f>
        <v>Are visitors permitted in the data center?</v>
      </c>
      <c r="G302" s="17">
        <f>'F. Physical and Environmental'!D99</f>
        <v>0</v>
      </c>
      <c r="H302" s="17">
        <f>'F. Physical and Environmental'!E99</f>
        <v>0</v>
      </c>
      <c r="I302" s="17">
        <f>'F. Physical and Environmental'!F99</f>
        <v>0</v>
      </c>
      <c r="J302" s="17" t="str">
        <f>'F. Physical and Environmental'!G99</f>
        <v>9.1.2</v>
      </c>
      <c r="K302" s="17" t="str">
        <f>'F. Physical and Environmental'!H99</f>
        <v>Physical entry controls</v>
      </c>
      <c r="L302" s="17" t="s">
        <v>3636</v>
      </c>
      <c r="M302" s="17" t="s">
        <v>3637</v>
      </c>
      <c r="N302" s="113" t="s">
        <v>3</v>
      </c>
      <c r="O302" s="113" t="s">
        <v>3</v>
      </c>
      <c r="P302" s="17" t="s">
        <v>3</v>
      </c>
      <c r="Q302" s="17" t="s">
        <v>3639</v>
      </c>
      <c r="R302" s="17"/>
    </row>
    <row r="303" spans="1:18" ht="28">
      <c r="A303" s="17">
        <f>'F. Physical and Environmental'!A100</f>
        <v>418</v>
      </c>
      <c r="B303" s="17">
        <f>'F. Physical and Environmental'!I100</f>
        <v>3</v>
      </c>
      <c r="C303" s="17">
        <f>'F. Physical and Environmental'!J100</f>
        <v>0</v>
      </c>
      <c r="D303" s="17" t="str">
        <f>'F. Physical and Environmental'!X100</f>
        <v/>
      </c>
      <c r="E303" s="17" t="str">
        <f>'F. Physical and Environmental'!B100</f>
        <v>F.2.15.1</v>
      </c>
      <c r="F303" s="17" t="str">
        <f>'F. Physical and Environmental'!C100</f>
        <v>Are they required to sign in and out of the data center?</v>
      </c>
      <c r="G303" s="17">
        <f>'F. Physical and Environmental'!D100</f>
        <v>0</v>
      </c>
      <c r="H303" s="17">
        <f>'F. Physical and Environmental'!E100</f>
        <v>0</v>
      </c>
      <c r="I303" s="17">
        <f>'F. Physical and Environmental'!F100</f>
        <v>0</v>
      </c>
      <c r="J303" s="17" t="str">
        <f>'F. Physical and Environmental'!G100</f>
        <v>9.1.2.a</v>
      </c>
      <c r="K303" s="17" t="str">
        <f>'F. Physical and Environmental'!H100</f>
        <v>Physical entry controls</v>
      </c>
      <c r="L303" s="17" t="s">
        <v>3636</v>
      </c>
      <c r="M303" s="17" t="s">
        <v>3637</v>
      </c>
      <c r="N303" s="113" t="s">
        <v>3</v>
      </c>
      <c r="O303" s="113" t="s">
        <v>3</v>
      </c>
      <c r="P303" s="17" t="s">
        <v>3</v>
      </c>
      <c r="Q303" s="17" t="s">
        <v>3639</v>
      </c>
      <c r="R303" s="17"/>
    </row>
    <row r="304" spans="1:18">
      <c r="A304" s="17">
        <f>'F. Physical and Environmental'!A101</f>
        <v>419</v>
      </c>
      <c r="B304" s="17">
        <f>'F. Physical and Environmental'!I101</f>
        <v>3</v>
      </c>
      <c r="C304" s="17">
        <f>'F. Physical and Environmental'!J101</f>
        <v>0</v>
      </c>
      <c r="D304" s="17" t="str">
        <f>'F. Physical and Environmental'!X101</f>
        <v/>
      </c>
      <c r="E304" s="17" t="str">
        <f>'F. Physical and Environmental'!B101</f>
        <v>F.2.15.2</v>
      </c>
      <c r="F304" s="17" t="str">
        <f>'F. Physical and Environmental'!C101</f>
        <v>Are they escorted within the data center?</v>
      </c>
      <c r="G304" s="17">
        <f>'F. Physical and Environmental'!D101</f>
        <v>0</v>
      </c>
      <c r="H304" s="17">
        <f>'F. Physical and Environmental'!E101</f>
        <v>0</v>
      </c>
      <c r="I304" s="17">
        <f>'F. Physical and Environmental'!F101</f>
        <v>0</v>
      </c>
      <c r="J304" s="17" t="str">
        <f>'F. Physical and Environmental'!G101</f>
        <v>9.1.2.c</v>
      </c>
      <c r="K304" s="17" t="str">
        <f>'F. Physical and Environmental'!H101</f>
        <v>Physical entry controls</v>
      </c>
      <c r="L304" s="17" t="s">
        <v>3636</v>
      </c>
      <c r="M304" s="17" t="s">
        <v>3637</v>
      </c>
      <c r="N304" s="113" t="s">
        <v>3</v>
      </c>
      <c r="O304" s="113" t="s">
        <v>3</v>
      </c>
      <c r="P304" s="17" t="s">
        <v>3</v>
      </c>
      <c r="Q304" s="17" t="s">
        <v>3639</v>
      </c>
      <c r="R304" s="17"/>
    </row>
    <row r="305" spans="1:18" ht="42">
      <c r="A305" s="17">
        <f>'F. Physical and Environmental'!A102</f>
        <v>421</v>
      </c>
      <c r="B305" s="17">
        <f>'F. Physical and Environmental'!I102</f>
        <v>2</v>
      </c>
      <c r="C305" s="17">
        <f>'F. Physical and Environmental'!J102</f>
        <v>0</v>
      </c>
      <c r="D305" s="17" t="str">
        <f>'F. Physical and Environmental'!X102</f>
        <v/>
      </c>
      <c r="E305" s="17" t="str">
        <f>'F. Physical and Environmental'!B102</f>
        <v>F.2.16</v>
      </c>
      <c r="F305" s="17" t="str">
        <f>'F. Physical and Environmental'!C102</f>
        <v>Are all entry and exit points to the data center alarmed?</v>
      </c>
      <c r="G305" s="17">
        <f>'F. Physical and Environmental'!D102</f>
        <v>0</v>
      </c>
      <c r="H305" s="17">
        <f>'F. Physical and Environmental'!E102</f>
        <v>0</v>
      </c>
      <c r="I305" s="17" t="str">
        <f>'F. Physical and Environmental'!F102</f>
        <v>F.2 Physical Security Controls – Scoped Systems and Data</v>
      </c>
      <c r="J305" s="17" t="str">
        <f>'F. Physical and Environmental'!G102</f>
        <v>9.1.1.f</v>
      </c>
      <c r="K305" s="17" t="str">
        <f>'F. Physical and Environmental'!H102</f>
        <v>Physical security perimeter</v>
      </c>
      <c r="L305" s="17" t="s">
        <v>3633</v>
      </c>
      <c r="M305" s="17" t="s">
        <v>3634</v>
      </c>
      <c r="N305" s="113" t="s">
        <v>3</v>
      </c>
      <c r="O305" s="113" t="s">
        <v>3</v>
      </c>
      <c r="P305" s="17" t="s">
        <v>3</v>
      </c>
      <c r="Q305" s="17" t="s">
        <v>3635</v>
      </c>
      <c r="R305" s="17"/>
    </row>
    <row r="306" spans="1:18" ht="42">
      <c r="A306" s="17">
        <f>'F. Physical and Environmental'!A103</f>
        <v>422</v>
      </c>
      <c r="B306" s="17">
        <f>'F. Physical and Environmental'!I103</f>
        <v>3</v>
      </c>
      <c r="C306" s="17">
        <f>'F. Physical and Environmental'!J103</f>
        <v>0</v>
      </c>
      <c r="D306" s="17" t="str">
        <f>'F. Physical and Environmental'!X103</f>
        <v/>
      </c>
      <c r="E306" s="17" t="str">
        <f>'F. Physical and Environmental'!B103</f>
        <v>F.2.16.1</v>
      </c>
      <c r="F306" s="17" t="str">
        <f>'F. Physical and Environmental'!C103</f>
        <v>Are there alarm motion sensors monitoring the data center?</v>
      </c>
      <c r="G306" s="17">
        <f>'F. Physical and Environmental'!D103</f>
        <v>0</v>
      </c>
      <c r="H306" s="17">
        <f>'F. Physical and Environmental'!E103</f>
        <v>0</v>
      </c>
      <c r="I306" s="17" t="str">
        <f>'F. Physical and Environmental'!F103</f>
        <v>F.2 Physical Security Controls – Scoped Systems and Data</v>
      </c>
      <c r="J306" s="17" t="str">
        <f>'F. Physical and Environmental'!G103</f>
        <v>9.1.1.f</v>
      </c>
      <c r="K306" s="17" t="str">
        <f>'F. Physical and Environmental'!H103</f>
        <v>Physical security perimeter</v>
      </c>
      <c r="L306" s="17" t="s">
        <v>3633</v>
      </c>
      <c r="M306" s="17" t="s">
        <v>3634</v>
      </c>
      <c r="N306" s="113" t="s">
        <v>3</v>
      </c>
      <c r="O306" s="113" t="s">
        <v>3</v>
      </c>
      <c r="P306" s="17" t="s">
        <v>3</v>
      </c>
      <c r="Q306" s="17" t="s">
        <v>3635</v>
      </c>
      <c r="R306" s="17"/>
    </row>
    <row r="307" spans="1:18" ht="42">
      <c r="A307" s="17">
        <f>'F. Physical and Environmental'!A104</f>
        <v>423</v>
      </c>
      <c r="B307" s="17">
        <f>'F. Physical and Environmental'!I104</f>
        <v>3</v>
      </c>
      <c r="C307" s="17">
        <f>'F. Physical and Environmental'!J104</f>
        <v>0</v>
      </c>
      <c r="D307" s="17" t="str">
        <f>'F. Physical and Environmental'!X104</f>
        <v/>
      </c>
      <c r="E307" s="17" t="str">
        <f>'F. Physical and Environmental'!B104</f>
        <v>F.2.16.2</v>
      </c>
      <c r="F307" s="17" t="str">
        <f>'F. Physical and Environmental'!C104</f>
        <v>Are there alarm contact sensors on the data center doors?</v>
      </c>
      <c r="G307" s="17">
        <f>'F. Physical and Environmental'!D104</f>
        <v>0</v>
      </c>
      <c r="H307" s="17">
        <f>'F. Physical and Environmental'!E104</f>
        <v>0</v>
      </c>
      <c r="I307" s="17" t="str">
        <f>'F. Physical and Environmental'!F104</f>
        <v>F.2 Physical Security Controls – Scoped Systems and Data</v>
      </c>
      <c r="J307" s="17" t="str">
        <f>'F. Physical and Environmental'!G104</f>
        <v>9.1.1.f</v>
      </c>
      <c r="K307" s="17" t="str">
        <f>'F. Physical and Environmental'!H104</f>
        <v>Physical security perimeter</v>
      </c>
      <c r="L307" s="17" t="s">
        <v>3633</v>
      </c>
      <c r="M307" s="17" t="s">
        <v>3634</v>
      </c>
      <c r="N307" s="113" t="s">
        <v>3</v>
      </c>
      <c r="O307" s="113" t="s">
        <v>3</v>
      </c>
      <c r="P307" s="17" t="s">
        <v>3</v>
      </c>
      <c r="Q307" s="17" t="s">
        <v>3635</v>
      </c>
      <c r="R307" s="17"/>
    </row>
    <row r="308" spans="1:18" ht="28">
      <c r="A308" s="17">
        <f>'F. Physical and Environmental'!A105</f>
        <v>424</v>
      </c>
      <c r="B308" s="17">
        <f>'F. Physical and Environmental'!I105</f>
        <v>3</v>
      </c>
      <c r="C308" s="17">
        <f>'F. Physical and Environmental'!J105</f>
        <v>0</v>
      </c>
      <c r="D308" s="17" t="str">
        <f>'F. Physical and Environmental'!X105</f>
        <v/>
      </c>
      <c r="E308" s="17" t="str">
        <f>'F. Physical and Environmental'!B105</f>
        <v>F.2.16.3</v>
      </c>
      <c r="F308" s="17" t="str">
        <f>'F. Physical and Environmental'!C105</f>
        <v>Are there prop alarms on data center doors?</v>
      </c>
      <c r="G308" s="17">
        <f>'F. Physical and Environmental'!D105</f>
        <v>0</v>
      </c>
      <c r="H308" s="17">
        <f>'F. Physical and Environmental'!E105</f>
        <v>0</v>
      </c>
      <c r="I308" s="17">
        <f>'F. Physical and Environmental'!F105</f>
        <v>0</v>
      </c>
      <c r="J308" s="17" t="str">
        <f>'F. Physical and Environmental'!G105</f>
        <v>9.1.6</v>
      </c>
      <c r="K308" s="17" t="str">
        <f>'F. Physical and Environmental'!H105</f>
        <v>Public access, delivery, and loading areas</v>
      </c>
      <c r="L308" s="17" t="s">
        <v>3659</v>
      </c>
      <c r="M308" s="17" t="s">
        <v>3660</v>
      </c>
      <c r="N308" s="113" t="s">
        <v>3</v>
      </c>
      <c r="O308" s="113" t="s">
        <v>3</v>
      </c>
      <c r="P308" s="17" t="s">
        <v>3</v>
      </c>
      <c r="Q308" s="17" t="s">
        <v>3661</v>
      </c>
      <c r="R308" s="17"/>
    </row>
    <row r="309" spans="1:18" ht="28">
      <c r="A309" s="17">
        <f>'F. Physical and Environmental'!A106</f>
        <v>425</v>
      </c>
      <c r="B309" s="17">
        <f>'F. Physical and Environmental'!I106</f>
        <v>2</v>
      </c>
      <c r="C309" s="17">
        <f>'F. Physical and Environmental'!J106</f>
        <v>0</v>
      </c>
      <c r="D309" s="17" t="str">
        <f>'F. Physical and Environmental'!X106</f>
        <v/>
      </c>
      <c r="E309" s="17" t="str">
        <f>'F. Physical and Environmental'!B106</f>
        <v>F.2.17</v>
      </c>
      <c r="F309" s="17" t="str">
        <f>'F. Physical and Environmental'!C106</f>
        <v>Do emergency doors only permit egress?</v>
      </c>
      <c r="G309" s="17">
        <f>'F. Physical and Environmental'!D106</f>
        <v>0</v>
      </c>
      <c r="H309" s="17">
        <f>'F. Physical and Environmental'!E106</f>
        <v>0</v>
      </c>
      <c r="I309" s="17">
        <f>'F. Physical and Environmental'!F106</f>
        <v>0</v>
      </c>
      <c r="J309" s="17" t="str">
        <f>'F. Physical and Environmental'!G106</f>
        <v>9.1.1.e</v>
      </c>
      <c r="K309" s="17" t="str">
        <f>'F. Physical and Environmental'!H106</f>
        <v>Physical security perimeter</v>
      </c>
      <c r="L309" s="17" t="s">
        <v>3633</v>
      </c>
      <c r="M309" s="17" t="s">
        <v>3634</v>
      </c>
      <c r="N309" s="113" t="s">
        <v>3</v>
      </c>
      <c r="O309" s="113" t="s">
        <v>3</v>
      </c>
      <c r="P309" s="17" t="s">
        <v>3</v>
      </c>
      <c r="Q309" s="17" t="s">
        <v>3635</v>
      </c>
      <c r="R309" s="17"/>
    </row>
    <row r="310" spans="1:18" ht="42">
      <c r="A310" s="17">
        <f>'F. Physical and Environmental'!A107</f>
        <v>2578</v>
      </c>
      <c r="B310" s="17">
        <f>'F. Physical and Environmental'!I107</f>
        <v>2</v>
      </c>
      <c r="C310" s="17">
        <f>'F. Physical and Environmental'!J107</f>
        <v>0</v>
      </c>
      <c r="D310" s="17" t="str">
        <f>'F. Physical and Environmental'!X107</f>
        <v/>
      </c>
      <c r="E310" s="17" t="str">
        <f>'F. Physical and Environmental'!B107</f>
        <v>F.2.18</v>
      </c>
      <c r="F310" s="17" t="str">
        <f>'F. Physical and Environmental'!C107</f>
        <v>Is access to the Data center monitored with CCTV and the video stored for at least 90 days?</v>
      </c>
      <c r="G310" s="17">
        <f>'F. Physical and Environmental'!D107</f>
        <v>0</v>
      </c>
      <c r="H310" s="17">
        <f>'F. Physical and Environmental'!E107</f>
        <v>0</v>
      </c>
      <c r="I310" s="17" t="str">
        <f>'F. Physical and Environmental'!F107</f>
        <v>F.2 Physical Security Controls – Scoped Systems and Data</v>
      </c>
      <c r="J310" s="17" t="str">
        <f>'F. Physical and Environmental'!G107</f>
        <v>9.1.1.e</v>
      </c>
      <c r="K310" s="17" t="str">
        <f>'F. Physical and Environmental'!H107</f>
        <v>Physical security perimeter</v>
      </c>
      <c r="L310" s="17" t="s">
        <v>3633</v>
      </c>
      <c r="M310" s="17" t="s">
        <v>3634</v>
      </c>
      <c r="N310" s="113" t="s">
        <v>3</v>
      </c>
      <c r="O310" s="113" t="s">
        <v>3</v>
      </c>
      <c r="P310" s="17" t="s">
        <v>3</v>
      </c>
      <c r="Q310" s="17" t="s">
        <v>3635</v>
      </c>
      <c r="R310" s="17"/>
    </row>
    <row r="311" spans="1:18" ht="42">
      <c r="A311" s="17">
        <f>'F. Physical and Environmental'!A108</f>
        <v>430</v>
      </c>
      <c r="B311" s="17">
        <f>'F. Physical and Environmental'!I108</f>
        <v>2</v>
      </c>
      <c r="C311" s="17">
        <f>'F. Physical and Environmental'!J108</f>
        <v>0</v>
      </c>
      <c r="D311" s="17" t="str">
        <f>'F. Physical and Environmental'!X108</f>
        <v/>
      </c>
      <c r="E311" s="17" t="str">
        <f>'F. Physical and Environmental'!B108</f>
        <v>F.2.19</v>
      </c>
      <c r="F311" s="17" t="str">
        <f>'F. Physical and Environmental'!C108</f>
        <v>Walls extending from true floor to true ceiling?</v>
      </c>
      <c r="G311" s="17">
        <f>'F. Physical and Environmental'!D108</f>
        <v>0</v>
      </c>
      <c r="H311" s="17">
        <f>'F. Physical and Environmental'!E108</f>
        <v>0</v>
      </c>
      <c r="I311" s="17" t="str">
        <f>'F. Physical and Environmental'!F108</f>
        <v>F.2 Physical Security Controls – Scoped Systems and Data</v>
      </c>
      <c r="J311" s="17" t="str">
        <f>'F. Physical and Environmental'!G108</f>
        <v>9.2.1.d</v>
      </c>
      <c r="K311" s="17" t="str">
        <f>'F. Physical and Environmental'!H108</f>
        <v>Equipment sitting and protection</v>
      </c>
      <c r="L311" s="17" t="s">
        <v>3644</v>
      </c>
      <c r="M311" s="17" t="s">
        <v>3645</v>
      </c>
      <c r="N311" s="113" t="s">
        <v>3</v>
      </c>
      <c r="O311" s="113" t="s">
        <v>3</v>
      </c>
      <c r="P311" s="17" t="s">
        <v>3</v>
      </c>
      <c r="Q311" s="17" t="s">
        <v>3653</v>
      </c>
      <c r="R311" s="17"/>
    </row>
    <row r="312" spans="1:18" ht="28">
      <c r="A312" s="17">
        <f>'F. Physical and Environmental'!A109</f>
        <v>432</v>
      </c>
      <c r="B312" s="17">
        <f>'F. Physical and Environmental'!I109</f>
        <v>2</v>
      </c>
      <c r="C312" s="17">
        <f>'F. Physical and Environmental'!J109</f>
        <v>0</v>
      </c>
      <c r="D312" s="17" t="str">
        <f>'F. Physical and Environmental'!X109</f>
        <v/>
      </c>
      <c r="E312" s="17" t="str">
        <f>'F. Physical and Environmental'!B109</f>
        <v>F.2.20</v>
      </c>
      <c r="F312" s="17" t="str">
        <f>'F. Physical and Environmental'!C109</f>
        <v>Windows or glass walls along the perimeter?</v>
      </c>
      <c r="G312" s="17">
        <f>'F. Physical and Environmental'!D109</f>
        <v>0</v>
      </c>
      <c r="H312" s="17">
        <f>'F. Physical and Environmental'!E109</f>
        <v>0</v>
      </c>
      <c r="I312" s="17">
        <f>'F. Physical and Environmental'!F109</f>
        <v>0</v>
      </c>
      <c r="J312" s="17" t="str">
        <f>'F. Physical and Environmental'!G109</f>
        <v>9.1.1.b</v>
      </c>
      <c r="K312" s="17" t="str">
        <f>'F. Physical and Environmental'!H109</f>
        <v>Physical security perimeter</v>
      </c>
      <c r="L312" s="17" t="s">
        <v>3633</v>
      </c>
      <c r="M312" s="17" t="s">
        <v>3634</v>
      </c>
      <c r="N312" s="113" t="s">
        <v>3</v>
      </c>
      <c r="O312" s="113" t="s">
        <v>3</v>
      </c>
      <c r="P312" s="17" t="s">
        <v>3</v>
      </c>
      <c r="Q312" s="17" t="s">
        <v>3635</v>
      </c>
      <c r="R312" s="17"/>
    </row>
    <row r="313" spans="1:18" ht="42">
      <c r="A313" s="17">
        <f>'F. Physical and Environmental'!A110</f>
        <v>457</v>
      </c>
      <c r="B313" s="17">
        <f>'F. Physical and Environmental'!I110</f>
        <v>2</v>
      </c>
      <c r="C313" s="17">
        <f>'F. Physical and Environmental'!J110</f>
        <v>0</v>
      </c>
      <c r="D313" s="17" t="str">
        <f>'F. Physical and Environmental'!X110</f>
        <v/>
      </c>
      <c r="E313" s="17" t="str">
        <f>'F. Physical and Environmental'!B110</f>
        <v>F.2.21</v>
      </c>
      <c r="F313" s="17" t="str">
        <f>'F. Physical and Environmental'!C110</f>
        <v>Does the Scoped Systems and Data reside in a caged environment within a data center? If so, are these controls present:</v>
      </c>
      <c r="G313" s="17">
        <f>'F. Physical and Environmental'!D110</f>
        <v>0</v>
      </c>
      <c r="H313" s="17">
        <f>'F. Physical and Environmental'!E110</f>
        <v>0</v>
      </c>
      <c r="I313" s="17">
        <f>'F. Physical and Environmental'!F110</f>
        <v>0</v>
      </c>
      <c r="J313" s="17" t="str">
        <f>'F. Physical and Environmental'!G110</f>
        <v>N/A</v>
      </c>
      <c r="K313" s="17">
        <f>'F. Physical and Environmental'!H110</f>
        <v>0</v>
      </c>
      <c r="L313" s="17" t="s">
        <v>3</v>
      </c>
      <c r="M313" s="17" t="s">
        <v>243</v>
      </c>
      <c r="N313" s="113" t="s">
        <v>3</v>
      </c>
      <c r="O313" s="113" t="s">
        <v>3</v>
      </c>
      <c r="P313" s="17" t="s">
        <v>3</v>
      </c>
      <c r="Q313" s="17" t="s">
        <v>3</v>
      </c>
      <c r="R313" s="17"/>
    </row>
    <row r="314" spans="1:18" ht="28">
      <c r="A314" s="17">
        <f>'F. Physical and Environmental'!A111</f>
        <v>461</v>
      </c>
      <c r="B314" s="17">
        <f>'F. Physical and Environmental'!I111</f>
        <v>3</v>
      </c>
      <c r="C314" s="17">
        <f>'F. Physical and Environmental'!J111</f>
        <v>0</v>
      </c>
      <c r="D314" s="17" t="str">
        <f>'F. Physical and Environmental'!X111</f>
        <v/>
      </c>
      <c r="E314" s="17" t="str">
        <f>'F. Physical and Environmental'!B111</f>
        <v>F.2.21.1</v>
      </c>
      <c r="F314" s="17" t="str">
        <f>'F. Physical and Environmental'!C111</f>
        <v>Locks requiring a key or PIN used at points of entry?</v>
      </c>
      <c r="G314" s="17">
        <f>'F. Physical and Environmental'!D111</f>
        <v>0</v>
      </c>
      <c r="H314" s="17">
        <f>'F. Physical and Environmental'!E111</f>
        <v>0</v>
      </c>
      <c r="I314" s="17">
        <f>'F. Physical and Environmental'!F111</f>
        <v>0</v>
      </c>
      <c r="J314" s="17" t="str">
        <f>'F. Physical and Environmental'!G111</f>
        <v>9.1.2</v>
      </c>
      <c r="K314" s="17" t="str">
        <f>'F. Physical and Environmental'!H111</f>
        <v>Physical entry controls</v>
      </c>
      <c r="L314" s="17" t="s">
        <v>3636</v>
      </c>
      <c r="M314" s="17" t="s">
        <v>3637</v>
      </c>
      <c r="N314" s="113" t="s">
        <v>3</v>
      </c>
      <c r="O314" s="113" t="s">
        <v>3</v>
      </c>
      <c r="P314" s="17" t="s">
        <v>3</v>
      </c>
      <c r="Q314" s="17" t="s">
        <v>3639</v>
      </c>
      <c r="R314" s="17"/>
    </row>
    <row r="315" spans="1:18" ht="28">
      <c r="A315" s="17">
        <f>'F. Physical and Environmental'!A112</f>
        <v>462</v>
      </c>
      <c r="B315" s="17">
        <f>'F. Physical and Environmental'!I112</f>
        <v>3</v>
      </c>
      <c r="C315" s="17">
        <f>'F. Physical and Environmental'!J112</f>
        <v>0</v>
      </c>
      <c r="D315" s="17" t="str">
        <f>'F. Physical and Environmental'!X112</f>
        <v/>
      </c>
      <c r="E315" s="17" t="str">
        <f>'F. Physical and Environmental'!B112</f>
        <v>F.2.21.2</v>
      </c>
      <c r="F315" s="17" t="str">
        <f>'F. Physical and Environmental'!C112</f>
        <v>A process for requesting access?</v>
      </c>
      <c r="G315" s="17">
        <f>'F. Physical and Environmental'!D112</f>
        <v>0</v>
      </c>
      <c r="H315" s="17">
        <f>'F. Physical and Environmental'!E112</f>
        <v>0</v>
      </c>
      <c r="I315" s="17">
        <f>'F. Physical and Environmental'!F112</f>
        <v>0</v>
      </c>
      <c r="J315" s="17" t="str">
        <f>'F. Physical and Environmental'!G112</f>
        <v>9.1.1.a</v>
      </c>
      <c r="K315" s="17" t="str">
        <f>'F. Physical and Environmental'!H112</f>
        <v>Physical security perimeter</v>
      </c>
      <c r="L315" s="17" t="s">
        <v>3633</v>
      </c>
      <c r="M315" s="17" t="s">
        <v>3634</v>
      </c>
      <c r="N315" s="113" t="s">
        <v>3</v>
      </c>
      <c r="O315" s="113" t="s">
        <v>3</v>
      </c>
      <c r="P315" s="17" t="s">
        <v>3</v>
      </c>
      <c r="Q315" s="17" t="s">
        <v>3635</v>
      </c>
      <c r="R315" s="17"/>
    </row>
    <row r="316" spans="1:18" ht="42">
      <c r="A316" s="17">
        <f>'F. Physical and Environmental'!A113</f>
        <v>463</v>
      </c>
      <c r="B316" s="17">
        <f>'F. Physical and Environmental'!I113</f>
        <v>4</v>
      </c>
      <c r="C316" s="17">
        <f>'F. Physical and Environmental'!J113</f>
        <v>0</v>
      </c>
      <c r="D316" s="17" t="str">
        <f>'F. Physical and Environmental'!X113</f>
        <v/>
      </c>
      <c r="E316" s="17" t="str">
        <f>'F. Physical and Environmental'!B113</f>
        <v>F.2.21.2.1</v>
      </c>
      <c r="F316" s="17" t="str">
        <f>'F. Physical and Environmental'!C113</f>
        <v>Segregation of duties for granting and storage of access devices (badges, keys, etc.)?</v>
      </c>
      <c r="G316" s="17">
        <f>'F. Physical and Environmental'!D113</f>
        <v>0</v>
      </c>
      <c r="H316" s="17">
        <f>'F. Physical and Environmental'!E113</f>
        <v>0</v>
      </c>
      <c r="I316" s="17">
        <f>'F. Physical and Environmental'!F113</f>
        <v>0</v>
      </c>
      <c r="J316" s="17" t="str">
        <f>'F. Physical and Environmental'!G113</f>
        <v>11.1.1.h</v>
      </c>
      <c r="K316" s="17" t="str">
        <f>'F. Physical and Environmental'!H113</f>
        <v>Access control policy</v>
      </c>
      <c r="L316" s="17" t="s">
        <v>3573</v>
      </c>
      <c r="M316" s="17" t="s">
        <v>3574</v>
      </c>
      <c r="N316" s="113" t="s">
        <v>3</v>
      </c>
      <c r="O316" s="113" t="s">
        <v>3</v>
      </c>
      <c r="P316" s="17" t="s">
        <v>3</v>
      </c>
      <c r="Q316" s="17" t="s">
        <v>3655</v>
      </c>
      <c r="R316" s="17"/>
    </row>
    <row r="317" spans="1:18" ht="28">
      <c r="A317" s="17">
        <f>'F. Physical and Environmental'!A114</f>
        <v>465</v>
      </c>
      <c r="B317" s="17">
        <f>'F. Physical and Environmental'!I114</f>
        <v>3</v>
      </c>
      <c r="C317" s="17">
        <f>'F. Physical and Environmental'!J114</f>
        <v>0</v>
      </c>
      <c r="D317" s="17" t="str">
        <f>'F. Physical and Environmental'!X114</f>
        <v/>
      </c>
      <c r="E317" s="17" t="str">
        <f>'F. Physical and Environmental'!B114</f>
        <v>F.2.21.3</v>
      </c>
      <c r="F317" s="17" t="str">
        <f>'F. Physical and Environmental'!C114</f>
        <v>A list maintained of personnel with cards / keys to the caged environment?</v>
      </c>
      <c r="G317" s="17">
        <f>'F. Physical and Environmental'!D114</f>
        <v>0</v>
      </c>
      <c r="H317" s="17">
        <f>'F. Physical and Environmental'!E114</f>
        <v>0</v>
      </c>
      <c r="I317" s="17">
        <f>'F. Physical and Environmental'!F114</f>
        <v>0</v>
      </c>
      <c r="J317" s="17" t="str">
        <f>'F. Physical and Environmental'!G114</f>
        <v>9.1.2</v>
      </c>
      <c r="K317" s="17" t="str">
        <f>'F. Physical and Environmental'!H114</f>
        <v>Physical entry controls</v>
      </c>
      <c r="L317" s="17" t="s">
        <v>3636</v>
      </c>
      <c r="M317" s="17" t="s">
        <v>3637</v>
      </c>
      <c r="N317" s="113" t="s">
        <v>3</v>
      </c>
      <c r="O317" s="113" t="s">
        <v>3</v>
      </c>
      <c r="P317" s="17" t="s">
        <v>3</v>
      </c>
      <c r="Q317" s="17" t="s">
        <v>3639</v>
      </c>
      <c r="R317" s="17"/>
    </row>
    <row r="318" spans="1:18">
      <c r="A318" s="17">
        <f>'F. Physical and Environmental'!A115</f>
        <v>466</v>
      </c>
      <c r="B318" s="17">
        <f>'F. Physical and Environmental'!I115</f>
        <v>3</v>
      </c>
      <c r="C318" s="17">
        <f>'F. Physical and Environmental'!J115</f>
        <v>0</v>
      </c>
      <c r="D318" s="17" t="str">
        <f>'F. Physical and Environmental'!X115</f>
        <v/>
      </c>
      <c r="E318" s="17" t="str">
        <f>'F. Physical and Environmental'!B115</f>
        <v>F.2.21.4</v>
      </c>
      <c r="F318" s="17" t="str">
        <f>'F. Physical and Environmental'!C115</f>
        <v>A process to report lost access cards / keys?</v>
      </c>
      <c r="G318" s="17">
        <f>'F. Physical and Environmental'!D115</f>
        <v>0</v>
      </c>
      <c r="H318" s="17">
        <f>'F. Physical and Environmental'!E115</f>
        <v>0</v>
      </c>
      <c r="I318" s="17">
        <f>'F. Physical and Environmental'!F115</f>
        <v>0</v>
      </c>
      <c r="J318" s="17" t="str">
        <f>'F. Physical and Environmental'!G115</f>
        <v>9.1.2</v>
      </c>
      <c r="K318" s="17" t="str">
        <f>'F. Physical and Environmental'!H115</f>
        <v>Physical entry controls</v>
      </c>
      <c r="L318" s="17" t="s">
        <v>3636</v>
      </c>
      <c r="M318" s="17" t="s">
        <v>3637</v>
      </c>
      <c r="N318" s="113" t="s">
        <v>3</v>
      </c>
      <c r="O318" s="113" t="s">
        <v>3</v>
      </c>
      <c r="P318" s="17" t="s">
        <v>3</v>
      </c>
      <c r="Q318" s="17" t="s">
        <v>3639</v>
      </c>
      <c r="R318" s="17"/>
    </row>
    <row r="319" spans="1:18" ht="28">
      <c r="A319" s="17">
        <f>'F. Physical and Environmental'!A116</f>
        <v>467</v>
      </c>
      <c r="B319" s="17">
        <f>'F. Physical and Environmental'!I116</f>
        <v>3</v>
      </c>
      <c r="C319" s="17">
        <f>'F. Physical and Environmental'!J116</f>
        <v>0</v>
      </c>
      <c r="D319" s="17" t="str">
        <f>'F. Physical and Environmental'!X116</f>
        <v/>
      </c>
      <c r="E319" s="17" t="str">
        <f>'F. Physical and Environmental'!B116</f>
        <v>F.2.21.5</v>
      </c>
      <c r="F319" s="17" t="str">
        <f>'F. Physical and Environmental'!C116</f>
        <v>A process to review access to the cage at least every six months?</v>
      </c>
      <c r="G319" s="17">
        <f>'F. Physical and Environmental'!D116</f>
        <v>0</v>
      </c>
      <c r="H319" s="17">
        <f>'F. Physical and Environmental'!E116</f>
        <v>0</v>
      </c>
      <c r="I319" s="17">
        <f>'F. Physical and Environmental'!F116</f>
        <v>0</v>
      </c>
      <c r="J319" s="17" t="str">
        <f>'F. Physical and Environmental'!G116</f>
        <v>9.1.1</v>
      </c>
      <c r="K319" s="17" t="str">
        <f>'F. Physical and Environmental'!H116</f>
        <v>Physical security perimeter</v>
      </c>
      <c r="L319" s="17" t="s">
        <v>3633</v>
      </c>
      <c r="M319" s="17" t="s">
        <v>3634</v>
      </c>
      <c r="N319" s="113" t="s">
        <v>3</v>
      </c>
      <c r="O319" s="113" t="s">
        <v>3</v>
      </c>
      <c r="P319" s="17" t="s">
        <v>3</v>
      </c>
      <c r="Q319" s="17" t="s">
        <v>3635</v>
      </c>
      <c r="R319" s="17"/>
    </row>
    <row r="320" spans="1:18" ht="56">
      <c r="A320" s="17">
        <f>'F. Physical and Environmental'!A117</f>
        <v>469</v>
      </c>
      <c r="B320" s="17">
        <f>'F. Physical and Environmental'!I117</f>
        <v>3</v>
      </c>
      <c r="C320" s="17">
        <f>'F. Physical and Environmental'!J117</f>
        <v>0</v>
      </c>
      <c r="D320" s="17" t="str">
        <f>'F. Physical and Environmental'!X117</f>
        <v/>
      </c>
      <c r="E320" s="17" t="str">
        <f>'F. Physical and Environmental'!B117</f>
        <v>F.2.21.6</v>
      </c>
      <c r="F320" s="17" t="str">
        <f>'F. Physical and Environmental'!C117</f>
        <v>A process to collect access equipment (badges, keys, change pin numbers, etc.) when a constituent is terminated or changes status and no longer requires access?</v>
      </c>
      <c r="G320" s="17">
        <f>'F. Physical and Environmental'!D117</f>
        <v>0</v>
      </c>
      <c r="H320" s="17">
        <f>'F. Physical and Environmental'!E117</f>
        <v>0</v>
      </c>
      <c r="I320" s="17" t="str">
        <f>'F. Physical and Environmental'!F117</f>
        <v>H.6 Revoke Physical Access</v>
      </c>
      <c r="J320" s="17" t="str">
        <f>'F. Physical and Environmental'!G117</f>
        <v>9.1.2.e</v>
      </c>
      <c r="K320" s="17" t="str">
        <f>'F. Physical and Environmental'!H117</f>
        <v>Physical entry controls</v>
      </c>
      <c r="L320" s="17" t="s">
        <v>3636</v>
      </c>
      <c r="M320" s="17" t="s">
        <v>3637</v>
      </c>
      <c r="N320" s="113" t="s">
        <v>3</v>
      </c>
      <c r="O320" s="113" t="s">
        <v>3</v>
      </c>
      <c r="P320" s="17" t="s">
        <v>3</v>
      </c>
      <c r="Q320" s="17" t="s">
        <v>3639</v>
      </c>
      <c r="R320" s="17"/>
    </row>
    <row r="321" spans="1:18" ht="28">
      <c r="A321" s="17">
        <f>'F. Physical and Environmental'!A118</f>
        <v>471</v>
      </c>
      <c r="B321" s="17">
        <f>'F. Physical and Environmental'!I118</f>
        <v>3</v>
      </c>
      <c r="C321" s="17">
        <f>'F. Physical and Environmental'!J118</f>
        <v>0</v>
      </c>
      <c r="D321" s="17" t="str">
        <f>'F. Physical and Environmental'!X118</f>
        <v/>
      </c>
      <c r="E321" s="17" t="str">
        <f>'F. Physical and Environmental'!B118</f>
        <v>F.2.21.7</v>
      </c>
      <c r="F321" s="17" t="str">
        <f>'F. Physical and Environmental'!C118</f>
        <v>Are visitors permitted in the caged environment? If so, are they:</v>
      </c>
      <c r="G321" s="17">
        <f>'F. Physical and Environmental'!D118</f>
        <v>0</v>
      </c>
      <c r="H321" s="17">
        <f>'F. Physical and Environmental'!E118</f>
        <v>0</v>
      </c>
      <c r="I321" s="17">
        <f>'F. Physical and Environmental'!F118</f>
        <v>0</v>
      </c>
      <c r="J321" s="17" t="str">
        <f>'F. Physical and Environmental'!G118</f>
        <v>9.1.2</v>
      </c>
      <c r="K321" s="17" t="str">
        <f>'F. Physical and Environmental'!H118</f>
        <v>Physical entry controls</v>
      </c>
      <c r="L321" s="17" t="s">
        <v>3636</v>
      </c>
      <c r="M321" s="17" t="s">
        <v>3637</v>
      </c>
      <c r="N321" s="113" t="s">
        <v>3</v>
      </c>
      <c r="O321" s="113" t="s">
        <v>3</v>
      </c>
      <c r="P321" s="17" t="s">
        <v>3</v>
      </c>
      <c r="Q321" s="17" t="s">
        <v>3639</v>
      </c>
      <c r="R321" s="17"/>
    </row>
    <row r="322" spans="1:18">
      <c r="A322" s="17">
        <f>'F. Physical and Environmental'!A119</f>
        <v>472</v>
      </c>
      <c r="B322" s="17">
        <f>'F. Physical and Environmental'!I119</f>
        <v>4</v>
      </c>
      <c r="C322" s="17">
        <f>'F. Physical and Environmental'!J119</f>
        <v>0</v>
      </c>
      <c r="D322" s="17" t="str">
        <f>'F. Physical and Environmental'!X119</f>
        <v/>
      </c>
      <c r="E322" s="17" t="str">
        <f>'F. Physical and Environmental'!B119</f>
        <v>F.2.21.7.1</v>
      </c>
      <c r="F322" s="17" t="str">
        <f>'F. Physical and Environmental'!C119</f>
        <v>Required to sign in and out?</v>
      </c>
      <c r="G322" s="17">
        <f>'F. Physical and Environmental'!D119</f>
        <v>0</v>
      </c>
      <c r="H322" s="17">
        <f>'F. Physical and Environmental'!E119</f>
        <v>0</v>
      </c>
      <c r="I322" s="17">
        <f>'F. Physical and Environmental'!F119</f>
        <v>0</v>
      </c>
      <c r="J322" s="17" t="str">
        <f>'F. Physical and Environmental'!G119</f>
        <v>9.1.2.a</v>
      </c>
      <c r="K322" s="17" t="str">
        <f>'F. Physical and Environmental'!H119</f>
        <v>Physical entry controls</v>
      </c>
      <c r="L322" s="17" t="s">
        <v>3636</v>
      </c>
      <c r="M322" s="17" t="s">
        <v>3637</v>
      </c>
      <c r="N322" s="113" t="s">
        <v>3</v>
      </c>
      <c r="O322" s="113" t="s">
        <v>3</v>
      </c>
      <c r="P322" s="17" t="s">
        <v>3</v>
      </c>
      <c r="Q322" s="17" t="s">
        <v>3639</v>
      </c>
      <c r="R322" s="17"/>
    </row>
    <row r="323" spans="1:18">
      <c r="A323" s="17">
        <f>'F. Physical and Environmental'!A120</f>
        <v>473</v>
      </c>
      <c r="B323" s="17">
        <f>'F. Physical and Environmental'!I120</f>
        <v>4</v>
      </c>
      <c r="C323" s="17">
        <f>'F. Physical and Environmental'!J120</f>
        <v>0</v>
      </c>
      <c r="D323" s="17" t="str">
        <f>'F. Physical and Environmental'!X120</f>
        <v/>
      </c>
      <c r="E323" s="17" t="str">
        <f>'F. Physical and Environmental'!B120</f>
        <v>F.2.21.7.2</v>
      </c>
      <c r="F323" s="17" t="str">
        <f>'F. Physical and Environmental'!C120</f>
        <v>Escorted?</v>
      </c>
      <c r="G323" s="17">
        <f>'F. Physical and Environmental'!D120</f>
        <v>0</v>
      </c>
      <c r="H323" s="17">
        <f>'F. Physical and Environmental'!E120</f>
        <v>0</v>
      </c>
      <c r="I323" s="17">
        <f>'F. Physical and Environmental'!F120</f>
        <v>0</v>
      </c>
      <c r="J323" s="17" t="str">
        <f>'F. Physical and Environmental'!G120</f>
        <v>9.1.2.c</v>
      </c>
      <c r="K323" s="17" t="str">
        <f>'F. Physical and Environmental'!H120</f>
        <v>Physical entry controls</v>
      </c>
      <c r="L323" s="17" t="s">
        <v>3636</v>
      </c>
      <c r="M323" s="17" t="s">
        <v>3637</v>
      </c>
      <c r="N323" s="113" t="s">
        <v>3</v>
      </c>
      <c r="O323" s="113" t="s">
        <v>3</v>
      </c>
      <c r="P323" s="17" t="s">
        <v>3</v>
      </c>
      <c r="Q323" s="17" t="s">
        <v>3639</v>
      </c>
      <c r="R323" s="17"/>
    </row>
    <row r="324" spans="1:18" ht="42">
      <c r="A324" s="17">
        <f>'F. Physical and Environmental'!A121</f>
        <v>474</v>
      </c>
      <c r="B324" s="17">
        <f>'F. Physical and Environmental'!I121</f>
        <v>3</v>
      </c>
      <c r="C324" s="17">
        <f>'F. Physical and Environmental'!J121</f>
        <v>0</v>
      </c>
      <c r="D324" s="17" t="str">
        <f>'F. Physical and Environmental'!X121</f>
        <v/>
      </c>
      <c r="E324" s="17" t="str">
        <f>'F. Physical and Environmental'!B121</f>
        <v>F.2.21.8</v>
      </c>
      <c r="F324" s="17" t="str">
        <f>'F. Physical and Environmental'!C121</f>
        <v>Monitored with CCTV and the video stored for at least 90 days?</v>
      </c>
      <c r="G324" s="17">
        <f>'F. Physical and Environmental'!D121</f>
        <v>0</v>
      </c>
      <c r="H324" s="17">
        <f>'F. Physical and Environmental'!E121</f>
        <v>0</v>
      </c>
      <c r="I324" s="17" t="str">
        <f>'F. Physical and Environmental'!F121</f>
        <v>F.2 Physical Security Controls – Scoped Systems and Data</v>
      </c>
      <c r="J324" s="17" t="str">
        <f>'F. Physical and Environmental'!G121</f>
        <v>9.1.1.e</v>
      </c>
      <c r="K324" s="17" t="str">
        <f>'F. Physical and Environmental'!H121</f>
        <v>Physical security perimeter</v>
      </c>
      <c r="L324" s="17" t="s">
        <v>3633</v>
      </c>
      <c r="M324" s="17" t="s">
        <v>3634</v>
      </c>
      <c r="N324" s="113" t="s">
        <v>3</v>
      </c>
      <c r="O324" s="113" t="s">
        <v>3</v>
      </c>
      <c r="P324" s="17" t="s">
        <v>3</v>
      </c>
      <c r="Q324" s="17" t="s">
        <v>3635</v>
      </c>
      <c r="R324" s="17"/>
    </row>
    <row r="325" spans="1:18" ht="28">
      <c r="A325" s="17">
        <f>'F. Physical and Environmental'!A122</f>
        <v>477</v>
      </c>
      <c r="B325" s="17">
        <f>'F. Physical and Environmental'!I122</f>
        <v>2</v>
      </c>
      <c r="C325" s="17">
        <f>'F. Physical and Environmental'!J122</f>
        <v>0</v>
      </c>
      <c r="D325" s="17" t="str">
        <f>'F. Physical and Environmental'!X122</f>
        <v/>
      </c>
      <c r="E325" s="17" t="str">
        <f>'F. Physical and Environmental'!B122</f>
        <v>F.2.22</v>
      </c>
      <c r="F325" s="17" t="str">
        <f>'F. Physical and Environmental'!C122</f>
        <v>Does the Scoped Systems and Data reside in a locked cabinet? If so, is there:</v>
      </c>
      <c r="G325" s="17">
        <f>'F. Physical and Environmental'!D122</f>
        <v>0</v>
      </c>
      <c r="H325" s="17">
        <f>'F. Physical and Environmental'!E122</f>
        <v>0</v>
      </c>
      <c r="I325" s="17">
        <f>'F. Physical and Environmental'!F122</f>
        <v>0</v>
      </c>
      <c r="J325" s="17" t="str">
        <f>'F. Physical and Environmental'!G122</f>
        <v>N/A</v>
      </c>
      <c r="K325" s="17">
        <f>'F. Physical and Environmental'!H122</f>
        <v>0</v>
      </c>
      <c r="L325" s="17" t="s">
        <v>3</v>
      </c>
      <c r="M325" s="17" t="s">
        <v>243</v>
      </c>
      <c r="N325" s="113" t="s">
        <v>3</v>
      </c>
      <c r="O325" s="113" t="s">
        <v>3</v>
      </c>
      <c r="P325" s="17" t="s">
        <v>3</v>
      </c>
      <c r="Q325" s="17" t="s">
        <v>3</v>
      </c>
      <c r="R325" s="17"/>
    </row>
    <row r="326" spans="1:18" ht="28">
      <c r="A326" s="17">
        <f>'F. Physical and Environmental'!A123</f>
        <v>478</v>
      </c>
      <c r="B326" s="17">
        <f>'F. Physical and Environmental'!I123</f>
        <v>3</v>
      </c>
      <c r="C326" s="17">
        <f>'F. Physical and Environmental'!J123</f>
        <v>0</v>
      </c>
      <c r="D326" s="17" t="str">
        <f>'F. Physical and Environmental'!X123</f>
        <v/>
      </c>
      <c r="E326" s="17" t="str">
        <f>'F. Physical and Environmental'!B123</f>
        <v>F.2.22.1</v>
      </c>
      <c r="F326" s="17" t="str">
        <f>'F. Physical and Environmental'!C123</f>
        <v>Shared cabinets?</v>
      </c>
      <c r="G326" s="17">
        <f>'F. Physical and Environmental'!D123</f>
        <v>0</v>
      </c>
      <c r="H326" s="17">
        <f>'F. Physical and Environmental'!E123</f>
        <v>0</v>
      </c>
      <c r="I326" s="17">
        <f>'F. Physical and Environmental'!F123</f>
        <v>0</v>
      </c>
      <c r="J326" s="17" t="str">
        <f>'F. Physical and Environmental'!G123</f>
        <v>9.1.1.g</v>
      </c>
      <c r="K326" s="17" t="str">
        <f>'F. Physical and Environmental'!H123</f>
        <v>Physical security perimeter</v>
      </c>
      <c r="L326" s="17" t="s">
        <v>3633</v>
      </c>
      <c r="M326" s="17" t="s">
        <v>3634</v>
      </c>
      <c r="N326" s="113" t="s">
        <v>3</v>
      </c>
      <c r="O326" s="113" t="s">
        <v>3</v>
      </c>
      <c r="P326" s="17" t="s">
        <v>3</v>
      </c>
      <c r="Q326" s="17" t="s">
        <v>3635</v>
      </c>
      <c r="R326" s="17"/>
    </row>
    <row r="327" spans="1:18" ht="28">
      <c r="A327" s="17">
        <f>'F. Physical and Environmental'!A124</f>
        <v>479</v>
      </c>
      <c r="B327" s="17">
        <f>'F. Physical and Environmental'!I124</f>
        <v>3</v>
      </c>
      <c r="C327" s="17">
        <f>'F. Physical and Environmental'!J124</f>
        <v>0</v>
      </c>
      <c r="D327" s="17" t="str">
        <f>'F. Physical and Environmental'!X124</f>
        <v/>
      </c>
      <c r="E327" s="17" t="str">
        <f>'F. Physical and Environmental'!B124</f>
        <v>F.2.22.2</v>
      </c>
      <c r="F327" s="17" t="str">
        <f>'F. Physical and Environmental'!C124</f>
        <v>Restricted access and logs kept of all access?</v>
      </c>
      <c r="G327" s="17">
        <f>'F. Physical and Environmental'!D124</f>
        <v>0</v>
      </c>
      <c r="H327" s="17">
        <f>'F. Physical and Environmental'!E124</f>
        <v>0</v>
      </c>
      <c r="I327" s="17">
        <f>'F. Physical and Environmental'!F124</f>
        <v>0</v>
      </c>
      <c r="J327" s="17" t="str">
        <f>'F. Physical and Environmental'!G124</f>
        <v>9.1.1.a</v>
      </c>
      <c r="K327" s="17" t="str">
        <f>'F. Physical and Environmental'!H124</f>
        <v>Physical security perimeter</v>
      </c>
      <c r="L327" s="17" t="s">
        <v>3633</v>
      </c>
      <c r="M327" s="17" t="s">
        <v>3634</v>
      </c>
      <c r="N327" s="113" t="s">
        <v>3</v>
      </c>
      <c r="O327" s="113" t="s">
        <v>3</v>
      </c>
      <c r="P327" s="17" t="s">
        <v>3</v>
      </c>
      <c r="Q327" s="17" t="s">
        <v>3635</v>
      </c>
      <c r="R327" s="17"/>
    </row>
    <row r="328" spans="1:18" ht="28">
      <c r="A328" s="17">
        <f>'F. Physical and Environmental'!A125</f>
        <v>480</v>
      </c>
      <c r="B328" s="17">
        <f>'F. Physical and Environmental'!I125</f>
        <v>3</v>
      </c>
      <c r="C328" s="17">
        <f>'F. Physical and Environmental'!J125</f>
        <v>0</v>
      </c>
      <c r="D328" s="17" t="str">
        <f>'F. Physical and Environmental'!X125</f>
        <v/>
      </c>
      <c r="E328" s="17" t="str">
        <f>'F. Physical and Environmental'!B125</f>
        <v>F.2.22.3</v>
      </c>
      <c r="F328" s="17" t="str">
        <f>'F. Physical and Environmental'!C125</f>
        <v>Access request procedures?</v>
      </c>
      <c r="G328" s="17">
        <f>'F. Physical and Environmental'!D125</f>
        <v>0</v>
      </c>
      <c r="H328" s="17">
        <f>'F. Physical and Environmental'!E125</f>
        <v>0</v>
      </c>
      <c r="I328" s="17">
        <f>'F. Physical and Environmental'!F125</f>
        <v>0</v>
      </c>
      <c r="J328" s="17" t="str">
        <f>'F. Physical and Environmental'!G125</f>
        <v>9.1.1.a</v>
      </c>
      <c r="K328" s="17" t="str">
        <f>'F. Physical and Environmental'!H125</f>
        <v>Physical security perimeter</v>
      </c>
      <c r="L328" s="17" t="s">
        <v>3633</v>
      </c>
      <c r="M328" s="17" t="s">
        <v>3634</v>
      </c>
      <c r="N328" s="113" t="s">
        <v>3</v>
      </c>
      <c r="O328" s="113" t="s">
        <v>3</v>
      </c>
      <c r="P328" s="17" t="s">
        <v>3</v>
      </c>
      <c r="Q328" s="17" t="s">
        <v>3635</v>
      </c>
      <c r="R328" s="17"/>
    </row>
    <row r="329" spans="1:18" ht="42">
      <c r="A329" s="17">
        <f>'F. Physical and Environmental'!A126</f>
        <v>481</v>
      </c>
      <c r="B329" s="17">
        <f>'F. Physical and Environmental'!I126</f>
        <v>3</v>
      </c>
      <c r="C329" s="17">
        <f>'F. Physical and Environmental'!J126</f>
        <v>0</v>
      </c>
      <c r="D329" s="17" t="str">
        <f>'F. Physical and Environmental'!X126</f>
        <v/>
      </c>
      <c r="E329" s="17" t="str">
        <f>'F. Physical and Environmental'!B126</f>
        <v>F.2.22.4</v>
      </c>
      <c r="F329" s="17" t="str">
        <f>'F. Physical and Environmental'!C126</f>
        <v>Segregation of duties for issuing, approving access and storing devices (badges, keys, etc.)?</v>
      </c>
      <c r="G329" s="17">
        <f>'F. Physical and Environmental'!D126</f>
        <v>0</v>
      </c>
      <c r="H329" s="17">
        <f>'F. Physical and Environmental'!E126</f>
        <v>0</v>
      </c>
      <c r="I329" s="17">
        <f>'F. Physical and Environmental'!F126</f>
        <v>0</v>
      </c>
      <c r="J329" s="17" t="str">
        <f>'F. Physical and Environmental'!G126</f>
        <v>11.1.1.h</v>
      </c>
      <c r="K329" s="17" t="str">
        <f>'F. Physical and Environmental'!H126</f>
        <v>Access control policy</v>
      </c>
      <c r="L329" s="17" t="s">
        <v>3573</v>
      </c>
      <c r="M329" s="17" t="s">
        <v>3574</v>
      </c>
      <c r="N329" s="113" t="s">
        <v>3</v>
      </c>
      <c r="O329" s="113" t="s">
        <v>3</v>
      </c>
      <c r="P329" s="17" t="s">
        <v>3</v>
      </c>
      <c r="Q329" s="17" t="s">
        <v>3655</v>
      </c>
      <c r="R329" s="17"/>
    </row>
    <row r="330" spans="1:18" ht="42">
      <c r="A330" s="17">
        <f>'F. Physical and Environmental'!A127</f>
        <v>482</v>
      </c>
      <c r="B330" s="17">
        <f>'F. Physical and Environmental'!I127</f>
        <v>3</v>
      </c>
      <c r="C330" s="17">
        <f>'F. Physical and Environmental'!J127</f>
        <v>0</v>
      </c>
      <c r="D330" s="17" t="str">
        <f>'F. Physical and Environmental'!X127</f>
        <v/>
      </c>
      <c r="E330" s="17" t="str">
        <f>'F. Physical and Environmental'!B127</f>
        <v>F.2.22.5</v>
      </c>
      <c r="F330" s="17" t="str">
        <f>'F. Physical and Environmental'!C127</f>
        <v>Segregation of duties for issuing and approving access?</v>
      </c>
      <c r="G330" s="17">
        <f>'F. Physical and Environmental'!D127</f>
        <v>0</v>
      </c>
      <c r="H330" s="17">
        <f>'F. Physical and Environmental'!E127</f>
        <v>0</v>
      </c>
      <c r="I330" s="17">
        <f>'F. Physical and Environmental'!F127</f>
        <v>0</v>
      </c>
      <c r="J330" s="17" t="str">
        <f>'F. Physical and Environmental'!G127</f>
        <v>11.1.1.h</v>
      </c>
      <c r="K330" s="17" t="str">
        <f>'F. Physical and Environmental'!H127</f>
        <v>Access control policy</v>
      </c>
      <c r="L330" s="17" t="s">
        <v>3573</v>
      </c>
      <c r="M330" s="17" t="s">
        <v>3574</v>
      </c>
      <c r="N330" s="113" t="s">
        <v>3</v>
      </c>
      <c r="O330" s="113" t="s">
        <v>3</v>
      </c>
      <c r="P330" s="17" t="s">
        <v>3</v>
      </c>
      <c r="Q330" s="17" t="s">
        <v>3655</v>
      </c>
      <c r="R330" s="17"/>
    </row>
    <row r="331" spans="1:18" ht="28">
      <c r="A331" s="17">
        <f>'F. Physical and Environmental'!A128</f>
        <v>483</v>
      </c>
      <c r="B331" s="17">
        <f>'F. Physical and Environmental'!I128</f>
        <v>3</v>
      </c>
      <c r="C331" s="17">
        <f>'F. Physical and Environmental'!J128</f>
        <v>0</v>
      </c>
      <c r="D331" s="17" t="str">
        <f>'F. Physical and Environmental'!X128</f>
        <v/>
      </c>
      <c r="E331" s="17" t="str">
        <f>'F. Physical and Environmental'!B128</f>
        <v>F.2.22.6</v>
      </c>
      <c r="F331" s="17" t="str">
        <f>'F. Physical and Environmental'!C128</f>
        <v>A list of personnel with cards / keys to the cabinet?</v>
      </c>
      <c r="G331" s="17">
        <f>'F. Physical and Environmental'!D128</f>
        <v>0</v>
      </c>
      <c r="H331" s="17">
        <f>'F. Physical and Environmental'!E128</f>
        <v>0</v>
      </c>
      <c r="I331" s="17">
        <f>'F. Physical and Environmental'!F128</f>
        <v>0</v>
      </c>
      <c r="J331" s="17" t="str">
        <f>'F. Physical and Environmental'!G128</f>
        <v>9.1.2</v>
      </c>
      <c r="K331" s="17" t="str">
        <f>'F. Physical and Environmental'!H128</f>
        <v>Physical entry controls</v>
      </c>
      <c r="L331" s="17" t="s">
        <v>3636</v>
      </c>
      <c r="M331" s="17" t="s">
        <v>3637</v>
      </c>
      <c r="N331" s="113" t="s">
        <v>3</v>
      </c>
      <c r="O331" s="113" t="s">
        <v>3</v>
      </c>
      <c r="P331" s="17" t="s">
        <v>3</v>
      </c>
      <c r="Q331" s="17" t="s">
        <v>3639</v>
      </c>
      <c r="R331" s="17"/>
    </row>
    <row r="332" spans="1:18">
      <c r="A332" s="17">
        <f>'F. Physical and Environmental'!A129</f>
        <v>484</v>
      </c>
      <c r="B332" s="17">
        <f>'F. Physical and Environmental'!I129</f>
        <v>3</v>
      </c>
      <c r="C332" s="17">
        <f>'F. Physical and Environmental'!J129</f>
        <v>0</v>
      </c>
      <c r="D332" s="17" t="str">
        <f>'F. Physical and Environmental'!X129</f>
        <v/>
      </c>
      <c r="E332" s="17" t="str">
        <f>'F. Physical and Environmental'!B129</f>
        <v>F.2.22.7</v>
      </c>
      <c r="F332" s="17" t="str">
        <f>'F. Physical and Environmental'!C129</f>
        <v>A process to report lost access cards / keys?</v>
      </c>
      <c r="G332" s="17">
        <f>'F. Physical and Environmental'!D129</f>
        <v>0</v>
      </c>
      <c r="H332" s="17">
        <f>'F. Physical and Environmental'!E129</f>
        <v>0</v>
      </c>
      <c r="I332" s="17">
        <f>'F. Physical and Environmental'!F129</f>
        <v>0</v>
      </c>
      <c r="J332" s="17" t="str">
        <f>'F. Physical and Environmental'!G129</f>
        <v>9.1.2</v>
      </c>
      <c r="K332" s="17" t="str">
        <f>'F. Physical and Environmental'!H129</f>
        <v>Physical entry controls</v>
      </c>
      <c r="L332" s="17" t="s">
        <v>3636</v>
      </c>
      <c r="M332" s="17" t="s">
        <v>3637</v>
      </c>
      <c r="N332" s="113" t="s">
        <v>3</v>
      </c>
      <c r="O332" s="113" t="s">
        <v>3</v>
      </c>
      <c r="P332" s="17" t="s">
        <v>3</v>
      </c>
      <c r="Q332" s="17" t="s">
        <v>3639</v>
      </c>
      <c r="R332" s="17"/>
    </row>
    <row r="333" spans="1:18" ht="56">
      <c r="A333" s="17">
        <f>'F. Physical and Environmental'!A130</f>
        <v>485</v>
      </c>
      <c r="B333" s="17">
        <f>'F. Physical and Environmental'!I130</f>
        <v>3</v>
      </c>
      <c r="C333" s="17">
        <f>'F. Physical and Environmental'!J130</f>
        <v>0</v>
      </c>
      <c r="D333" s="17" t="str">
        <f>'F. Physical and Environmental'!X130</f>
        <v/>
      </c>
      <c r="E333" s="17" t="str">
        <f>'F. Physical and Environmental'!B130</f>
        <v>F.2.22.8</v>
      </c>
      <c r="F333" s="17" t="str">
        <f>'F. Physical and Environmental'!C130</f>
        <v>Collection access equipment (badges, keys, change pin numbers, etc.) when a constituent is terminated or changes status and no longer requires access?</v>
      </c>
      <c r="G333" s="17">
        <f>'F. Physical and Environmental'!D130</f>
        <v>0</v>
      </c>
      <c r="H333" s="17">
        <f>'F. Physical and Environmental'!E130</f>
        <v>0</v>
      </c>
      <c r="I333" s="17">
        <f>'F. Physical and Environmental'!F130</f>
        <v>0</v>
      </c>
      <c r="J333" s="17" t="str">
        <f>'F. Physical and Environmental'!G130</f>
        <v>9.1.2.e</v>
      </c>
      <c r="K333" s="17" t="str">
        <f>'F. Physical and Environmental'!H130</f>
        <v>Physical entry controls</v>
      </c>
      <c r="L333" s="17" t="s">
        <v>3636</v>
      </c>
      <c r="M333" s="17" t="s">
        <v>3637</v>
      </c>
      <c r="N333" s="113" t="s">
        <v>3</v>
      </c>
      <c r="O333" s="113" t="s">
        <v>3</v>
      </c>
      <c r="P333" s="17" t="s">
        <v>3</v>
      </c>
      <c r="Q333" s="17" t="s">
        <v>3639</v>
      </c>
      <c r="R333" s="17"/>
    </row>
    <row r="334" spans="1:18" ht="28">
      <c r="A334" s="17">
        <f>'F. Physical and Environmental'!A131</f>
        <v>487</v>
      </c>
      <c r="B334" s="17">
        <f>'F. Physical and Environmental'!I131</f>
        <v>3</v>
      </c>
      <c r="C334" s="17">
        <f>'F. Physical and Environmental'!J131</f>
        <v>0</v>
      </c>
      <c r="D334" s="17" t="str">
        <f>'F. Physical and Environmental'!X131</f>
        <v/>
      </c>
      <c r="E334" s="17" t="str">
        <f>'F. Physical and Environmental'!B131</f>
        <v>F.2.22.9</v>
      </c>
      <c r="F334" s="17" t="str">
        <f>'F. Physical and Environmental'!C131</f>
        <v>Cabinets monitored with CCTV and the video stored for at least 90 days?</v>
      </c>
      <c r="G334" s="17">
        <f>'F. Physical and Environmental'!D131</f>
        <v>0</v>
      </c>
      <c r="H334" s="17">
        <f>'F. Physical and Environmental'!E131</f>
        <v>0</v>
      </c>
      <c r="I334" s="17">
        <f>'F. Physical and Environmental'!F131</f>
        <v>0</v>
      </c>
      <c r="J334" s="17" t="str">
        <f>'F. Physical and Environmental'!G131</f>
        <v>9.1.1.e</v>
      </c>
      <c r="K334" s="17" t="str">
        <f>'F. Physical and Environmental'!H131</f>
        <v>Physical security perimeter</v>
      </c>
      <c r="L334" s="17" t="s">
        <v>3633</v>
      </c>
      <c r="M334" s="17" t="s">
        <v>3634</v>
      </c>
      <c r="N334" s="113" t="s">
        <v>3</v>
      </c>
      <c r="O334" s="113" t="s">
        <v>3</v>
      </c>
      <c r="P334" s="17" t="s">
        <v>3</v>
      </c>
      <c r="Q334" s="17" t="s">
        <v>3635</v>
      </c>
      <c r="R334" s="17"/>
    </row>
    <row r="335" spans="1:18" ht="42">
      <c r="A335" s="17">
        <f>'F. Physical and Environmental'!A132</f>
        <v>490</v>
      </c>
      <c r="B335" s="17">
        <f>'F. Physical and Environmental'!I132</f>
        <v>2</v>
      </c>
      <c r="C335" s="17">
        <f>'F. Physical and Environmental'!J132</f>
        <v>0</v>
      </c>
      <c r="D335" s="17" t="str">
        <f>'F. Physical and Environmental'!X132</f>
        <v/>
      </c>
      <c r="E335" s="17" t="str">
        <f>'F. Physical and Environmental'!B132</f>
        <v>F.2.23</v>
      </c>
      <c r="F335" s="17" t="str">
        <f>'F. Physical and Environmental'!C132</f>
        <v>Is there a policy on using locking screensavers on unattended system displays or locks on consoles within the data center?</v>
      </c>
      <c r="G335" s="17">
        <f>'F. Physical and Environmental'!D132</f>
        <v>0</v>
      </c>
      <c r="H335" s="17">
        <f>'F. Physical and Environmental'!E132</f>
        <v>0</v>
      </c>
      <c r="I335" s="17">
        <f>'F. Physical and Environmental'!F132</f>
        <v>0</v>
      </c>
      <c r="J335" s="17" t="str">
        <f>'F. Physical and Environmental'!G132</f>
        <v>11.3.2.a, 11.3.3</v>
      </c>
      <c r="K335" s="17" t="str">
        <f>'F. Physical and Environmental'!H132</f>
        <v>Unattended user equipment, Clear desk and clear screen policy</v>
      </c>
      <c r="L335" s="17" t="s">
        <v>3545</v>
      </c>
      <c r="M335" s="17" t="s">
        <v>3546</v>
      </c>
      <c r="N335" s="113" t="s">
        <v>3</v>
      </c>
      <c r="O335" s="113" t="s">
        <v>3</v>
      </c>
      <c r="P335" s="17" t="s">
        <v>3</v>
      </c>
      <c r="Q335" s="17" t="s">
        <v>3667</v>
      </c>
      <c r="R335" s="17"/>
    </row>
    <row r="336" spans="1:18" ht="28">
      <c r="A336" s="17">
        <f>'F. Physical and Environmental'!A133</f>
        <v>491</v>
      </c>
      <c r="B336" s="17">
        <f>'F. Physical and Environmental'!I133</f>
        <v>2</v>
      </c>
      <c r="C336" s="17">
        <f>'F. Physical and Environmental'!J133</f>
        <v>0</v>
      </c>
      <c r="D336" s="17" t="str">
        <f>'F. Physical and Environmental'!X133</f>
        <v/>
      </c>
      <c r="E336" s="17" t="str">
        <f>'F. Physical and Environmental'!B133</f>
        <v>F.2.24</v>
      </c>
      <c r="F336" s="17" t="str">
        <f>'F. Physical and Environmental'!C133</f>
        <v>Is there a procedure for equipment removal from the data center?</v>
      </c>
      <c r="G336" s="17">
        <f>'F. Physical and Environmental'!D133</f>
        <v>0</v>
      </c>
      <c r="H336" s="17">
        <f>'F. Physical and Environmental'!E133</f>
        <v>0</v>
      </c>
      <c r="I336" s="17">
        <f>'F. Physical and Environmental'!F133</f>
        <v>0</v>
      </c>
      <c r="J336" s="17" t="str">
        <f>'F. Physical and Environmental'!G133</f>
        <v>9.2.7</v>
      </c>
      <c r="K336" s="17" t="str">
        <f>'F. Physical and Environmental'!H133</f>
        <v>Removal of property</v>
      </c>
      <c r="L336" s="17" t="s">
        <v>3545</v>
      </c>
      <c r="M336" s="17" t="s">
        <v>3546</v>
      </c>
      <c r="N336" s="113" t="s">
        <v>3</v>
      </c>
      <c r="O336" s="113" t="s">
        <v>3</v>
      </c>
      <c r="P336" s="17" t="s">
        <v>3</v>
      </c>
      <c r="Q336" s="17" t="s">
        <v>3668</v>
      </c>
      <c r="R336" s="17"/>
    </row>
    <row r="337" spans="1:18" ht="28">
      <c r="A337" s="17">
        <f>'F. Physical and Environmental'!A134</f>
        <v>526</v>
      </c>
      <c r="B337" s="17">
        <f>'F. Physical and Environmental'!I134</f>
        <v>2</v>
      </c>
      <c r="C337" s="17">
        <f>'F. Physical and Environmental'!J134</f>
        <v>1</v>
      </c>
      <c r="D337" s="17" t="str">
        <f>'F. Physical and Environmental'!X134</f>
        <v/>
      </c>
      <c r="E337" s="17" t="str">
        <f>'F. Physical and Environmental'!B134</f>
        <v>F.2.25</v>
      </c>
      <c r="F337" s="17" t="str">
        <f>'F. Physical and Environmental'!C134</f>
        <v>Is there a preventive maintenance or current maintenance contracts for:</v>
      </c>
      <c r="G337" s="17">
        <f>'F. Physical and Environmental'!D134</f>
        <v>0</v>
      </c>
      <c r="H337" s="17">
        <f>'F. Physical and Environmental'!E134</f>
        <v>0</v>
      </c>
      <c r="I337" s="17">
        <f>'F. Physical and Environmental'!F134</f>
        <v>0</v>
      </c>
      <c r="J337" s="17" t="str">
        <f>'F. Physical and Environmental'!G134</f>
        <v>N/A</v>
      </c>
      <c r="K337" s="17">
        <f>'F. Physical and Environmental'!H134</f>
        <v>0</v>
      </c>
      <c r="L337" s="17" t="s">
        <v>3</v>
      </c>
      <c r="M337" s="17" t="s">
        <v>243</v>
      </c>
      <c r="N337" s="113" t="s">
        <v>3</v>
      </c>
      <c r="O337" s="113" t="s">
        <v>3</v>
      </c>
      <c r="P337" s="17" t="s">
        <v>3669</v>
      </c>
      <c r="Q337" s="17" t="s">
        <v>3</v>
      </c>
      <c r="R337" s="17"/>
    </row>
    <row r="338" spans="1:18" ht="28">
      <c r="A338" s="17">
        <f>'F. Physical and Environmental'!A135</f>
        <v>527</v>
      </c>
      <c r="B338" s="17">
        <f>'F. Physical and Environmental'!I135</f>
        <v>3</v>
      </c>
      <c r="C338" s="17">
        <f>'F. Physical and Environmental'!J135</f>
        <v>0</v>
      </c>
      <c r="D338" s="17" t="str">
        <f>'F. Physical and Environmental'!X135</f>
        <v/>
      </c>
      <c r="E338" s="17" t="str">
        <f>'F. Physical and Environmental'!B135</f>
        <v>F.2.25.1</v>
      </c>
      <c r="F338" s="17" t="str">
        <f>'F. Physical and Environmental'!C135</f>
        <v>UPS system?</v>
      </c>
      <c r="G338" s="17">
        <f>'F. Physical and Environmental'!D135</f>
        <v>0</v>
      </c>
      <c r="H338" s="17">
        <f>'F. Physical and Environmental'!E135</f>
        <v>0</v>
      </c>
      <c r="I338" s="17">
        <f>'F. Physical and Environmental'!F135</f>
        <v>0</v>
      </c>
      <c r="J338" s="17" t="str">
        <f>'F. Physical and Environmental'!G135</f>
        <v>9.2.4</v>
      </c>
      <c r="K338" s="17" t="str">
        <f>'F. Physical and Environmental'!H135</f>
        <v>Equipment maintenance</v>
      </c>
      <c r="L338" s="17" t="s">
        <v>3670</v>
      </c>
      <c r="M338" s="17" t="s">
        <v>3671</v>
      </c>
      <c r="N338" s="113" t="s">
        <v>3</v>
      </c>
      <c r="O338" s="113" t="s">
        <v>3</v>
      </c>
      <c r="P338" s="17" t="s">
        <v>3</v>
      </c>
      <c r="Q338" s="17" t="s">
        <v>3672</v>
      </c>
      <c r="R338" s="17"/>
    </row>
    <row r="339" spans="1:18" ht="28">
      <c r="A339" s="17">
        <f>'F. Physical and Environmental'!A136</f>
        <v>528</v>
      </c>
      <c r="B339" s="17">
        <f>'F. Physical and Environmental'!I136</f>
        <v>3</v>
      </c>
      <c r="C339" s="17">
        <f>'F. Physical and Environmental'!J136</f>
        <v>0</v>
      </c>
      <c r="D339" s="17" t="str">
        <f>'F. Physical and Environmental'!X136</f>
        <v/>
      </c>
      <c r="E339" s="17" t="str">
        <f>'F. Physical and Environmental'!B136</f>
        <v>F.2.25.2</v>
      </c>
      <c r="F339" s="17" t="str">
        <f>'F. Physical and Environmental'!C136</f>
        <v>Security system?</v>
      </c>
      <c r="G339" s="17">
        <f>'F. Physical and Environmental'!D136</f>
        <v>0</v>
      </c>
      <c r="H339" s="17">
        <f>'F. Physical and Environmental'!E136</f>
        <v>0</v>
      </c>
      <c r="I339" s="17">
        <f>'F. Physical and Environmental'!F136</f>
        <v>0</v>
      </c>
      <c r="J339" s="17" t="str">
        <f>'F. Physical and Environmental'!G136</f>
        <v>9.2.4</v>
      </c>
      <c r="K339" s="17" t="str">
        <f>'F. Physical and Environmental'!H136</f>
        <v>Equipment maintenance</v>
      </c>
      <c r="L339" s="17" t="s">
        <v>3670</v>
      </c>
      <c r="M339" s="17" t="s">
        <v>3671</v>
      </c>
      <c r="N339" s="113" t="s">
        <v>3</v>
      </c>
      <c r="O339" s="113" t="s">
        <v>3</v>
      </c>
      <c r="P339" s="17" t="s">
        <v>3</v>
      </c>
      <c r="Q339" s="17" t="s">
        <v>3672</v>
      </c>
      <c r="R339" s="17"/>
    </row>
    <row r="340" spans="1:18" ht="28">
      <c r="A340" s="17">
        <f>'F. Physical and Environmental'!A137</f>
        <v>529</v>
      </c>
      <c r="B340" s="17">
        <f>'F. Physical and Environmental'!I137</f>
        <v>3</v>
      </c>
      <c r="C340" s="17">
        <f>'F. Physical and Environmental'!J137</f>
        <v>0</v>
      </c>
      <c r="D340" s="17" t="str">
        <f>'F. Physical and Environmental'!X137</f>
        <v/>
      </c>
      <c r="E340" s="17" t="str">
        <f>'F. Physical and Environmental'!B137</f>
        <v>F.2.25.3</v>
      </c>
      <c r="F340" s="17" t="str">
        <f>'F. Physical and Environmental'!C137</f>
        <v>Generator?</v>
      </c>
      <c r="G340" s="17">
        <f>'F. Physical and Environmental'!D137</f>
        <v>0</v>
      </c>
      <c r="H340" s="17">
        <f>'F. Physical and Environmental'!E137</f>
        <v>0</v>
      </c>
      <c r="I340" s="17">
        <f>'F. Physical and Environmental'!F137</f>
        <v>0</v>
      </c>
      <c r="J340" s="17" t="str">
        <f>'F. Physical and Environmental'!G137</f>
        <v>9.2.4</v>
      </c>
      <c r="K340" s="17" t="str">
        <f>'F. Physical and Environmental'!H137</f>
        <v>Equipment maintenance</v>
      </c>
      <c r="L340" s="17" t="s">
        <v>3670</v>
      </c>
      <c r="M340" s="17" t="s">
        <v>3671</v>
      </c>
      <c r="N340" s="113" t="s">
        <v>3</v>
      </c>
      <c r="O340" s="113" t="s">
        <v>3</v>
      </c>
      <c r="P340" s="17" t="s">
        <v>3</v>
      </c>
      <c r="Q340" s="17" t="s">
        <v>3672</v>
      </c>
      <c r="R340" s="17"/>
    </row>
    <row r="341" spans="1:18" ht="28">
      <c r="A341" s="17">
        <f>'F. Physical and Environmental'!A138</f>
        <v>530</v>
      </c>
      <c r="B341" s="17">
        <f>'F. Physical and Environmental'!I138</f>
        <v>3</v>
      </c>
      <c r="C341" s="17">
        <f>'F. Physical and Environmental'!J138</f>
        <v>0</v>
      </c>
      <c r="D341" s="17" t="str">
        <f>'F. Physical and Environmental'!X138</f>
        <v/>
      </c>
      <c r="E341" s="17" t="str">
        <f>'F. Physical and Environmental'!B138</f>
        <v>F.2.25.4</v>
      </c>
      <c r="F341" s="17" t="str">
        <f>'F. Physical and Environmental'!C138</f>
        <v>Batteries?</v>
      </c>
      <c r="G341" s="17">
        <f>'F. Physical and Environmental'!D138</f>
        <v>0</v>
      </c>
      <c r="H341" s="17">
        <f>'F. Physical and Environmental'!E138</f>
        <v>0</v>
      </c>
      <c r="I341" s="17">
        <f>'F. Physical and Environmental'!F138</f>
        <v>0</v>
      </c>
      <c r="J341" s="17" t="str">
        <f>'F. Physical and Environmental'!G138</f>
        <v>9.2.4</v>
      </c>
      <c r="K341" s="17" t="str">
        <f>'F. Physical and Environmental'!H138</f>
        <v>Equipment maintenance</v>
      </c>
      <c r="L341" s="17" t="s">
        <v>3670</v>
      </c>
      <c r="M341" s="17" t="s">
        <v>3671</v>
      </c>
      <c r="N341" s="113" t="s">
        <v>3</v>
      </c>
      <c r="O341" s="113" t="s">
        <v>3</v>
      </c>
      <c r="P341" s="17" t="s">
        <v>3</v>
      </c>
      <c r="Q341" s="17" t="s">
        <v>3672</v>
      </c>
      <c r="R341" s="17"/>
    </row>
    <row r="342" spans="1:18" ht="28">
      <c r="A342" s="17">
        <f>'F. Physical and Environmental'!A139</f>
        <v>531</v>
      </c>
      <c r="B342" s="17">
        <f>'F. Physical and Environmental'!I139</f>
        <v>3</v>
      </c>
      <c r="C342" s="17">
        <f>'F. Physical and Environmental'!J139</f>
        <v>0</v>
      </c>
      <c r="D342" s="17" t="str">
        <f>'F. Physical and Environmental'!X139</f>
        <v/>
      </c>
      <c r="E342" s="17" t="str">
        <f>'F. Physical and Environmental'!B139</f>
        <v>F.2.25.5</v>
      </c>
      <c r="F342" s="17" t="str">
        <f>'F. Physical and Environmental'!C139</f>
        <v>Monitored fire alarm?</v>
      </c>
      <c r="G342" s="17">
        <f>'F. Physical and Environmental'!D139</f>
        <v>0</v>
      </c>
      <c r="H342" s="17">
        <f>'F. Physical and Environmental'!E139</f>
        <v>0</v>
      </c>
      <c r="I342" s="17">
        <f>'F. Physical and Environmental'!F139</f>
        <v>0</v>
      </c>
      <c r="J342" s="17" t="str">
        <f>'F. Physical and Environmental'!G139</f>
        <v>9.2.4</v>
      </c>
      <c r="K342" s="17" t="str">
        <f>'F. Physical and Environmental'!H139</f>
        <v>Equipment maintenance</v>
      </c>
      <c r="L342" s="17" t="s">
        <v>3670</v>
      </c>
      <c r="M342" s="17" t="s">
        <v>3671</v>
      </c>
      <c r="N342" s="113" t="s">
        <v>3</v>
      </c>
      <c r="O342" s="113" t="s">
        <v>3</v>
      </c>
      <c r="P342" s="17" t="s">
        <v>3</v>
      </c>
      <c r="Q342" s="17" t="s">
        <v>3672</v>
      </c>
      <c r="R342" s="17"/>
    </row>
    <row r="343" spans="1:18" ht="28">
      <c r="A343" s="17">
        <f>'F. Physical and Environmental'!A140</f>
        <v>532</v>
      </c>
      <c r="B343" s="17">
        <f>'F. Physical and Environmental'!I140</f>
        <v>3</v>
      </c>
      <c r="C343" s="17">
        <f>'F. Physical and Environmental'!J140</f>
        <v>0</v>
      </c>
      <c r="D343" s="17" t="str">
        <f>'F. Physical and Environmental'!X140</f>
        <v/>
      </c>
      <c r="E343" s="17" t="str">
        <f>'F. Physical and Environmental'!B140</f>
        <v>F.2.25.6</v>
      </c>
      <c r="F343" s="17" t="str">
        <f>'F. Physical and Environmental'!C140</f>
        <v>Fire suppression systems?</v>
      </c>
      <c r="G343" s="17">
        <f>'F. Physical and Environmental'!D140</f>
        <v>0</v>
      </c>
      <c r="H343" s="17">
        <f>'F. Physical and Environmental'!E140</f>
        <v>0</v>
      </c>
      <c r="I343" s="17">
        <f>'F. Physical and Environmental'!F140</f>
        <v>0</v>
      </c>
      <c r="J343" s="17" t="str">
        <f>'F. Physical and Environmental'!G140</f>
        <v>9.2.4</v>
      </c>
      <c r="K343" s="17" t="str">
        <f>'F. Physical and Environmental'!H140</f>
        <v>Equipment maintenance</v>
      </c>
      <c r="L343" s="17" t="s">
        <v>3670</v>
      </c>
      <c r="M343" s="17" t="s">
        <v>3671</v>
      </c>
      <c r="N343" s="113" t="s">
        <v>3</v>
      </c>
      <c r="O343" s="113" t="s">
        <v>3</v>
      </c>
      <c r="P343" s="17" t="s">
        <v>3649</v>
      </c>
      <c r="Q343" s="17" t="s">
        <v>3672</v>
      </c>
      <c r="R343" s="17"/>
    </row>
    <row r="344" spans="1:18" ht="28">
      <c r="A344" s="17">
        <f>'F. Physical and Environmental'!A141</f>
        <v>533</v>
      </c>
      <c r="B344" s="17">
        <f>'F. Physical and Environmental'!I141</f>
        <v>3</v>
      </c>
      <c r="C344" s="17">
        <f>'F. Physical and Environmental'!J141</f>
        <v>0</v>
      </c>
      <c r="D344" s="17" t="str">
        <f>'F. Physical and Environmental'!X141</f>
        <v/>
      </c>
      <c r="E344" s="17" t="str">
        <f>'F. Physical and Environmental'!B141</f>
        <v>F.2.25.7</v>
      </c>
      <c r="F344" s="17" t="str">
        <f>'F. Physical and Environmental'!C141</f>
        <v>HVAC?</v>
      </c>
      <c r="G344" s="17">
        <f>'F. Physical and Environmental'!D141</f>
        <v>0</v>
      </c>
      <c r="H344" s="17">
        <f>'F. Physical and Environmental'!E141</f>
        <v>0</v>
      </c>
      <c r="I344" s="17">
        <f>'F. Physical and Environmental'!F141</f>
        <v>0</v>
      </c>
      <c r="J344" s="17" t="str">
        <f>'F. Physical and Environmental'!G141</f>
        <v>9.2.4</v>
      </c>
      <c r="K344" s="17" t="str">
        <f>'F. Physical and Environmental'!H141</f>
        <v>Equipment maintenance</v>
      </c>
      <c r="L344" s="17" t="s">
        <v>3670</v>
      </c>
      <c r="M344" s="17" t="s">
        <v>3671</v>
      </c>
      <c r="N344" s="113" t="s">
        <v>3</v>
      </c>
      <c r="O344" s="113" t="s">
        <v>3</v>
      </c>
      <c r="P344" s="17" t="s">
        <v>3</v>
      </c>
      <c r="Q344" s="17" t="s">
        <v>3672</v>
      </c>
      <c r="R344" s="17"/>
    </row>
    <row r="345" spans="1:18">
      <c r="A345" s="17">
        <f>'F. Physical and Environmental'!A142</f>
        <v>534</v>
      </c>
      <c r="B345" s="17">
        <f>'F. Physical and Environmental'!I142</f>
        <v>2</v>
      </c>
      <c r="C345" s="17">
        <f>'F. Physical and Environmental'!J142</f>
        <v>1</v>
      </c>
      <c r="D345" s="17" t="str">
        <f>'F. Physical and Environmental'!X142</f>
        <v/>
      </c>
      <c r="E345" s="17" t="str">
        <f>'F. Physical and Environmental'!B142</f>
        <v>F.2.26</v>
      </c>
      <c r="F345" s="17" t="str">
        <f>'F. Physical and Environmental'!C142</f>
        <v>Are the following tested:</v>
      </c>
      <c r="G345" s="17">
        <f>'F. Physical and Environmental'!D142</f>
        <v>0</v>
      </c>
      <c r="H345" s="17">
        <f>'F. Physical and Environmental'!E142</f>
        <v>0</v>
      </c>
      <c r="I345" s="17">
        <f>'F. Physical and Environmental'!F142</f>
        <v>0</v>
      </c>
      <c r="J345" s="17" t="str">
        <f>'F. Physical and Environmental'!G142</f>
        <v>N/A</v>
      </c>
      <c r="K345" s="17">
        <f>'F. Physical and Environmental'!H142</f>
        <v>0</v>
      </c>
      <c r="L345" s="17" t="s">
        <v>3</v>
      </c>
      <c r="M345" s="17" t="s">
        <v>243</v>
      </c>
      <c r="N345" s="113" t="s">
        <v>3</v>
      </c>
      <c r="O345" s="113" t="s">
        <v>3</v>
      </c>
      <c r="P345" s="17" t="s">
        <v>3</v>
      </c>
      <c r="Q345" s="17" t="s">
        <v>3</v>
      </c>
      <c r="R345" s="17"/>
    </row>
    <row r="346" spans="1:18">
      <c r="A346" s="17">
        <f>'F. Physical and Environmental'!A143</f>
        <v>535</v>
      </c>
      <c r="B346" s="17">
        <f>'F. Physical and Environmental'!I143</f>
        <v>3</v>
      </c>
      <c r="C346" s="17">
        <f>'F. Physical and Environmental'!J143</f>
        <v>0</v>
      </c>
      <c r="D346" s="17" t="str">
        <f>'F. Physical and Environmental'!X143</f>
        <v/>
      </c>
      <c r="E346" s="17" t="str">
        <f>'F. Physical and Environmental'!B143</f>
        <v>F.2.26.1</v>
      </c>
      <c r="F346" s="17" t="str">
        <f>'F. Physical and Environmental'!C143</f>
        <v>UPS system - annually?</v>
      </c>
      <c r="G346" s="17">
        <f>'F. Physical and Environmental'!D143</f>
        <v>0</v>
      </c>
      <c r="H346" s="17">
        <f>'F. Physical and Environmental'!E143</f>
        <v>0</v>
      </c>
      <c r="I346" s="17">
        <f>'F. Physical and Environmental'!F143</f>
        <v>0</v>
      </c>
      <c r="J346" s="17" t="str">
        <f>'F. Physical and Environmental'!G143</f>
        <v>N/A</v>
      </c>
      <c r="K346" s="17">
        <f>'F. Physical and Environmental'!H143</f>
        <v>0</v>
      </c>
      <c r="L346" s="17" t="s">
        <v>3</v>
      </c>
      <c r="M346" s="17" t="s">
        <v>243</v>
      </c>
      <c r="N346" s="113" t="s">
        <v>3</v>
      </c>
      <c r="O346" s="113" t="s">
        <v>3</v>
      </c>
      <c r="P346" s="17" t="s">
        <v>3</v>
      </c>
      <c r="Q346" s="17" t="s">
        <v>3</v>
      </c>
      <c r="R346" s="17"/>
    </row>
    <row r="347" spans="1:18">
      <c r="A347" s="17">
        <f>'F. Physical and Environmental'!A144</f>
        <v>536</v>
      </c>
      <c r="B347" s="17">
        <f>'F. Physical and Environmental'!I144</f>
        <v>3</v>
      </c>
      <c r="C347" s="17">
        <f>'F. Physical and Environmental'!J144</f>
        <v>0</v>
      </c>
      <c r="D347" s="17" t="str">
        <f>'F. Physical and Environmental'!X144</f>
        <v/>
      </c>
      <c r="E347" s="17" t="str">
        <f>'F. Physical and Environmental'!B144</f>
        <v>F.2.26.2</v>
      </c>
      <c r="F347" s="17" t="str">
        <f>'F. Physical and Environmental'!C144</f>
        <v>Security alarm system - annually?</v>
      </c>
      <c r="G347" s="17">
        <f>'F. Physical and Environmental'!D144</f>
        <v>0</v>
      </c>
      <c r="H347" s="17">
        <f>'F. Physical and Environmental'!E144</f>
        <v>0</v>
      </c>
      <c r="I347" s="17">
        <f>'F. Physical and Environmental'!F144</f>
        <v>0</v>
      </c>
      <c r="J347" s="17" t="str">
        <f>'F. Physical and Environmental'!G144</f>
        <v>N/A</v>
      </c>
      <c r="K347" s="17">
        <f>'F. Physical and Environmental'!H144</f>
        <v>0</v>
      </c>
      <c r="L347" s="17" t="s">
        <v>3</v>
      </c>
      <c r="M347" s="17" t="s">
        <v>243</v>
      </c>
      <c r="N347" s="113" t="s">
        <v>3</v>
      </c>
      <c r="O347" s="113" t="s">
        <v>3</v>
      </c>
      <c r="P347" s="17" t="s">
        <v>3</v>
      </c>
      <c r="Q347" s="17" t="s">
        <v>3</v>
      </c>
      <c r="R347" s="17"/>
    </row>
    <row r="348" spans="1:18">
      <c r="A348" s="17">
        <f>'F. Physical and Environmental'!A145</f>
        <v>537</v>
      </c>
      <c r="B348" s="17">
        <f>'F. Physical and Environmental'!I145</f>
        <v>3</v>
      </c>
      <c r="C348" s="17">
        <f>'F. Physical and Environmental'!J145</f>
        <v>0</v>
      </c>
      <c r="D348" s="17" t="str">
        <f>'F. Physical and Environmental'!X145</f>
        <v/>
      </c>
      <c r="E348" s="17" t="str">
        <f>'F. Physical and Environmental'!B145</f>
        <v>F.2.26.3</v>
      </c>
      <c r="F348" s="17" t="str">
        <f>'F. Physical and Environmental'!C145</f>
        <v>Fire alarms - annually?</v>
      </c>
      <c r="G348" s="17">
        <f>'F. Physical and Environmental'!D145</f>
        <v>0</v>
      </c>
      <c r="H348" s="17">
        <f>'F. Physical and Environmental'!E145</f>
        <v>0</v>
      </c>
      <c r="I348" s="17">
        <f>'F. Physical and Environmental'!F145</f>
        <v>0</v>
      </c>
      <c r="J348" s="17" t="str">
        <f>'F. Physical and Environmental'!G145</f>
        <v>N/A</v>
      </c>
      <c r="K348" s="17">
        <f>'F. Physical and Environmental'!H145</f>
        <v>0</v>
      </c>
      <c r="L348" s="17" t="s">
        <v>3</v>
      </c>
      <c r="M348" s="17" t="s">
        <v>243</v>
      </c>
      <c r="N348" s="113" t="s">
        <v>3</v>
      </c>
      <c r="O348" s="113" t="s">
        <v>3</v>
      </c>
      <c r="P348" s="17" t="s">
        <v>3</v>
      </c>
      <c r="Q348" s="17" t="s">
        <v>3</v>
      </c>
      <c r="R348" s="17"/>
    </row>
    <row r="349" spans="1:18" ht="28">
      <c r="A349" s="17">
        <f>'F. Physical and Environmental'!A146</f>
        <v>538</v>
      </c>
      <c r="B349" s="17">
        <f>'F. Physical and Environmental'!I146</f>
        <v>3</v>
      </c>
      <c r="C349" s="17">
        <f>'F. Physical and Environmental'!J146</f>
        <v>0</v>
      </c>
      <c r="D349" s="17" t="str">
        <f>'F. Physical and Environmental'!X146</f>
        <v/>
      </c>
      <c r="E349" s="17" t="str">
        <f>'F. Physical and Environmental'!B146</f>
        <v>F.2.26.4</v>
      </c>
      <c r="F349" s="17" t="str">
        <f>'F. Physical and Environmental'!C146</f>
        <v>Fire suppression system - annually?</v>
      </c>
      <c r="G349" s="17">
        <f>'F. Physical and Environmental'!D146</f>
        <v>0</v>
      </c>
      <c r="H349" s="17">
        <f>'F. Physical and Environmental'!E146</f>
        <v>0</v>
      </c>
      <c r="I349" s="17">
        <f>'F. Physical and Environmental'!F146</f>
        <v>0</v>
      </c>
      <c r="J349" s="17" t="str">
        <f>'F. Physical and Environmental'!G146</f>
        <v>N/A</v>
      </c>
      <c r="K349" s="17">
        <f>'F. Physical and Environmental'!H146</f>
        <v>0</v>
      </c>
      <c r="L349" s="17" t="s">
        <v>3</v>
      </c>
      <c r="M349" s="17" t="s">
        <v>243</v>
      </c>
      <c r="N349" s="113" t="s">
        <v>3</v>
      </c>
      <c r="O349" s="113" t="s">
        <v>3</v>
      </c>
      <c r="P349" s="17" t="s">
        <v>3649</v>
      </c>
      <c r="Q349" s="17" t="s">
        <v>3</v>
      </c>
      <c r="R349" s="17"/>
    </row>
    <row r="350" spans="1:18">
      <c r="A350" s="17">
        <f>'F. Physical and Environmental'!A147</f>
        <v>539</v>
      </c>
      <c r="B350" s="17">
        <f>'F. Physical and Environmental'!I147</f>
        <v>3</v>
      </c>
      <c r="C350" s="17">
        <f>'F. Physical and Environmental'!J147</f>
        <v>0</v>
      </c>
      <c r="D350" s="17" t="str">
        <f>'F. Physical and Environmental'!X147</f>
        <v/>
      </c>
      <c r="E350" s="17" t="str">
        <f>'F. Physical and Environmental'!B147</f>
        <v>F.2.26.5</v>
      </c>
      <c r="F350" s="17" t="str">
        <f>'F. Physical and Environmental'!C147</f>
        <v>Generators - monthly?</v>
      </c>
      <c r="G350" s="17">
        <f>'F. Physical and Environmental'!D147</f>
        <v>0</v>
      </c>
      <c r="H350" s="17">
        <f>'F. Physical and Environmental'!E147</f>
        <v>0</v>
      </c>
      <c r="I350" s="17">
        <f>'F. Physical and Environmental'!F147</f>
        <v>0</v>
      </c>
      <c r="J350" s="17" t="str">
        <f>'F. Physical and Environmental'!G147</f>
        <v>N/A</v>
      </c>
      <c r="K350" s="17">
        <f>'F. Physical and Environmental'!H147</f>
        <v>0</v>
      </c>
      <c r="L350" s="17" t="s">
        <v>3</v>
      </c>
      <c r="M350" s="17" t="s">
        <v>243</v>
      </c>
      <c r="N350" s="113" t="s">
        <v>3</v>
      </c>
      <c r="O350" s="113" t="s">
        <v>3</v>
      </c>
      <c r="P350" s="17" t="s">
        <v>3</v>
      </c>
      <c r="Q350" s="17" t="s">
        <v>3</v>
      </c>
      <c r="R350" s="17"/>
    </row>
    <row r="351" spans="1:18">
      <c r="A351" s="17">
        <f>'F. Physical and Environmental'!A148</f>
        <v>540</v>
      </c>
      <c r="B351" s="17">
        <f>'F. Physical and Environmental'!I148</f>
        <v>3</v>
      </c>
      <c r="C351" s="17">
        <f>'F. Physical and Environmental'!J148</f>
        <v>0</v>
      </c>
      <c r="D351" s="17" t="str">
        <f>'F. Physical and Environmental'!X148</f>
        <v/>
      </c>
      <c r="E351" s="17" t="str">
        <f>'F. Physical and Environmental'!B148</f>
        <v>F.2.26.6</v>
      </c>
      <c r="F351" s="17" t="str">
        <f>'F. Physical and Environmental'!C148</f>
        <v>Generators full load tested - monthly?</v>
      </c>
      <c r="G351" s="17">
        <f>'F. Physical and Environmental'!D148</f>
        <v>0</v>
      </c>
      <c r="H351" s="17">
        <f>'F. Physical and Environmental'!E148</f>
        <v>0</v>
      </c>
      <c r="I351" s="17">
        <f>'F. Physical and Environmental'!F148</f>
        <v>0</v>
      </c>
      <c r="J351" s="17" t="str">
        <f>'F. Physical and Environmental'!G148</f>
        <v>N/A</v>
      </c>
      <c r="K351" s="17">
        <f>'F. Physical and Environmental'!H148</f>
        <v>0</v>
      </c>
      <c r="L351" s="17" t="s">
        <v>3</v>
      </c>
      <c r="M351" s="17" t="s">
        <v>243</v>
      </c>
      <c r="N351" s="113" t="s">
        <v>3</v>
      </c>
      <c r="O351" s="113" t="s">
        <v>3</v>
      </c>
      <c r="P351" s="17" t="s">
        <v>3</v>
      </c>
      <c r="Q351" s="17" t="s">
        <v>3</v>
      </c>
      <c r="R351" s="17"/>
    </row>
    <row r="352" spans="1:18">
      <c r="A352" s="17">
        <f>'F. Physical and Environmental'!A149</f>
        <v>0</v>
      </c>
      <c r="B352" s="17">
        <f>'F. Physical and Environmental'!I149</f>
        <v>0</v>
      </c>
      <c r="C352" s="17">
        <f>'F. Physical and Environmental'!J149</f>
        <v>0</v>
      </c>
      <c r="D352" s="17">
        <f>'F. Physical and Environmental'!X149</f>
        <v>0</v>
      </c>
      <c r="E352" s="17">
        <f>'F. Physical and Environmental'!B149</f>
        <v>0</v>
      </c>
      <c r="F352" s="17">
        <f>'F. Physical and Environmental'!C149</f>
        <v>0</v>
      </c>
      <c r="G352" s="17">
        <f>'F. Physical and Environmental'!D149</f>
        <v>0</v>
      </c>
      <c r="H352" s="17">
        <f>'F. Physical and Environmental'!E149</f>
        <v>0</v>
      </c>
      <c r="I352" s="17">
        <f>'F. Physical and Environmental'!F149</f>
        <v>0</v>
      </c>
      <c r="J352" s="17">
        <f>'F. Physical and Environmental'!G149</f>
        <v>0</v>
      </c>
      <c r="K352" s="17">
        <f>'F. Physical and Environmental'!H149</f>
        <v>0</v>
      </c>
      <c r="L352" s="17"/>
      <c r="M352" s="17"/>
      <c r="N352" s="113"/>
      <c r="O352" s="113"/>
      <c r="P352" s="17"/>
      <c r="Q352" s="17"/>
      <c r="R352" s="17"/>
    </row>
    <row r="353" spans="1:18">
      <c r="A353" s="102"/>
      <c r="B353" s="102"/>
      <c r="C353" s="102"/>
      <c r="D353" s="102"/>
      <c r="E353" s="102"/>
      <c r="F353" s="71"/>
      <c r="G353" s="102"/>
      <c r="H353" s="102"/>
      <c r="I353" s="71"/>
      <c r="J353" s="190"/>
      <c r="K353" s="71"/>
      <c r="L353" s="71"/>
      <c r="M353" s="71"/>
      <c r="N353" s="190"/>
      <c r="O353" s="190"/>
      <c r="P353" s="71"/>
      <c r="Q353" s="71"/>
      <c r="R353" s="71"/>
    </row>
    <row r="354" spans="1:18">
      <c r="A354" s="45" t="str">
        <f>'G. Communications and Ops Mgmt'!B1</f>
        <v>G. Communications and Operations Management</v>
      </c>
      <c r="B354" s="188"/>
      <c r="C354" s="188"/>
      <c r="D354" s="188"/>
      <c r="E354" s="188" t="str">
        <f>'G. Communications and Ops Mgmt'!B1</f>
        <v>G. Communications and Operations Management</v>
      </c>
      <c r="F354" s="192"/>
      <c r="G354" s="188"/>
      <c r="H354" s="188"/>
      <c r="I354" s="192"/>
      <c r="J354" s="191"/>
      <c r="K354" s="192"/>
      <c r="L354" s="192"/>
      <c r="M354" s="192"/>
      <c r="N354" s="191"/>
      <c r="O354" s="191"/>
      <c r="P354" s="192"/>
      <c r="Q354" s="192"/>
      <c r="R354" s="183"/>
    </row>
    <row r="355" spans="1:18" ht="56">
      <c r="A355" s="17">
        <f>'G. Communications and Ops Mgmt'!A5</f>
        <v>2582</v>
      </c>
      <c r="B355" s="17">
        <f>'G. Communications and Ops Mgmt'!I5</f>
        <v>1</v>
      </c>
      <c r="C355" s="17">
        <f>'G. Communications and Ops Mgmt'!J5</f>
        <v>0</v>
      </c>
      <c r="D355" s="17">
        <f>'G. Communications and Ops Mgmt'!X5</f>
        <v>1</v>
      </c>
      <c r="E355" s="17" t="str">
        <f>'G. Communications and Ops Mgmt'!B5</f>
        <v>G.1</v>
      </c>
      <c r="F355" s="17" t="str">
        <f>'G. Communications and Ops Mgmt'!C5</f>
        <v>Are Management approved operating procedures utilized? If so, are they:</v>
      </c>
      <c r="G355" s="17" t="str">
        <f>'G. Communications and Ops Mgmt'!D5</f>
        <v>Yes</v>
      </c>
      <c r="H355" s="17" t="str">
        <f>'G. Communications and Ops Mgmt'!E5</f>
        <v>Q28</v>
      </c>
      <c r="I355" s="17">
        <f>'G. Communications and Ops Mgmt'!F5</f>
        <v>0</v>
      </c>
      <c r="J355" s="17" t="str">
        <f>'G. Communications and Ops Mgmt'!G5</f>
        <v>10.1.1</v>
      </c>
      <c r="K355" s="17" t="str">
        <f>'G. Communications and Ops Mgmt'!H5</f>
        <v>Documented Operating Procedure</v>
      </c>
      <c r="L355" s="17" t="s">
        <v>3662</v>
      </c>
      <c r="M355" s="17" t="s">
        <v>3663</v>
      </c>
      <c r="N355" s="113" t="s">
        <v>3</v>
      </c>
      <c r="O355" s="113" t="s">
        <v>3</v>
      </c>
      <c r="P355" s="17" t="s">
        <v>3673</v>
      </c>
      <c r="Q355" s="17" t="s">
        <v>3664</v>
      </c>
      <c r="R355" s="17"/>
    </row>
    <row r="356" spans="1:18" ht="42">
      <c r="A356" s="17">
        <f>'G. Communications and Ops Mgmt'!A6</f>
        <v>2583</v>
      </c>
      <c r="B356" s="17">
        <f>'G. Communications and Ops Mgmt'!I6</f>
        <v>2</v>
      </c>
      <c r="C356" s="17">
        <f>'G. Communications and Ops Mgmt'!J6</f>
        <v>0</v>
      </c>
      <c r="D356" s="17" t="str">
        <f>'G. Communications and Ops Mgmt'!X6</f>
        <v/>
      </c>
      <c r="E356" s="17" t="str">
        <f>'G. Communications and Ops Mgmt'!B6</f>
        <v>G.1.1</v>
      </c>
      <c r="F356" s="17" t="str">
        <f>'G. Communications and Ops Mgmt'!C6</f>
        <v>Documented, maintained, and made available to all users?</v>
      </c>
      <c r="G356" s="17" t="str">
        <f>'G. Communications and Ops Mgmt'!D6</f>
        <v>Yes</v>
      </c>
      <c r="H356" s="17">
        <f>'G. Communications and Ops Mgmt'!E6</f>
        <v>0</v>
      </c>
      <c r="I356" s="17">
        <f>'G. Communications and Ops Mgmt'!F6</f>
        <v>0</v>
      </c>
      <c r="J356" s="17" t="str">
        <f>'G. Communications and Ops Mgmt'!G6</f>
        <v>10.1.1</v>
      </c>
      <c r="K356" s="17" t="str">
        <f>'G. Communications and Ops Mgmt'!H6</f>
        <v>Documented Operating Procedure</v>
      </c>
      <c r="L356" s="17" t="s">
        <v>3662</v>
      </c>
      <c r="M356" s="17" t="s">
        <v>3663</v>
      </c>
      <c r="N356" s="113" t="s">
        <v>3</v>
      </c>
      <c r="O356" s="113" t="s">
        <v>3</v>
      </c>
      <c r="P356" s="17" t="s">
        <v>3674</v>
      </c>
      <c r="Q356" s="17" t="s">
        <v>3664</v>
      </c>
      <c r="R356" s="17"/>
    </row>
    <row r="357" spans="1:18" ht="84">
      <c r="A357" s="17">
        <f>'G. Communications and Ops Mgmt'!A7</f>
        <v>816</v>
      </c>
      <c r="B357" s="17">
        <f>'G. Communications and Ops Mgmt'!I7</f>
        <v>1</v>
      </c>
      <c r="C357" s="17">
        <f>'G. Communications and Ops Mgmt'!J7</f>
        <v>0</v>
      </c>
      <c r="D357" s="17">
        <f>'G. Communications and Ops Mgmt'!X7</f>
        <v>1</v>
      </c>
      <c r="E357" s="17" t="str">
        <f>'G. Communications and Ops Mgmt'!B7</f>
        <v>G.2</v>
      </c>
      <c r="F357" s="17" t="str">
        <f>'G. Communications and Ops Mgmt'!C7</f>
        <v>Is there an operational change management / change control policy or program that has been approved by management, communicated to appropriate constituents and an owner to maintain and review the policy? If so, does it include:</v>
      </c>
      <c r="G357" s="17" t="str">
        <f>'G. Communications and Ops Mgmt'!D7</f>
        <v>No</v>
      </c>
      <c r="H357" s="17" t="str">
        <f>'G. Communications and Ops Mgmt'!E7</f>
        <v>Q29 &amp;Q37</v>
      </c>
      <c r="I357" s="17" t="str">
        <f>'G. Communications and Ops Mgmt'!F7</f>
        <v>G.21 Change Control</v>
      </c>
      <c r="J357" s="17" t="str">
        <f>'G. Communications and Ops Mgmt'!G7</f>
        <v>10.1.2</v>
      </c>
      <c r="K357" s="17" t="str">
        <f>'G. Communications and Ops Mgmt'!H7</f>
        <v>Change Management</v>
      </c>
      <c r="L357" s="17" t="s">
        <v>3675</v>
      </c>
      <c r="M357" s="17" t="s">
        <v>3676</v>
      </c>
      <c r="N357" s="113">
        <v>6.4</v>
      </c>
      <c r="O357" s="113">
        <v>6.4</v>
      </c>
      <c r="P357" s="17" t="s">
        <v>3677</v>
      </c>
      <c r="Q357" s="17" t="s">
        <v>3678</v>
      </c>
      <c r="R357" s="17"/>
    </row>
    <row r="358" spans="1:18" ht="56">
      <c r="A358" s="17">
        <f>'G. Communications and Ops Mgmt'!A8</f>
        <v>828</v>
      </c>
      <c r="B358" s="17">
        <f>'G. Communications and Ops Mgmt'!I8</f>
        <v>2</v>
      </c>
      <c r="C358" s="17">
        <f>'G. Communications and Ops Mgmt'!J8</f>
        <v>0</v>
      </c>
      <c r="D358" s="17" t="str">
        <f>'G. Communications and Ops Mgmt'!X8</f>
        <v/>
      </c>
      <c r="E358" s="17" t="str">
        <f>'G. Communications and Ops Mgmt'!B8</f>
        <v>G.2.1</v>
      </c>
      <c r="F358" s="17" t="str">
        <f>'G. Communications and Ops Mgmt'!C8</f>
        <v>Documentation of changes?</v>
      </c>
      <c r="G358" s="17">
        <f>'G. Communications and Ops Mgmt'!D8</f>
        <v>0</v>
      </c>
      <c r="H358" s="17">
        <f>'G. Communications and Ops Mgmt'!E8</f>
        <v>0</v>
      </c>
      <c r="I358" s="17">
        <f>'G. Communications and Ops Mgmt'!F8</f>
        <v>0</v>
      </c>
      <c r="J358" s="17" t="str">
        <f>'G. Communications and Ops Mgmt'!G8</f>
        <v>10.1.2.a</v>
      </c>
      <c r="K358" s="17" t="str">
        <f>'G. Communications and Ops Mgmt'!H8</f>
        <v>Change Management</v>
      </c>
      <c r="L358" s="17" t="s">
        <v>3675</v>
      </c>
      <c r="M358" s="17" t="s">
        <v>3676</v>
      </c>
      <c r="N358" s="113" t="s">
        <v>3679</v>
      </c>
      <c r="O358" s="113" t="s">
        <v>3679</v>
      </c>
      <c r="P358" s="17" t="s">
        <v>3680</v>
      </c>
      <c r="Q358" s="17" t="s">
        <v>3678</v>
      </c>
      <c r="R358" s="17"/>
    </row>
    <row r="359" spans="1:18" ht="42">
      <c r="A359" s="17">
        <f>'G. Communications and Ops Mgmt'!A9</f>
        <v>823</v>
      </c>
      <c r="B359" s="17">
        <f>'G. Communications and Ops Mgmt'!I9</f>
        <v>2</v>
      </c>
      <c r="C359" s="17">
        <f>'G. Communications and Ops Mgmt'!J9</f>
        <v>0</v>
      </c>
      <c r="D359" s="17" t="str">
        <f>'G. Communications and Ops Mgmt'!X9</f>
        <v/>
      </c>
      <c r="E359" s="17" t="str">
        <f>'G. Communications and Ops Mgmt'!B9</f>
        <v>G.2.2</v>
      </c>
      <c r="F359" s="17" t="str">
        <f>'G. Communications and Ops Mgmt'!C9</f>
        <v>Request, review and approval of proposed changes?</v>
      </c>
      <c r="G359" s="17">
        <f>'G. Communications and Ops Mgmt'!D9</f>
        <v>0</v>
      </c>
      <c r="H359" s="17">
        <f>'G. Communications and Ops Mgmt'!E9</f>
        <v>0</v>
      </c>
      <c r="I359" s="17">
        <f>'G. Communications and Ops Mgmt'!F9</f>
        <v>0</v>
      </c>
      <c r="J359" s="17" t="str">
        <f>'G. Communications and Ops Mgmt'!G9</f>
        <v>10.1.2.a, 10.1.2.d</v>
      </c>
      <c r="K359" s="17" t="str">
        <f>'G. Communications and Ops Mgmt'!H9</f>
        <v>Change Management</v>
      </c>
      <c r="L359" s="17" t="s">
        <v>3675</v>
      </c>
      <c r="M359" s="17" t="s">
        <v>3676</v>
      </c>
      <c r="N359" s="113" t="s">
        <v>3681</v>
      </c>
      <c r="O359" s="113" t="s">
        <v>3681</v>
      </c>
      <c r="P359" s="17" t="s">
        <v>3682</v>
      </c>
      <c r="Q359" s="17" t="s">
        <v>3678</v>
      </c>
      <c r="R359" s="17"/>
    </row>
    <row r="360" spans="1:18" ht="28">
      <c r="A360" s="17">
        <f>'G. Communications and Ops Mgmt'!A10</f>
        <v>829</v>
      </c>
      <c r="B360" s="17">
        <f>'G. Communications and Ops Mgmt'!I10</f>
        <v>2</v>
      </c>
      <c r="C360" s="17">
        <f>'G. Communications and Ops Mgmt'!J10</f>
        <v>0</v>
      </c>
      <c r="D360" s="17" t="str">
        <f>'G. Communications and Ops Mgmt'!X10</f>
        <v/>
      </c>
      <c r="E360" s="17" t="str">
        <f>'G. Communications and Ops Mgmt'!B10</f>
        <v>G.2.3</v>
      </c>
      <c r="F360" s="17" t="str">
        <f>'G. Communications and Ops Mgmt'!C10</f>
        <v>Pre-implementation testing?</v>
      </c>
      <c r="G360" s="17">
        <f>'G. Communications and Ops Mgmt'!D10</f>
        <v>0</v>
      </c>
      <c r="H360" s="17">
        <f>'G. Communications and Ops Mgmt'!E10</f>
        <v>0</v>
      </c>
      <c r="I360" s="17">
        <f>'G. Communications and Ops Mgmt'!F10</f>
        <v>0</v>
      </c>
      <c r="J360" s="17" t="str">
        <f>'G. Communications and Ops Mgmt'!G10</f>
        <v>10.1.2.b</v>
      </c>
      <c r="K360" s="17" t="str">
        <f>'G. Communications and Ops Mgmt'!H10</f>
        <v>Change Management</v>
      </c>
      <c r="L360" s="17" t="s">
        <v>3675</v>
      </c>
      <c r="M360" s="17" t="s">
        <v>3676</v>
      </c>
      <c r="N360" s="113" t="s">
        <v>3683</v>
      </c>
      <c r="O360" s="113" t="s">
        <v>3683</v>
      </c>
      <c r="P360" s="17" t="s">
        <v>3684</v>
      </c>
      <c r="Q360" s="17" t="s">
        <v>3678</v>
      </c>
      <c r="R360" s="17"/>
    </row>
    <row r="361" spans="1:18" ht="28">
      <c r="A361" s="17">
        <f>'G. Communications and Ops Mgmt'!A11</f>
        <v>830</v>
      </c>
      <c r="B361" s="17">
        <f>'G. Communications and Ops Mgmt'!I11</f>
        <v>2</v>
      </c>
      <c r="C361" s="17">
        <f>'G. Communications and Ops Mgmt'!J11</f>
        <v>0</v>
      </c>
      <c r="D361" s="17" t="str">
        <f>'G. Communications and Ops Mgmt'!X11</f>
        <v/>
      </c>
      <c r="E361" s="17" t="str">
        <f>'G. Communications and Ops Mgmt'!B11</f>
        <v>G.2.4</v>
      </c>
      <c r="F361" s="17" t="str">
        <f>'G. Communications and Ops Mgmt'!C11</f>
        <v>Post-implementation testing?</v>
      </c>
      <c r="G361" s="17">
        <f>'G. Communications and Ops Mgmt'!D11</f>
        <v>0</v>
      </c>
      <c r="H361" s="17">
        <f>'G. Communications and Ops Mgmt'!E11</f>
        <v>0</v>
      </c>
      <c r="I361" s="17">
        <f>'G. Communications and Ops Mgmt'!F11</f>
        <v>0</v>
      </c>
      <c r="J361" s="17" t="str">
        <f>'G. Communications and Ops Mgmt'!G11</f>
        <v>10.1.2.b</v>
      </c>
      <c r="K361" s="17" t="str">
        <f>'G. Communications and Ops Mgmt'!H11</f>
        <v>Change Management</v>
      </c>
      <c r="L361" s="17" t="s">
        <v>3675</v>
      </c>
      <c r="M361" s="17" t="s">
        <v>3676</v>
      </c>
      <c r="N361" s="113" t="s">
        <v>3683</v>
      </c>
      <c r="O361" s="113" t="s">
        <v>3683</v>
      </c>
      <c r="P361" s="17" t="s">
        <v>3684</v>
      </c>
      <c r="Q361" s="17" t="s">
        <v>3678</v>
      </c>
      <c r="R361" s="17"/>
    </row>
    <row r="362" spans="1:18" ht="28">
      <c r="A362" s="17">
        <f>'G. Communications and Ops Mgmt'!A12</f>
        <v>824</v>
      </c>
      <c r="B362" s="17">
        <f>'G. Communications and Ops Mgmt'!I12</f>
        <v>2</v>
      </c>
      <c r="C362" s="17">
        <f>'G. Communications and Ops Mgmt'!J12</f>
        <v>0</v>
      </c>
      <c r="D362" s="17" t="str">
        <f>'G. Communications and Ops Mgmt'!X12</f>
        <v/>
      </c>
      <c r="E362" s="17" t="str">
        <f>'G. Communications and Ops Mgmt'!B12</f>
        <v>G.2.5</v>
      </c>
      <c r="F362" s="17" t="str">
        <f>'G. Communications and Ops Mgmt'!C12</f>
        <v>Review for potential security impact?</v>
      </c>
      <c r="G362" s="17">
        <f>'G. Communications and Ops Mgmt'!D12</f>
        <v>0</v>
      </c>
      <c r="H362" s="17">
        <f>'G. Communications and Ops Mgmt'!E12</f>
        <v>0</v>
      </c>
      <c r="I362" s="17">
        <f>'G. Communications and Ops Mgmt'!F12</f>
        <v>0</v>
      </c>
      <c r="J362" s="17" t="str">
        <f>'G. Communications and Ops Mgmt'!G12</f>
        <v>10.1.2.c</v>
      </c>
      <c r="K362" s="17" t="str">
        <f>'G. Communications and Ops Mgmt'!H12</f>
        <v>Change Management</v>
      </c>
      <c r="L362" s="17" t="s">
        <v>3675</v>
      </c>
      <c r="M362" s="17" t="s">
        <v>3676</v>
      </c>
      <c r="N362" s="113" t="s">
        <v>3679</v>
      </c>
      <c r="O362" s="113" t="s">
        <v>3679</v>
      </c>
      <c r="P362" s="17" t="s">
        <v>3</v>
      </c>
      <c r="Q362" s="17" t="s">
        <v>3678</v>
      </c>
      <c r="R362" s="17"/>
    </row>
    <row r="363" spans="1:18" ht="28">
      <c r="A363" s="17">
        <f>'G. Communications and Ops Mgmt'!A13</f>
        <v>826</v>
      </c>
      <c r="B363" s="17">
        <f>'G. Communications and Ops Mgmt'!I13</f>
        <v>2</v>
      </c>
      <c r="C363" s="17">
        <f>'G. Communications and Ops Mgmt'!J13</f>
        <v>0</v>
      </c>
      <c r="D363" s="17" t="str">
        <f>'G. Communications and Ops Mgmt'!X13</f>
        <v/>
      </c>
      <c r="E363" s="17" t="str">
        <f>'G. Communications and Ops Mgmt'!B13</f>
        <v>G.2.6</v>
      </c>
      <c r="F363" s="17" t="str">
        <f>'G. Communications and Ops Mgmt'!C13</f>
        <v>Review for potential operational impact?</v>
      </c>
      <c r="G363" s="17">
        <f>'G. Communications and Ops Mgmt'!D13</f>
        <v>0</v>
      </c>
      <c r="H363" s="17">
        <f>'G. Communications and Ops Mgmt'!E13</f>
        <v>0</v>
      </c>
      <c r="I363" s="17">
        <f>'G. Communications and Ops Mgmt'!F13</f>
        <v>0</v>
      </c>
      <c r="J363" s="17" t="str">
        <f>'G. Communications and Ops Mgmt'!G13</f>
        <v>10.1.2.c</v>
      </c>
      <c r="K363" s="17" t="str">
        <f>'G. Communications and Ops Mgmt'!H13</f>
        <v>Change Management</v>
      </c>
      <c r="L363" s="17" t="s">
        <v>3675</v>
      </c>
      <c r="M363" s="17" t="s">
        <v>3676</v>
      </c>
      <c r="N363" s="113" t="s">
        <v>3679</v>
      </c>
      <c r="O363" s="113" t="s">
        <v>3679</v>
      </c>
      <c r="P363" s="17" t="s">
        <v>3685</v>
      </c>
      <c r="Q363" s="17" t="s">
        <v>3678</v>
      </c>
      <c r="R363" s="17"/>
    </row>
    <row r="364" spans="1:18" ht="28">
      <c r="A364" s="17">
        <f>'G. Communications and Ops Mgmt'!A14</f>
        <v>2593</v>
      </c>
      <c r="B364" s="17">
        <f>'G. Communications and Ops Mgmt'!I14</f>
        <v>2</v>
      </c>
      <c r="C364" s="17">
        <f>'G. Communications and Ops Mgmt'!J14</f>
        <v>0</v>
      </c>
      <c r="D364" s="17" t="str">
        <f>'G. Communications and Ops Mgmt'!X14</f>
        <v/>
      </c>
      <c r="E364" s="17" t="str">
        <f>'G. Communications and Ops Mgmt'!B14</f>
        <v>G.2.7</v>
      </c>
      <c r="F364" s="17" t="str">
        <f>'G. Communications and Ops Mgmt'!C14</f>
        <v>Communication of changes to all relevant constituents?</v>
      </c>
      <c r="G364" s="17">
        <f>'G. Communications and Ops Mgmt'!D14</f>
        <v>0</v>
      </c>
      <c r="H364" s="17">
        <f>'G. Communications and Ops Mgmt'!E14</f>
        <v>0</v>
      </c>
      <c r="I364" s="17">
        <f>'G. Communications and Ops Mgmt'!F14</f>
        <v>0</v>
      </c>
      <c r="J364" s="17" t="str">
        <f>'G. Communications and Ops Mgmt'!G14</f>
        <v>10.1.2.e</v>
      </c>
      <c r="K364" s="17" t="str">
        <f>'G. Communications and Ops Mgmt'!H14</f>
        <v>Change Management</v>
      </c>
      <c r="L364" s="17" t="s">
        <v>3675</v>
      </c>
      <c r="M364" s="17" t="s">
        <v>3676</v>
      </c>
      <c r="N364" s="113" t="s">
        <v>3</v>
      </c>
      <c r="O364" s="113" t="s">
        <v>3</v>
      </c>
      <c r="P364" s="17" t="s">
        <v>3686</v>
      </c>
      <c r="Q364" s="17" t="s">
        <v>3678</v>
      </c>
      <c r="R364" s="17"/>
    </row>
    <row r="365" spans="1:18" ht="28">
      <c r="A365" s="17">
        <f>'G. Communications and Ops Mgmt'!A15</f>
        <v>831</v>
      </c>
      <c r="B365" s="17">
        <f>'G. Communications and Ops Mgmt'!I15</f>
        <v>2</v>
      </c>
      <c r="C365" s="17">
        <f>'G. Communications and Ops Mgmt'!J15</f>
        <v>0</v>
      </c>
      <c r="D365" s="17" t="str">
        <f>'G. Communications and Ops Mgmt'!X15</f>
        <v/>
      </c>
      <c r="E365" s="17" t="str">
        <f>'G. Communications and Ops Mgmt'!B15</f>
        <v>G.2.8</v>
      </c>
      <c r="F365" s="17" t="str">
        <f>'G. Communications and Ops Mgmt'!C15</f>
        <v>Rollback procedures?</v>
      </c>
      <c r="G365" s="17">
        <f>'G. Communications and Ops Mgmt'!D15</f>
        <v>0</v>
      </c>
      <c r="H365" s="17">
        <f>'G. Communications and Ops Mgmt'!E15</f>
        <v>0</v>
      </c>
      <c r="I365" s="17">
        <f>'G. Communications and Ops Mgmt'!F15</f>
        <v>0</v>
      </c>
      <c r="J365" s="17" t="str">
        <f>'G. Communications and Ops Mgmt'!G15</f>
        <v>10.1.2.f</v>
      </c>
      <c r="K365" s="17" t="str">
        <f>'G. Communications and Ops Mgmt'!H15</f>
        <v>Change Management</v>
      </c>
      <c r="L365" s="17" t="s">
        <v>3675</v>
      </c>
      <c r="M365" s="17" t="s">
        <v>3676</v>
      </c>
      <c r="N365" s="113" t="s">
        <v>3687</v>
      </c>
      <c r="O365" s="113" t="s">
        <v>3687</v>
      </c>
      <c r="P365" s="17" t="s">
        <v>3688</v>
      </c>
      <c r="Q365" s="17" t="s">
        <v>3678</v>
      </c>
      <c r="R365" s="17"/>
    </row>
    <row r="366" spans="1:18" ht="28">
      <c r="A366" s="17">
        <f>'G. Communications and Ops Mgmt'!A16</f>
        <v>841</v>
      </c>
      <c r="B366" s="17">
        <f>'G. Communications and Ops Mgmt'!I16</f>
        <v>2</v>
      </c>
      <c r="C366" s="17">
        <f>'G. Communications and Ops Mgmt'!J16</f>
        <v>0</v>
      </c>
      <c r="D366" s="17" t="str">
        <f>'G. Communications and Ops Mgmt'!X16</f>
        <v/>
      </c>
      <c r="E366" s="17" t="str">
        <f>'G. Communications and Ops Mgmt'!B16</f>
        <v>G.2.9</v>
      </c>
      <c r="F366" s="17" t="str">
        <f>'G. Communications and Ops Mgmt'!C16</f>
        <v>Maintenance of change control logs?</v>
      </c>
      <c r="G366" s="17">
        <f>'G. Communications and Ops Mgmt'!D16</f>
        <v>0</v>
      </c>
      <c r="H366" s="17">
        <f>'G. Communications and Ops Mgmt'!E16</f>
        <v>0</v>
      </c>
      <c r="I366" s="17">
        <f>'G. Communications and Ops Mgmt'!F16</f>
        <v>0</v>
      </c>
      <c r="J366" s="17" t="str">
        <f>'G. Communications and Ops Mgmt'!G16</f>
        <v>10.1.2</v>
      </c>
      <c r="K366" s="17" t="str">
        <f>'G. Communications and Ops Mgmt'!H16</f>
        <v>Change Management</v>
      </c>
      <c r="L366" s="17" t="s">
        <v>3675</v>
      </c>
      <c r="M366" s="17" t="s">
        <v>3676</v>
      </c>
      <c r="N366" s="113" t="s">
        <v>3</v>
      </c>
      <c r="O366" s="113" t="s">
        <v>3</v>
      </c>
      <c r="P366" s="17" t="s">
        <v>3</v>
      </c>
      <c r="Q366" s="17" t="s">
        <v>3678</v>
      </c>
      <c r="R366" s="17"/>
    </row>
    <row r="367" spans="1:18" ht="42">
      <c r="A367" s="17">
        <f>'G. Communications and Ops Mgmt'!A17</f>
        <v>837</v>
      </c>
      <c r="B367" s="17">
        <f>'G. Communications and Ops Mgmt'!I17</f>
        <v>2</v>
      </c>
      <c r="C367" s="17">
        <f>'G. Communications and Ops Mgmt'!J17</f>
        <v>0</v>
      </c>
      <c r="D367" s="17" t="str">
        <f>'G. Communications and Ops Mgmt'!X17</f>
        <v/>
      </c>
      <c r="E367" s="17" t="str">
        <f>'G. Communications and Ops Mgmt'!B17</f>
        <v>G.2.10</v>
      </c>
      <c r="F367" s="17" t="str">
        <f>'G. Communications and Ops Mgmt'!C17</f>
        <v>Code reviewed by information security prior to the implementation of internally developed applications and / or application updates?</v>
      </c>
      <c r="G367" s="17">
        <f>'G. Communications and Ops Mgmt'!D17</f>
        <v>0</v>
      </c>
      <c r="H367" s="17" t="str">
        <f>'G. Communications and Ops Mgmt'!E17</f>
        <v>Q31</v>
      </c>
      <c r="I367" s="17">
        <f>'G. Communications and Ops Mgmt'!F17</f>
        <v>0</v>
      </c>
      <c r="J367" s="17" t="str">
        <f>'G. Communications and Ops Mgmt'!G17</f>
        <v>12.5.1</v>
      </c>
      <c r="K367" s="17" t="str">
        <f>'G. Communications and Ops Mgmt'!H17</f>
        <v>Change Control Procedures</v>
      </c>
      <c r="L367" s="17" t="s">
        <v>3689</v>
      </c>
      <c r="M367" s="17" t="s">
        <v>3690</v>
      </c>
      <c r="N367" s="113" t="s">
        <v>3</v>
      </c>
      <c r="O367" s="113" t="s">
        <v>3</v>
      </c>
      <c r="P367" s="17" t="s">
        <v>3</v>
      </c>
      <c r="Q367" s="17" t="s">
        <v>3691</v>
      </c>
      <c r="R367" s="17"/>
    </row>
    <row r="368" spans="1:18" ht="28">
      <c r="A368" s="17">
        <f>'G. Communications and Ops Mgmt'!A18</f>
        <v>839</v>
      </c>
      <c r="B368" s="17">
        <f>'G. Communications and Ops Mgmt'!I18</f>
        <v>2</v>
      </c>
      <c r="C368" s="17">
        <f>'G. Communications and Ops Mgmt'!J18</f>
        <v>0</v>
      </c>
      <c r="D368" s="17" t="str">
        <f>'G. Communications and Ops Mgmt'!X18</f>
        <v/>
      </c>
      <c r="E368" s="17" t="str">
        <f>'G. Communications and Ops Mgmt'!B18</f>
        <v>G.2.11</v>
      </c>
      <c r="F368" s="17" t="str">
        <f>'G. Communications and Ops Mgmt'!C18</f>
        <v>Is Information security's approval required prior to implementation changes?</v>
      </c>
      <c r="G368" s="17">
        <f>'G. Communications and Ops Mgmt'!D18</f>
        <v>0</v>
      </c>
      <c r="H368" s="17">
        <f>'G. Communications and Ops Mgmt'!E18</f>
        <v>0</v>
      </c>
      <c r="I368" s="17">
        <f>'G. Communications and Ops Mgmt'!F18</f>
        <v>0</v>
      </c>
      <c r="J368" s="17" t="str">
        <f>'G. Communications and Ops Mgmt'!G18</f>
        <v>N/A</v>
      </c>
      <c r="K368" s="17" t="str">
        <f>'G. Communications and Ops Mgmt'!H18</f>
        <v/>
      </c>
      <c r="L368" s="17" t="s">
        <v>3</v>
      </c>
      <c r="M368" s="17" t="s">
        <v>243</v>
      </c>
      <c r="N368" s="113" t="s">
        <v>3681</v>
      </c>
      <c r="O368" s="113" t="s">
        <v>3681</v>
      </c>
      <c r="P368" s="17" t="s">
        <v>3</v>
      </c>
      <c r="Q368" s="17" t="s">
        <v>3</v>
      </c>
      <c r="R368" s="17"/>
    </row>
    <row r="369" spans="1:18" ht="42">
      <c r="A369" s="17">
        <f>'G. Communications and Ops Mgmt'!A19</f>
        <v>832</v>
      </c>
      <c r="B369" s="17">
        <f>'G. Communications and Ops Mgmt'!I19</f>
        <v>2</v>
      </c>
      <c r="C369" s="17">
        <f>'G. Communications and Ops Mgmt'!J19</f>
        <v>1</v>
      </c>
      <c r="D369" s="17" t="str">
        <f>'G. Communications and Ops Mgmt'!X19</f>
        <v/>
      </c>
      <c r="E369" s="17" t="str">
        <f>'G. Communications and Ops Mgmt'!B19</f>
        <v>G.2.12</v>
      </c>
      <c r="F369" s="17" t="str">
        <f>'G. Communications and Ops Mgmt'!C19</f>
        <v>Are the following changes to the production environment subject to the change control process:</v>
      </c>
      <c r="G369" s="17">
        <f>'G. Communications and Ops Mgmt'!D19</f>
        <v>0</v>
      </c>
      <c r="H369" s="17">
        <f>'G. Communications and Ops Mgmt'!E19</f>
        <v>0</v>
      </c>
      <c r="I369" s="17">
        <f>'G. Communications and Ops Mgmt'!F19</f>
        <v>0</v>
      </c>
      <c r="J369" s="17" t="str">
        <f>'G. Communications and Ops Mgmt'!G19</f>
        <v>10.1.2</v>
      </c>
      <c r="K369" s="17" t="str">
        <f>'G. Communications and Ops Mgmt'!H19</f>
        <v>Change Management</v>
      </c>
      <c r="L369" s="17" t="s">
        <v>3675</v>
      </c>
      <c r="M369" s="17" t="s">
        <v>3676</v>
      </c>
      <c r="N369" s="113" t="s">
        <v>3</v>
      </c>
      <c r="O369" s="113" t="s">
        <v>3</v>
      </c>
      <c r="P369" s="17" t="s">
        <v>3</v>
      </c>
      <c r="Q369" s="17" t="s">
        <v>3678</v>
      </c>
      <c r="R369" s="17"/>
    </row>
    <row r="370" spans="1:18" ht="42">
      <c r="A370" s="17">
        <f>'G. Communications and Ops Mgmt'!A20</f>
        <v>833</v>
      </c>
      <c r="B370" s="17">
        <f>'G. Communications and Ops Mgmt'!I20</f>
        <v>3</v>
      </c>
      <c r="C370" s="17">
        <f>'G. Communications and Ops Mgmt'!J20</f>
        <v>0</v>
      </c>
      <c r="D370" s="17" t="str">
        <f>'G. Communications and Ops Mgmt'!X20</f>
        <v/>
      </c>
      <c r="E370" s="17" t="str">
        <f>'G. Communications and Ops Mgmt'!B20</f>
        <v>G.2.12.1</v>
      </c>
      <c r="F370" s="17" t="str">
        <f>'G. Communications and Ops Mgmt'!C20</f>
        <v>Network?</v>
      </c>
      <c r="G370" s="17">
        <f>'G. Communications and Ops Mgmt'!D20</f>
        <v>0</v>
      </c>
      <c r="H370" s="17">
        <f>'G. Communications and Ops Mgmt'!E20</f>
        <v>0</v>
      </c>
      <c r="I370" s="17">
        <f>'G. Communications and Ops Mgmt'!F20</f>
        <v>0</v>
      </c>
      <c r="J370" s="17" t="str">
        <f>'G. Communications and Ops Mgmt'!G20</f>
        <v>N/A</v>
      </c>
      <c r="K370" s="17" t="str">
        <f>'G. Communications and Ops Mgmt'!H20</f>
        <v/>
      </c>
      <c r="L370" s="17" t="s">
        <v>3</v>
      </c>
      <c r="M370" s="17" t="s">
        <v>243</v>
      </c>
      <c r="N370" s="113" t="s">
        <v>3</v>
      </c>
      <c r="O370" s="113" t="s">
        <v>3</v>
      </c>
      <c r="P370" s="17" t="s">
        <v>3692</v>
      </c>
      <c r="Q370" s="17" t="s">
        <v>3</v>
      </c>
      <c r="R370" s="17"/>
    </row>
    <row r="371" spans="1:18" ht="28">
      <c r="A371" s="17">
        <f>'G. Communications and Ops Mgmt'!A21</f>
        <v>834</v>
      </c>
      <c r="B371" s="17">
        <f>'G. Communications and Ops Mgmt'!I21</f>
        <v>3</v>
      </c>
      <c r="C371" s="17">
        <f>'G. Communications and Ops Mgmt'!J21</f>
        <v>0</v>
      </c>
      <c r="D371" s="17" t="str">
        <f>'G. Communications and Ops Mgmt'!X21</f>
        <v/>
      </c>
      <c r="E371" s="17" t="str">
        <f>'G. Communications and Ops Mgmt'!B21</f>
        <v>G.2.12.2</v>
      </c>
      <c r="F371" s="17" t="str">
        <f>'G. Communications and Ops Mgmt'!C21</f>
        <v>Systems?</v>
      </c>
      <c r="G371" s="17">
        <f>'G. Communications and Ops Mgmt'!D21</f>
        <v>0</v>
      </c>
      <c r="H371" s="17">
        <f>'G. Communications and Ops Mgmt'!E21</f>
        <v>0</v>
      </c>
      <c r="I371" s="17">
        <f>'G. Communications and Ops Mgmt'!F21</f>
        <v>0</v>
      </c>
      <c r="J371" s="17" t="str">
        <f>'G. Communications and Ops Mgmt'!G21</f>
        <v>10.1.2</v>
      </c>
      <c r="K371" s="17" t="str">
        <f>'G. Communications and Ops Mgmt'!H21</f>
        <v>Change Management</v>
      </c>
      <c r="L371" s="17" t="s">
        <v>3675</v>
      </c>
      <c r="M371" s="17" t="s">
        <v>3676</v>
      </c>
      <c r="N371" s="113" t="s">
        <v>3</v>
      </c>
      <c r="O371" s="113" t="s">
        <v>3</v>
      </c>
      <c r="P371" s="17" t="s">
        <v>3</v>
      </c>
      <c r="Q371" s="17" t="s">
        <v>3678</v>
      </c>
      <c r="R371" s="17"/>
    </row>
    <row r="372" spans="1:18" ht="28">
      <c r="A372" s="17">
        <f>'G. Communications and Ops Mgmt'!A22</f>
        <v>835</v>
      </c>
      <c r="B372" s="17">
        <f>'G. Communications and Ops Mgmt'!I22</f>
        <v>3</v>
      </c>
      <c r="C372" s="17">
        <f>'G. Communications and Ops Mgmt'!J22</f>
        <v>0</v>
      </c>
      <c r="D372" s="17" t="str">
        <f>'G. Communications and Ops Mgmt'!X22</f>
        <v/>
      </c>
      <c r="E372" s="17" t="str">
        <f>'G. Communications and Ops Mgmt'!B22</f>
        <v>G.2.12.3</v>
      </c>
      <c r="F372" s="17" t="str">
        <f>'G. Communications and Ops Mgmt'!C22</f>
        <v>Application updates?</v>
      </c>
      <c r="G372" s="17">
        <f>'G. Communications and Ops Mgmt'!D22</f>
        <v>0</v>
      </c>
      <c r="H372" s="17">
        <f>'G. Communications and Ops Mgmt'!E22</f>
        <v>0</v>
      </c>
      <c r="I372" s="17">
        <f>'G. Communications and Ops Mgmt'!F22</f>
        <v>0</v>
      </c>
      <c r="J372" s="17" t="str">
        <f>'G. Communications and Ops Mgmt'!G22</f>
        <v>10.1.2</v>
      </c>
      <c r="K372" s="17" t="str">
        <f>'G. Communications and Ops Mgmt'!H22</f>
        <v>Change Management</v>
      </c>
      <c r="L372" s="17" t="s">
        <v>3675</v>
      </c>
      <c r="M372" s="17" t="s">
        <v>3676</v>
      </c>
      <c r="N372" s="113" t="s">
        <v>3</v>
      </c>
      <c r="O372" s="113" t="s">
        <v>3</v>
      </c>
      <c r="P372" s="17" t="s">
        <v>3</v>
      </c>
      <c r="Q372" s="17" t="s">
        <v>3678</v>
      </c>
      <c r="R372" s="17"/>
    </row>
    <row r="373" spans="1:18" ht="28">
      <c r="A373" s="17">
        <f>'G. Communications and Ops Mgmt'!A23</f>
        <v>836</v>
      </c>
      <c r="B373" s="17">
        <f>'G. Communications and Ops Mgmt'!I23</f>
        <v>3</v>
      </c>
      <c r="C373" s="17">
        <f>'G. Communications and Ops Mgmt'!J23</f>
        <v>0</v>
      </c>
      <c r="D373" s="17" t="str">
        <f>'G. Communications and Ops Mgmt'!X23</f>
        <v/>
      </c>
      <c r="E373" s="17" t="str">
        <f>'G. Communications and Ops Mgmt'!B23</f>
        <v>G.2.12.4</v>
      </c>
      <c r="F373" s="17" t="str">
        <f>'G. Communications and Ops Mgmt'!C23</f>
        <v>Code changes?</v>
      </c>
      <c r="G373" s="17">
        <f>'G. Communications and Ops Mgmt'!D23</f>
        <v>0</v>
      </c>
      <c r="H373" s="17">
        <f>'G. Communications and Ops Mgmt'!E23</f>
        <v>0</v>
      </c>
      <c r="I373" s="17">
        <f>'G. Communications and Ops Mgmt'!F23</f>
        <v>0</v>
      </c>
      <c r="J373" s="17" t="str">
        <f>'G. Communications and Ops Mgmt'!G23</f>
        <v>10.1.2</v>
      </c>
      <c r="K373" s="17" t="str">
        <f>'G. Communications and Ops Mgmt'!H23</f>
        <v>Change Management</v>
      </c>
      <c r="L373" s="17" t="s">
        <v>3675</v>
      </c>
      <c r="M373" s="17" t="s">
        <v>3676</v>
      </c>
      <c r="N373" s="113" t="s">
        <v>3</v>
      </c>
      <c r="O373" s="113" t="s">
        <v>3</v>
      </c>
      <c r="P373" s="17" t="s">
        <v>3</v>
      </c>
      <c r="Q373" s="17" t="s">
        <v>3678</v>
      </c>
      <c r="R373" s="17"/>
    </row>
    <row r="374" spans="1:18" ht="42">
      <c r="A374" s="17">
        <f>'G. Communications and Ops Mgmt'!A24</f>
        <v>838</v>
      </c>
      <c r="B374" s="17">
        <f>'G. Communications and Ops Mgmt'!I24</f>
        <v>2</v>
      </c>
      <c r="C374" s="17">
        <f>'G. Communications and Ops Mgmt'!J24</f>
        <v>0</v>
      </c>
      <c r="D374" s="17" t="str">
        <f>'G. Communications and Ops Mgmt'!X24</f>
        <v/>
      </c>
      <c r="E374" s="17" t="str">
        <f>'G. Communications and Ops Mgmt'!B24</f>
        <v>G.2.13</v>
      </c>
      <c r="F374" s="17" t="str">
        <f>'G. Communications and Ops Mgmt'!C24</f>
        <v>Is there a segregation of duties between those requesting, approving and implementing a change?</v>
      </c>
      <c r="G374" s="17">
        <f>'G. Communications and Ops Mgmt'!D24</f>
        <v>0</v>
      </c>
      <c r="H374" s="17">
        <f>'G. Communications and Ops Mgmt'!E24</f>
        <v>0</v>
      </c>
      <c r="I374" s="17">
        <f>'G. Communications and Ops Mgmt'!F24</f>
        <v>0</v>
      </c>
      <c r="J374" s="17" t="str">
        <f>'G. Communications and Ops Mgmt'!G24</f>
        <v>10.1.3</v>
      </c>
      <c r="K374" s="17" t="str">
        <f>'G. Communications and Ops Mgmt'!H24</f>
        <v>Segregation Of Duties</v>
      </c>
      <c r="L374" s="17" t="s">
        <v>3693</v>
      </c>
      <c r="M374" s="17" t="s">
        <v>3694</v>
      </c>
      <c r="N374" s="113" t="s">
        <v>3</v>
      </c>
      <c r="O374" s="113" t="s">
        <v>3</v>
      </c>
      <c r="P374" s="17" t="s">
        <v>3</v>
      </c>
      <c r="Q374" s="17" t="s">
        <v>3695</v>
      </c>
      <c r="R374" s="17"/>
    </row>
    <row r="375" spans="1:18" ht="28">
      <c r="A375" s="17">
        <f>'G. Communications and Ops Mgmt'!A25</f>
        <v>846</v>
      </c>
      <c r="B375" s="17">
        <f>'G. Communications and Ops Mgmt'!I25</f>
        <v>1</v>
      </c>
      <c r="C375" s="17">
        <f>'G. Communications and Ops Mgmt'!J25</f>
        <v>0</v>
      </c>
      <c r="D375" s="17">
        <f>'G. Communications and Ops Mgmt'!X25</f>
        <v>1</v>
      </c>
      <c r="E375" s="17" t="str">
        <f>'G. Communications and Ops Mgmt'!B25</f>
        <v>G.3</v>
      </c>
      <c r="F375" s="17" t="str">
        <f>'G. Communications and Ops Mgmt'!C25</f>
        <v>Is application development performed? If so, is:</v>
      </c>
      <c r="G375" s="17" t="str">
        <f>'G. Communications and Ops Mgmt'!D25</f>
        <v>No</v>
      </c>
      <c r="H375" s="17">
        <f>'G. Communications and Ops Mgmt'!E25</f>
        <v>0</v>
      </c>
      <c r="I375" s="17">
        <f>'G. Communications and Ops Mgmt'!F25</f>
        <v>0</v>
      </c>
      <c r="J375" s="17">
        <f>'G. Communications and Ops Mgmt'!G25</f>
        <v>12.5</v>
      </c>
      <c r="K375" s="17" t="str">
        <f>'G. Communications and Ops Mgmt'!H25</f>
        <v>Security In Development And Support Processes</v>
      </c>
      <c r="L375" s="17" t="s">
        <v>3</v>
      </c>
      <c r="M375" s="17" t="s">
        <v>243</v>
      </c>
      <c r="N375" s="113" t="s">
        <v>3</v>
      </c>
      <c r="O375" s="113" t="s">
        <v>3</v>
      </c>
      <c r="P375" s="17" t="s">
        <v>3</v>
      </c>
      <c r="Q375" s="17" t="s">
        <v>3696</v>
      </c>
      <c r="R375" s="17"/>
    </row>
    <row r="376" spans="1:18" ht="42">
      <c r="A376" s="17">
        <f>'G. Communications and Ops Mgmt'!A26</f>
        <v>2182</v>
      </c>
      <c r="B376" s="17">
        <f>'G. Communications and Ops Mgmt'!I26</f>
        <v>2</v>
      </c>
      <c r="C376" s="17">
        <f>'G. Communications and Ops Mgmt'!J26</f>
        <v>0</v>
      </c>
      <c r="D376" s="17" t="str">
        <f>'G. Communications and Ops Mgmt'!X26</f>
        <v/>
      </c>
      <c r="E376" s="17" t="str">
        <f>'G. Communications and Ops Mgmt'!B26</f>
        <v>G.3.1</v>
      </c>
      <c r="F376" s="17" t="str">
        <f>'G. Communications and Ops Mgmt'!C26</f>
        <v>Development, test, and staging environment separate from the production environment? If so how are they separated:</v>
      </c>
      <c r="G376" s="17">
        <f>'G. Communications and Ops Mgmt'!D26</f>
        <v>0</v>
      </c>
      <c r="H376" s="17">
        <f>'G. Communications and Ops Mgmt'!E26</f>
        <v>0</v>
      </c>
      <c r="I376" s="17">
        <f>'G. Communications and Ops Mgmt'!F26</f>
        <v>0</v>
      </c>
      <c r="J376" s="17" t="str">
        <f>'G. Communications and Ops Mgmt'!G26</f>
        <v>N/A</v>
      </c>
      <c r="K376" s="17" t="str">
        <f>'G. Communications and Ops Mgmt'!H26</f>
        <v/>
      </c>
      <c r="L376" s="17" t="s">
        <v>3</v>
      </c>
      <c r="M376" s="17" t="s">
        <v>243</v>
      </c>
      <c r="N376" s="113" t="s">
        <v>3</v>
      </c>
      <c r="O376" s="113" t="s">
        <v>3</v>
      </c>
      <c r="P376" s="17" t="s">
        <v>3697</v>
      </c>
      <c r="Q376" s="17" t="s">
        <v>3</v>
      </c>
      <c r="R376" s="17"/>
    </row>
    <row r="377" spans="1:18">
      <c r="A377" s="17">
        <f>'G. Communications and Ops Mgmt'!A27</f>
        <v>849</v>
      </c>
      <c r="B377" s="17">
        <f>'G. Communications and Ops Mgmt'!I27</f>
        <v>3</v>
      </c>
      <c r="C377" s="17">
        <f>'G. Communications and Ops Mgmt'!J27</f>
        <v>0</v>
      </c>
      <c r="D377" s="17" t="str">
        <f>'G. Communications and Ops Mgmt'!X27</f>
        <v/>
      </c>
      <c r="E377" s="17" t="str">
        <f>'G. Communications and Ops Mgmt'!B27</f>
        <v>G.3.1.1</v>
      </c>
      <c r="F377" s="17" t="str">
        <f>'G. Communications and Ops Mgmt'!C27</f>
        <v>Logically?</v>
      </c>
      <c r="G377" s="17">
        <f>'G. Communications and Ops Mgmt'!D27</f>
        <v>0</v>
      </c>
      <c r="H377" s="17">
        <f>'G. Communications and Ops Mgmt'!E27</f>
        <v>0</v>
      </c>
      <c r="I377" s="17">
        <f>'G. Communications and Ops Mgmt'!F27</f>
        <v>0</v>
      </c>
      <c r="J377" s="17" t="str">
        <f>'G. Communications and Ops Mgmt'!G27</f>
        <v>N/A</v>
      </c>
      <c r="K377" s="17" t="str">
        <f>'G. Communications and Ops Mgmt'!H27</f>
        <v/>
      </c>
      <c r="L377" s="17" t="s">
        <v>3</v>
      </c>
      <c r="M377" s="17" t="s">
        <v>243</v>
      </c>
      <c r="N377" s="113" t="s">
        <v>3</v>
      </c>
      <c r="O377" s="113" t="s">
        <v>3</v>
      </c>
      <c r="P377" s="17" t="s">
        <v>3</v>
      </c>
      <c r="Q377" s="17" t="s">
        <v>3</v>
      </c>
      <c r="R377" s="17"/>
    </row>
    <row r="378" spans="1:18">
      <c r="A378" s="17">
        <f>'G. Communications and Ops Mgmt'!A28</f>
        <v>850</v>
      </c>
      <c r="B378" s="17">
        <f>'G. Communications and Ops Mgmt'!I28</f>
        <v>3</v>
      </c>
      <c r="C378" s="17">
        <f>'G. Communications and Ops Mgmt'!J28</f>
        <v>0</v>
      </c>
      <c r="D378" s="17" t="str">
        <f>'G. Communications and Ops Mgmt'!X28</f>
        <v/>
      </c>
      <c r="E378" s="17" t="str">
        <f>'G. Communications and Ops Mgmt'!B28</f>
        <v>G.3.1.2</v>
      </c>
      <c r="F378" s="17" t="str">
        <f>'G. Communications and Ops Mgmt'!C28</f>
        <v>Physically?</v>
      </c>
      <c r="G378" s="17">
        <f>'G. Communications and Ops Mgmt'!D28</f>
        <v>0</v>
      </c>
      <c r="H378" s="17">
        <f>'G. Communications and Ops Mgmt'!E28</f>
        <v>0</v>
      </c>
      <c r="I378" s="17">
        <f>'G. Communications and Ops Mgmt'!F28</f>
        <v>0</v>
      </c>
      <c r="J378" s="17" t="str">
        <f>'G. Communications and Ops Mgmt'!G28</f>
        <v>N/A</v>
      </c>
      <c r="K378" s="17" t="str">
        <f>'G. Communications and Ops Mgmt'!H28</f>
        <v/>
      </c>
      <c r="L378" s="17" t="s">
        <v>3</v>
      </c>
      <c r="M378" s="17" t="s">
        <v>243</v>
      </c>
      <c r="N378" s="113" t="s">
        <v>3</v>
      </c>
      <c r="O378" s="113" t="s">
        <v>3</v>
      </c>
      <c r="P378" s="17" t="s">
        <v>3</v>
      </c>
      <c r="Q378" s="17" t="s">
        <v>3</v>
      </c>
      <c r="R378" s="17"/>
    </row>
    <row r="379" spans="1:18">
      <c r="A379" s="17">
        <f>'G. Communications and Ops Mgmt'!A29</f>
        <v>852</v>
      </c>
      <c r="B379" s="17">
        <f>'G. Communications and Ops Mgmt'!I29</f>
        <v>3</v>
      </c>
      <c r="C379" s="17">
        <f>'G. Communications and Ops Mgmt'!J29</f>
        <v>0</v>
      </c>
      <c r="D379" s="17" t="str">
        <f>'G. Communications and Ops Mgmt'!X29</f>
        <v/>
      </c>
      <c r="E379" s="17" t="str">
        <f>'G. Communications and Ops Mgmt'!B29</f>
        <v>G.3.1.3</v>
      </c>
      <c r="F379" s="17" t="str">
        <f>'G. Communications and Ops Mgmt'!C29</f>
        <v>No segregation?</v>
      </c>
      <c r="G379" s="17">
        <f>'G. Communications and Ops Mgmt'!D29</f>
        <v>0</v>
      </c>
      <c r="H379" s="17">
        <f>'G. Communications and Ops Mgmt'!E29</f>
        <v>0</v>
      </c>
      <c r="I379" s="17">
        <f>'G. Communications and Ops Mgmt'!F29</f>
        <v>0</v>
      </c>
      <c r="J379" s="17" t="str">
        <f>'G. Communications and Ops Mgmt'!G29</f>
        <v>N/A</v>
      </c>
      <c r="K379" s="17" t="str">
        <f>'G. Communications and Ops Mgmt'!H29</f>
        <v/>
      </c>
      <c r="L379" s="17" t="s">
        <v>3</v>
      </c>
      <c r="M379" s="17" t="s">
        <v>243</v>
      </c>
      <c r="N379" s="113" t="s">
        <v>3</v>
      </c>
      <c r="O379" s="113" t="s">
        <v>3</v>
      </c>
      <c r="P379" s="17" t="s">
        <v>3</v>
      </c>
      <c r="Q379" s="17" t="s">
        <v>3</v>
      </c>
      <c r="R379" s="17"/>
    </row>
    <row r="380" spans="1:18" ht="70">
      <c r="A380" s="17">
        <f>'G. Communications and Ops Mgmt'!A30</f>
        <v>853</v>
      </c>
      <c r="B380" s="17">
        <f>'G. Communications and Ops Mgmt'!I30</f>
        <v>1</v>
      </c>
      <c r="C380" s="17">
        <f>'G. Communications and Ops Mgmt'!J30</f>
        <v>0</v>
      </c>
      <c r="D380" s="17">
        <f>'G. Communications and Ops Mgmt'!X30</f>
        <v>1</v>
      </c>
      <c r="E380" s="17" t="str">
        <f>'G. Communications and Ops Mgmt'!B30</f>
        <v>G.4</v>
      </c>
      <c r="F380" s="17" t="str">
        <f>'G. Communications and Ops Mgmt'!C30</f>
        <v>Do third party vendors have access to Scoped Systems and Data? (backup vendors, service providers, equipment support maintenance, software maintenance vendors, data recovery vendors, etc)? If so, is there:</v>
      </c>
      <c r="G380" s="17" t="str">
        <f>'G. Communications and Ops Mgmt'!D30</f>
        <v>No</v>
      </c>
      <c r="H380" s="17">
        <f>'G. Communications and Ops Mgmt'!E30</f>
        <v>0</v>
      </c>
      <c r="I380" s="17">
        <f>'G. Communications and Ops Mgmt'!F30</f>
        <v>0</v>
      </c>
      <c r="J380" s="17" t="str">
        <f>'G. Communications and Ops Mgmt'!G30</f>
        <v>N/A</v>
      </c>
      <c r="K380" s="17" t="str">
        <f>'G. Communications and Ops Mgmt'!H30</f>
        <v/>
      </c>
      <c r="L380" s="17" t="s">
        <v>3</v>
      </c>
      <c r="M380" s="17" t="s">
        <v>243</v>
      </c>
      <c r="N380" s="113">
        <v>8.3000000000000007</v>
      </c>
      <c r="O380" s="113">
        <v>8.3000000000000007</v>
      </c>
      <c r="P380" s="17" t="s">
        <v>3</v>
      </c>
      <c r="Q380" s="17" t="s">
        <v>3</v>
      </c>
      <c r="R380" s="17"/>
    </row>
    <row r="381" spans="1:18" ht="56">
      <c r="A381" s="17">
        <f>'G. Communications and Ops Mgmt'!A31</f>
        <v>873</v>
      </c>
      <c r="B381" s="17">
        <f>'G. Communications and Ops Mgmt'!I31</f>
        <v>2</v>
      </c>
      <c r="C381" s="17">
        <f>'G. Communications and Ops Mgmt'!J31</f>
        <v>0</v>
      </c>
      <c r="D381" s="17" t="str">
        <f>'G. Communications and Ops Mgmt'!X31</f>
        <v/>
      </c>
      <c r="E381" s="17" t="str">
        <f>'G. Communications and Ops Mgmt'!B31</f>
        <v>G.4.1</v>
      </c>
      <c r="F381" s="17" t="str">
        <f>'G. Communications and Ops Mgmt'!C31</f>
        <v>Security review prior to engaging their services (logical, physical, other controls)?</v>
      </c>
      <c r="G381" s="17">
        <f>'G. Communications and Ops Mgmt'!D31</f>
        <v>0</v>
      </c>
      <c r="H381" s="17">
        <f>'G. Communications and Ops Mgmt'!E31</f>
        <v>0</v>
      </c>
      <c r="I381" s="17">
        <f>'G. Communications and Ops Mgmt'!F31</f>
        <v>0</v>
      </c>
      <c r="J381" s="17" t="str">
        <f>'G. Communications and Ops Mgmt'!G31</f>
        <v>10.2.1</v>
      </c>
      <c r="K381" s="17" t="str">
        <f>'G. Communications and Ops Mgmt'!H31</f>
        <v>Service Delivery</v>
      </c>
      <c r="L381" s="17" t="s">
        <v>3698</v>
      </c>
      <c r="M381" s="17" t="s">
        <v>3699</v>
      </c>
      <c r="N381" s="113">
        <v>12.8</v>
      </c>
      <c r="O381" s="113">
        <v>12.8</v>
      </c>
      <c r="P381" s="17" t="s">
        <v>3700</v>
      </c>
      <c r="Q381" s="17" t="s">
        <v>3701</v>
      </c>
      <c r="R381" s="17"/>
    </row>
    <row r="382" spans="1:18" ht="56">
      <c r="A382" s="17">
        <f>'G. Communications and Ops Mgmt'!A32</f>
        <v>874</v>
      </c>
      <c r="B382" s="17">
        <f>'G. Communications and Ops Mgmt'!I32</f>
        <v>2</v>
      </c>
      <c r="C382" s="17">
        <f>'G. Communications and Ops Mgmt'!J32</f>
        <v>0</v>
      </c>
      <c r="D382" s="17" t="str">
        <f>'G. Communications and Ops Mgmt'!X32</f>
        <v/>
      </c>
      <c r="E382" s="17" t="str">
        <f>'G. Communications and Ops Mgmt'!B32</f>
        <v>G.4.2</v>
      </c>
      <c r="F382" s="17" t="str">
        <f>'G. Communications and Ops Mgmt'!C32</f>
        <v>Security review at least annually, on an ongoing basis?</v>
      </c>
      <c r="G382" s="17">
        <f>'G. Communications and Ops Mgmt'!D32</f>
        <v>0</v>
      </c>
      <c r="H382" s="17">
        <f>'G. Communications and Ops Mgmt'!E32</f>
        <v>0</v>
      </c>
      <c r="I382" s="17">
        <f>'G. Communications and Ops Mgmt'!F32</f>
        <v>0</v>
      </c>
      <c r="J382" s="17" t="str">
        <f>'G. Communications and Ops Mgmt'!G32</f>
        <v>10.2.2</v>
      </c>
      <c r="K382" s="17" t="str">
        <f>'G. Communications and Ops Mgmt'!H32</f>
        <v>Monitoring And Review Of Third Party Services</v>
      </c>
      <c r="L382" s="17" t="s">
        <v>3702</v>
      </c>
      <c r="M382" s="17" t="s">
        <v>3703</v>
      </c>
      <c r="N382" s="113" t="s">
        <v>3</v>
      </c>
      <c r="O382" s="113" t="s">
        <v>3</v>
      </c>
      <c r="P382" s="17" t="s">
        <v>3704</v>
      </c>
      <c r="Q382" s="17" t="s">
        <v>3705</v>
      </c>
      <c r="R382" s="17"/>
    </row>
    <row r="383" spans="1:18" ht="56">
      <c r="A383" s="17">
        <f>'G. Communications and Ops Mgmt'!A33</f>
        <v>875</v>
      </c>
      <c r="B383" s="17">
        <f>'G. Communications and Ops Mgmt'!I33</f>
        <v>2</v>
      </c>
      <c r="C383" s="17">
        <f>'G. Communications and Ops Mgmt'!J33</f>
        <v>0</v>
      </c>
      <c r="D383" s="17" t="str">
        <f>'G. Communications and Ops Mgmt'!X33</f>
        <v/>
      </c>
      <c r="E383" s="17" t="str">
        <f>'G. Communications and Ops Mgmt'!B33</f>
        <v>G.4.3</v>
      </c>
      <c r="F383" s="17" t="str">
        <f>'G. Communications and Ops Mgmt'!C33</f>
        <v>Risk assessments or review?</v>
      </c>
      <c r="G383" s="17">
        <f>'G. Communications and Ops Mgmt'!D33</f>
        <v>0</v>
      </c>
      <c r="H383" s="17">
        <f>'G. Communications and Ops Mgmt'!E33</f>
        <v>0</v>
      </c>
      <c r="I383" s="17">
        <f>'G. Communications and Ops Mgmt'!F33</f>
        <v>0</v>
      </c>
      <c r="J383" s="17" t="str">
        <f>'G. Communications and Ops Mgmt'!G33</f>
        <v>6.2.1</v>
      </c>
      <c r="K383" s="17" t="str">
        <f>'G. Communications and Ops Mgmt'!H33</f>
        <v>Identification Of Risks Related To External Parties</v>
      </c>
      <c r="L383" s="17" t="s">
        <v>3538</v>
      </c>
      <c r="M383" s="17" t="s">
        <v>3539</v>
      </c>
      <c r="N383" s="113" t="s">
        <v>3</v>
      </c>
      <c r="O383" s="113" t="s">
        <v>3</v>
      </c>
      <c r="P383" s="17" t="s">
        <v>3706</v>
      </c>
      <c r="Q383" s="17" t="s">
        <v>3541</v>
      </c>
      <c r="R383" s="17"/>
    </row>
    <row r="384" spans="1:18" ht="56">
      <c r="A384" s="17">
        <f>'G. Communications and Ops Mgmt'!A34</f>
        <v>878</v>
      </c>
      <c r="B384" s="17">
        <f>'G. Communications and Ops Mgmt'!I34</f>
        <v>2</v>
      </c>
      <c r="C384" s="17">
        <f>'G. Communications and Ops Mgmt'!J34</f>
        <v>0</v>
      </c>
      <c r="D384" s="17" t="str">
        <f>'G. Communications and Ops Mgmt'!X34</f>
        <v/>
      </c>
      <c r="E384" s="17" t="str">
        <f>'G. Communications and Ops Mgmt'!B34</f>
        <v>G.4.4</v>
      </c>
      <c r="F384" s="17" t="str">
        <f>'G. Communications and Ops Mgmt'!C34</f>
        <v>Confidentiality and/or Non Disclosure Agreement requirements?</v>
      </c>
      <c r="G384" s="17">
        <f>'G. Communications and Ops Mgmt'!D34</f>
        <v>0</v>
      </c>
      <c r="H384" s="17">
        <f>'G. Communications and Ops Mgmt'!E34</f>
        <v>0</v>
      </c>
      <c r="I384" s="17">
        <f>'G. Communications and Ops Mgmt'!F34</f>
        <v>0</v>
      </c>
      <c r="J384" s="17" t="str">
        <f>'G. Communications and Ops Mgmt'!G34</f>
        <v>6.2.3.b.7</v>
      </c>
      <c r="K384" s="17" t="str">
        <f>'G. Communications and Ops Mgmt'!H34</f>
        <v>Addressing Security In Third Party Agreements</v>
      </c>
      <c r="L384" s="17" t="s">
        <v>3538</v>
      </c>
      <c r="M384" s="17" t="s">
        <v>3539</v>
      </c>
      <c r="N384" s="113" t="s">
        <v>3</v>
      </c>
      <c r="O384" s="113" t="s">
        <v>3</v>
      </c>
      <c r="P384" s="17" t="s">
        <v>3707</v>
      </c>
      <c r="Q384" s="17" t="s">
        <v>3554</v>
      </c>
      <c r="R384" s="17"/>
    </row>
    <row r="385" spans="1:18" ht="28">
      <c r="A385" s="17">
        <f>'G. Communications and Ops Mgmt'!A35</f>
        <v>879</v>
      </c>
      <c r="B385" s="17">
        <f>'G. Communications and Ops Mgmt'!I35</f>
        <v>2</v>
      </c>
      <c r="C385" s="17">
        <f>'G. Communications and Ops Mgmt'!J35</f>
        <v>0</v>
      </c>
      <c r="D385" s="17" t="str">
        <f>'G. Communications and Ops Mgmt'!X35</f>
        <v/>
      </c>
      <c r="E385" s="17" t="str">
        <f>'G. Communications and Ops Mgmt'!B35</f>
        <v>G.4.5</v>
      </c>
      <c r="F385" s="17" t="str">
        <f>'G. Communications and Ops Mgmt'!C35</f>
        <v>Requirement to notify of changes that might affect services rendered?</v>
      </c>
      <c r="G385" s="17">
        <f>'G. Communications and Ops Mgmt'!D35</f>
        <v>0</v>
      </c>
      <c r="H385" s="17">
        <f>'G. Communications and Ops Mgmt'!E35</f>
        <v>0</v>
      </c>
      <c r="I385" s="17">
        <f>'G. Communications and Ops Mgmt'!F35</f>
        <v>0</v>
      </c>
      <c r="J385" s="17" t="str">
        <f>'G. Communications and Ops Mgmt'!G35</f>
        <v>10.2.3</v>
      </c>
      <c r="K385" s="17" t="str">
        <f>'G. Communications and Ops Mgmt'!H35</f>
        <v>Managing Changes To Third Party Services</v>
      </c>
      <c r="L385" s="17" t="s">
        <v>3702</v>
      </c>
      <c r="M385" s="17" t="s">
        <v>3703</v>
      </c>
      <c r="N385" s="113" t="s">
        <v>3</v>
      </c>
      <c r="O385" s="113" t="s">
        <v>3</v>
      </c>
      <c r="P385" s="17" t="s">
        <v>3</v>
      </c>
      <c r="Q385" s="17" t="s">
        <v>3708</v>
      </c>
      <c r="R385" s="17"/>
    </row>
    <row r="386" spans="1:18" ht="28">
      <c r="A386" s="17">
        <f>'G. Communications and Ops Mgmt'!A36</f>
        <v>2595</v>
      </c>
      <c r="B386" s="17">
        <f>'G. Communications and Ops Mgmt'!I36</f>
        <v>1</v>
      </c>
      <c r="C386" s="17">
        <f>'G. Communications and Ops Mgmt'!J36</f>
        <v>0</v>
      </c>
      <c r="D386" s="17" t="str">
        <f>'G. Communications and Ops Mgmt'!X36</f>
        <v/>
      </c>
      <c r="E386" s="17" t="str">
        <f>'G. Communications and Ops Mgmt'!B36</f>
        <v>G.5</v>
      </c>
      <c r="F386" s="17" t="str">
        <f>'G. Communications and Ops Mgmt'!C36</f>
        <v>Are system resources reviewed to ensure adequate capacity is maintained?</v>
      </c>
      <c r="G386" s="17" t="str">
        <f>'G. Communications and Ops Mgmt'!D36</f>
        <v>Yes</v>
      </c>
      <c r="H386" s="17">
        <f>'G. Communications and Ops Mgmt'!E36</f>
        <v>0</v>
      </c>
      <c r="I386" s="17">
        <f>'G. Communications and Ops Mgmt'!F36</f>
        <v>0</v>
      </c>
      <c r="J386" s="17" t="str">
        <f>'G. Communications and Ops Mgmt'!G36</f>
        <v>10.3.1</v>
      </c>
      <c r="K386" s="17" t="str">
        <f>'G. Communications and Ops Mgmt'!H36</f>
        <v>Capacity Management</v>
      </c>
      <c r="L386" s="17" t="s">
        <v>3709</v>
      </c>
      <c r="M386" s="17" t="s">
        <v>3710</v>
      </c>
      <c r="N386" s="113" t="s">
        <v>3</v>
      </c>
      <c r="O386" s="113" t="s">
        <v>3</v>
      </c>
      <c r="P386" s="17" t="s">
        <v>3711</v>
      </c>
      <c r="Q386" s="17" t="s">
        <v>3712</v>
      </c>
      <c r="R386" s="17"/>
    </row>
    <row r="387" spans="1:18" ht="42">
      <c r="A387" s="17">
        <f>'G. Communications and Ops Mgmt'!A37</f>
        <v>2872</v>
      </c>
      <c r="B387" s="17">
        <f>'G. Communications and Ops Mgmt'!I37</f>
        <v>1</v>
      </c>
      <c r="C387" s="17">
        <f>'G. Communications and Ops Mgmt'!J37</f>
        <v>0</v>
      </c>
      <c r="D387" s="17" t="str">
        <f>'G. Communications and Ops Mgmt'!X37</f>
        <v/>
      </c>
      <c r="E387" s="17" t="str">
        <f>'G. Communications and Ops Mgmt'!B37</f>
        <v>G.6</v>
      </c>
      <c r="F387" s="17" t="str">
        <f>'G. Communications and Ops Mgmt'!C37</f>
        <v>Are criteria for accepting new information systems, upgrades, and new versions established? If so, do they include:</v>
      </c>
      <c r="G387" s="17" t="str">
        <f>'G. Communications and Ops Mgmt'!D37</f>
        <v>Yes</v>
      </c>
      <c r="H387" s="17">
        <f>'G. Communications and Ops Mgmt'!E37</f>
        <v>0</v>
      </c>
      <c r="I387" s="17">
        <f>'G. Communications and Ops Mgmt'!F37</f>
        <v>0</v>
      </c>
      <c r="J387" s="17" t="str">
        <f>'G. Communications and Ops Mgmt'!G37</f>
        <v>10.3.2</v>
      </c>
      <c r="K387" s="17" t="str">
        <f>'G. Communications and Ops Mgmt'!H37</f>
        <v>System acceptance</v>
      </c>
      <c r="L387" s="17" t="s">
        <v>3713</v>
      </c>
      <c r="M387" s="17" t="s">
        <v>3714</v>
      </c>
      <c r="N387" s="113" t="s">
        <v>3</v>
      </c>
      <c r="O387" s="113" t="s">
        <v>3</v>
      </c>
      <c r="P387" s="17" t="s">
        <v>3715</v>
      </c>
      <c r="Q387" s="17" t="s">
        <v>3716</v>
      </c>
      <c r="R387" s="17"/>
    </row>
    <row r="388" spans="1:18" ht="42">
      <c r="A388" s="17">
        <f>'G. Communications and Ops Mgmt'!A38</f>
        <v>2874</v>
      </c>
      <c r="B388" s="17">
        <f>'G. Communications and Ops Mgmt'!I38</f>
        <v>2</v>
      </c>
      <c r="C388" s="17">
        <f>'G. Communications and Ops Mgmt'!J38</f>
        <v>0</v>
      </c>
      <c r="D388" s="17" t="str">
        <f>'G. Communications and Ops Mgmt'!X38</f>
        <v/>
      </c>
      <c r="E388" s="17" t="str">
        <f>'G. Communications and Ops Mgmt'!B38</f>
        <v>G.6.1</v>
      </c>
      <c r="F388" s="17" t="str">
        <f>'G. Communications and Ops Mgmt'!C38</f>
        <v>Performance and computer capacity requirements?</v>
      </c>
      <c r="G388" s="17" t="str">
        <f>'G. Communications and Ops Mgmt'!D38</f>
        <v>Yes</v>
      </c>
      <c r="H388" s="17">
        <f>'G. Communications and Ops Mgmt'!E38</f>
        <v>0</v>
      </c>
      <c r="I388" s="17">
        <f>'G. Communications and Ops Mgmt'!F38</f>
        <v>0</v>
      </c>
      <c r="J388" s="17" t="str">
        <f>'G. Communications and Ops Mgmt'!G38</f>
        <v>10.3.2.a</v>
      </c>
      <c r="K388" s="17" t="str">
        <f>'G. Communications and Ops Mgmt'!H38</f>
        <v>System acceptance</v>
      </c>
      <c r="L388" s="17" t="s">
        <v>3713</v>
      </c>
      <c r="M388" s="17" t="s">
        <v>3714</v>
      </c>
      <c r="N388" s="113" t="s">
        <v>3</v>
      </c>
      <c r="O388" s="113" t="s">
        <v>3</v>
      </c>
      <c r="P388" s="17" t="s">
        <v>3717</v>
      </c>
      <c r="Q388" s="17" t="s">
        <v>3716</v>
      </c>
      <c r="R388" s="17"/>
    </row>
    <row r="389" spans="1:18" ht="42">
      <c r="A389" s="17">
        <f>'G. Communications and Ops Mgmt'!A39</f>
        <v>2875</v>
      </c>
      <c r="B389" s="17">
        <f>'G. Communications and Ops Mgmt'!I39</f>
        <v>2</v>
      </c>
      <c r="C389" s="17">
        <f>'G. Communications and Ops Mgmt'!J39</f>
        <v>0</v>
      </c>
      <c r="D389" s="17" t="str">
        <f>'G. Communications and Ops Mgmt'!X39</f>
        <v/>
      </c>
      <c r="E389" s="17" t="str">
        <f>'G. Communications and Ops Mgmt'!B39</f>
        <v>G.6.2</v>
      </c>
      <c r="F389" s="17" t="str">
        <f>'G. Communications and Ops Mgmt'!C39</f>
        <v>Error recovery and restart procedures?</v>
      </c>
      <c r="G389" s="17" t="str">
        <f>'G. Communications and Ops Mgmt'!D39</f>
        <v>Yes</v>
      </c>
      <c r="H389" s="17">
        <f>'G. Communications and Ops Mgmt'!E39</f>
        <v>0</v>
      </c>
      <c r="I389" s="17">
        <f>'G. Communications and Ops Mgmt'!F39</f>
        <v>0</v>
      </c>
      <c r="J389" s="17" t="str">
        <f>'G. Communications and Ops Mgmt'!G39</f>
        <v>10.3.2.b</v>
      </c>
      <c r="K389" s="17" t="str">
        <f>'G. Communications and Ops Mgmt'!H39</f>
        <v>System acceptance</v>
      </c>
      <c r="L389" s="17" t="s">
        <v>3713</v>
      </c>
      <c r="M389" s="17" t="s">
        <v>3714</v>
      </c>
      <c r="N389" s="113" t="s">
        <v>3</v>
      </c>
      <c r="O389" s="113" t="s">
        <v>3</v>
      </c>
      <c r="P389" s="17" t="s">
        <v>3</v>
      </c>
      <c r="Q389" s="17" t="s">
        <v>3716</v>
      </c>
      <c r="R389" s="17"/>
    </row>
    <row r="390" spans="1:18" ht="42">
      <c r="A390" s="17">
        <f>'G. Communications and Ops Mgmt'!A40</f>
        <v>2876</v>
      </c>
      <c r="B390" s="17">
        <f>'G. Communications and Ops Mgmt'!I40</f>
        <v>2</v>
      </c>
      <c r="C390" s="17">
        <f>'G. Communications and Ops Mgmt'!J40</f>
        <v>0</v>
      </c>
      <c r="D390" s="17" t="str">
        <f>'G. Communications and Ops Mgmt'!X40</f>
        <v/>
      </c>
      <c r="E390" s="17" t="str">
        <f>'G. Communications and Ops Mgmt'!B40</f>
        <v>G.6.3</v>
      </c>
      <c r="F390" s="17" t="str">
        <f>'G. Communications and Ops Mgmt'!C40</f>
        <v>Preparation and testing of operating procedures?</v>
      </c>
      <c r="G390" s="17" t="str">
        <f>'G. Communications and Ops Mgmt'!D40</f>
        <v>Yes</v>
      </c>
      <c r="H390" s="17">
        <f>'G. Communications and Ops Mgmt'!E40</f>
        <v>0</v>
      </c>
      <c r="I390" s="17">
        <f>'G. Communications and Ops Mgmt'!F40</f>
        <v>0</v>
      </c>
      <c r="J390" s="17" t="str">
        <f>'G. Communications and Ops Mgmt'!G40</f>
        <v>10.3.2.c</v>
      </c>
      <c r="K390" s="17" t="str">
        <f>'G. Communications and Ops Mgmt'!H40</f>
        <v>System acceptance</v>
      </c>
      <c r="L390" s="17" t="s">
        <v>3713</v>
      </c>
      <c r="M390" s="17" t="s">
        <v>3714</v>
      </c>
      <c r="N390" s="113" t="s">
        <v>3</v>
      </c>
      <c r="O390" s="113" t="s">
        <v>3</v>
      </c>
      <c r="P390" s="17" t="s">
        <v>3718</v>
      </c>
      <c r="Q390" s="17" t="s">
        <v>3716</v>
      </c>
      <c r="R390" s="17"/>
    </row>
    <row r="391" spans="1:18" ht="42">
      <c r="A391" s="17">
        <f>'G. Communications and Ops Mgmt'!A41</f>
        <v>2877</v>
      </c>
      <c r="B391" s="17">
        <f>'G. Communications and Ops Mgmt'!I41</f>
        <v>2</v>
      </c>
      <c r="C391" s="17">
        <f>'G. Communications and Ops Mgmt'!J41</f>
        <v>0</v>
      </c>
      <c r="D391" s="17" t="str">
        <f>'G. Communications and Ops Mgmt'!X41</f>
        <v/>
      </c>
      <c r="E391" s="17" t="str">
        <f>'G. Communications and Ops Mgmt'!B41</f>
        <v>G.6.4</v>
      </c>
      <c r="F391" s="17" t="str">
        <f>'G. Communications and Ops Mgmt'!C41</f>
        <v>Agreed set of security controls?</v>
      </c>
      <c r="G391" s="17" t="str">
        <f>'G. Communications and Ops Mgmt'!D41</f>
        <v>Yes</v>
      </c>
      <c r="H391" s="17">
        <f>'G. Communications and Ops Mgmt'!E41</f>
        <v>0</v>
      </c>
      <c r="I391" s="17">
        <f>'G. Communications and Ops Mgmt'!F41</f>
        <v>0</v>
      </c>
      <c r="J391" s="17" t="str">
        <f>'G. Communications and Ops Mgmt'!G41</f>
        <v>10.3.2.d</v>
      </c>
      <c r="K391" s="17" t="str">
        <f>'G. Communications and Ops Mgmt'!H41</f>
        <v>System acceptance</v>
      </c>
      <c r="L391" s="17" t="s">
        <v>3713</v>
      </c>
      <c r="M391" s="17" t="s">
        <v>3714</v>
      </c>
      <c r="N391" s="113" t="s">
        <v>3</v>
      </c>
      <c r="O391" s="113" t="s">
        <v>3</v>
      </c>
      <c r="P391" s="17" t="s">
        <v>3719</v>
      </c>
      <c r="Q391" s="17" t="s">
        <v>3716</v>
      </c>
      <c r="R391" s="17"/>
    </row>
    <row r="392" spans="1:18" ht="42">
      <c r="A392" s="17">
        <f>'G. Communications and Ops Mgmt'!A42</f>
        <v>2878</v>
      </c>
      <c r="B392" s="17">
        <f>'G. Communications and Ops Mgmt'!I42</f>
        <v>2</v>
      </c>
      <c r="C392" s="17">
        <f>'G. Communications and Ops Mgmt'!J42</f>
        <v>0</v>
      </c>
      <c r="D392" s="17" t="str">
        <f>'G. Communications and Ops Mgmt'!X42</f>
        <v/>
      </c>
      <c r="E392" s="17" t="str">
        <f>'G. Communications and Ops Mgmt'!B42</f>
        <v>G.6.5</v>
      </c>
      <c r="F392" s="17" t="str">
        <f>'G. Communications and Ops Mgmt'!C42</f>
        <v>Effective manual procedures?</v>
      </c>
      <c r="G392" s="17" t="str">
        <f>'G. Communications and Ops Mgmt'!D42</f>
        <v>Yes</v>
      </c>
      <c r="H392" s="17">
        <f>'G. Communications and Ops Mgmt'!E42</f>
        <v>0</v>
      </c>
      <c r="I392" s="17">
        <f>'G. Communications and Ops Mgmt'!F42</f>
        <v>0</v>
      </c>
      <c r="J392" s="17" t="str">
        <f>'G. Communications and Ops Mgmt'!G42</f>
        <v>10.3.2.e</v>
      </c>
      <c r="K392" s="17" t="str">
        <f>'G. Communications and Ops Mgmt'!H42</f>
        <v>System acceptance</v>
      </c>
      <c r="L392" s="17" t="s">
        <v>3713</v>
      </c>
      <c r="M392" s="17" t="s">
        <v>3714</v>
      </c>
      <c r="N392" s="113" t="s">
        <v>3</v>
      </c>
      <c r="O392" s="113" t="s">
        <v>3</v>
      </c>
      <c r="P392" s="17" t="s">
        <v>3</v>
      </c>
      <c r="Q392" s="17" t="s">
        <v>3716</v>
      </c>
      <c r="R392" s="17"/>
    </row>
    <row r="393" spans="1:18" ht="42">
      <c r="A393" s="17">
        <f>'G. Communications and Ops Mgmt'!A43</f>
        <v>2879</v>
      </c>
      <c r="B393" s="17">
        <f>'G. Communications and Ops Mgmt'!I43</f>
        <v>2</v>
      </c>
      <c r="C393" s="17">
        <f>'G. Communications and Ops Mgmt'!J43</f>
        <v>0</v>
      </c>
      <c r="D393" s="17" t="str">
        <f>'G. Communications and Ops Mgmt'!X43</f>
        <v/>
      </c>
      <c r="E393" s="17" t="str">
        <f>'G. Communications and Ops Mgmt'!B43</f>
        <v>G.6.6</v>
      </c>
      <c r="F393" s="17" t="str">
        <f>'G. Communications and Ops Mgmt'!C43</f>
        <v>Business continuity arrangements?</v>
      </c>
      <c r="G393" s="17" t="str">
        <f>'G. Communications and Ops Mgmt'!D43</f>
        <v>Yes</v>
      </c>
      <c r="H393" s="17">
        <f>'G. Communications and Ops Mgmt'!E43</f>
        <v>0</v>
      </c>
      <c r="I393" s="17">
        <f>'G. Communications and Ops Mgmt'!F43</f>
        <v>0</v>
      </c>
      <c r="J393" s="17" t="str">
        <f>'G. Communications and Ops Mgmt'!G43</f>
        <v>10.3.2.f</v>
      </c>
      <c r="K393" s="17" t="str">
        <f>'G. Communications and Ops Mgmt'!H43</f>
        <v>System acceptance</v>
      </c>
      <c r="L393" s="17" t="s">
        <v>3713</v>
      </c>
      <c r="M393" s="17" t="s">
        <v>3714</v>
      </c>
      <c r="N393" s="113" t="s">
        <v>3</v>
      </c>
      <c r="O393" s="113" t="s">
        <v>3</v>
      </c>
      <c r="P393" s="17" t="s">
        <v>3720</v>
      </c>
      <c r="Q393" s="17" t="s">
        <v>3716</v>
      </c>
      <c r="R393" s="17"/>
    </row>
    <row r="394" spans="1:18" ht="42">
      <c r="A394" s="17">
        <f>'G. Communications and Ops Mgmt'!A44</f>
        <v>2880</v>
      </c>
      <c r="B394" s="17">
        <f>'G. Communications and Ops Mgmt'!I44</f>
        <v>2</v>
      </c>
      <c r="C394" s="17">
        <f>'G. Communications and Ops Mgmt'!J44</f>
        <v>0</v>
      </c>
      <c r="D394" s="17" t="str">
        <f>'G. Communications and Ops Mgmt'!X44</f>
        <v/>
      </c>
      <c r="E394" s="17" t="str">
        <f>'G. Communications and Ops Mgmt'!B44</f>
        <v>G.6.7</v>
      </c>
      <c r="F394" s="17" t="str">
        <f>'G. Communications and Ops Mgmt'!C44</f>
        <v>Evidence that new system will not adversely affect existing systems, particularly at peak processing times, such as month end?</v>
      </c>
      <c r="G394" s="17" t="str">
        <f>'G. Communications and Ops Mgmt'!D44</f>
        <v>Yes</v>
      </c>
      <c r="H394" s="17">
        <f>'G. Communications and Ops Mgmt'!E44</f>
        <v>0</v>
      </c>
      <c r="I394" s="17">
        <f>'G. Communications and Ops Mgmt'!F44</f>
        <v>0</v>
      </c>
      <c r="J394" s="17" t="str">
        <f>'G. Communications and Ops Mgmt'!G44</f>
        <v>10.3.2.g</v>
      </c>
      <c r="K394" s="17" t="str">
        <f>'G. Communications and Ops Mgmt'!H44</f>
        <v>System acceptance</v>
      </c>
      <c r="L394" s="17" t="s">
        <v>3713</v>
      </c>
      <c r="M394" s="17" t="s">
        <v>3714</v>
      </c>
      <c r="N394" s="113" t="s">
        <v>3</v>
      </c>
      <c r="O394" s="113" t="s">
        <v>3</v>
      </c>
      <c r="P394" s="17" t="s">
        <v>3</v>
      </c>
      <c r="Q394" s="17" t="s">
        <v>3716</v>
      </c>
      <c r="R394" s="17"/>
    </row>
    <row r="395" spans="1:18" ht="42">
      <c r="A395" s="17">
        <f>'G. Communications and Ops Mgmt'!A45</f>
        <v>2881</v>
      </c>
      <c r="B395" s="17">
        <f>'G. Communications and Ops Mgmt'!I45</f>
        <v>2</v>
      </c>
      <c r="C395" s="17">
        <f>'G. Communications and Ops Mgmt'!J45</f>
        <v>0</v>
      </c>
      <c r="D395" s="17" t="str">
        <f>'G. Communications and Ops Mgmt'!X45</f>
        <v/>
      </c>
      <c r="E395" s="17" t="str">
        <f>'G. Communications and Ops Mgmt'!B45</f>
        <v>G.6.8</v>
      </c>
      <c r="F395" s="17" t="str">
        <f>'G. Communications and Ops Mgmt'!C45</f>
        <v>Evidence of the effect on the overall security of the organization?</v>
      </c>
      <c r="G395" s="17" t="str">
        <f>'G. Communications and Ops Mgmt'!D45</f>
        <v>Yes</v>
      </c>
      <c r="H395" s="17">
        <f>'G. Communications and Ops Mgmt'!E45</f>
        <v>0</v>
      </c>
      <c r="I395" s="17">
        <f>'G. Communications and Ops Mgmt'!F45</f>
        <v>0</v>
      </c>
      <c r="J395" s="17" t="str">
        <f>'G. Communications and Ops Mgmt'!G45</f>
        <v>10.3.2.h</v>
      </c>
      <c r="K395" s="17" t="str">
        <f>'G. Communications and Ops Mgmt'!H45</f>
        <v>System acceptance</v>
      </c>
      <c r="L395" s="17" t="s">
        <v>3713</v>
      </c>
      <c r="M395" s="17" t="s">
        <v>3714</v>
      </c>
      <c r="N395" s="113" t="s">
        <v>3</v>
      </c>
      <c r="O395" s="113" t="s">
        <v>3</v>
      </c>
      <c r="P395" s="17" t="s">
        <v>3</v>
      </c>
      <c r="Q395" s="17" t="s">
        <v>3716</v>
      </c>
      <c r="R395" s="17"/>
    </row>
    <row r="396" spans="1:18" ht="84">
      <c r="A396" s="17">
        <f>'G. Communications and Ops Mgmt'!A46</f>
        <v>895</v>
      </c>
      <c r="B396" s="17">
        <f>'G. Communications and Ops Mgmt'!I46</f>
        <v>1</v>
      </c>
      <c r="C396" s="17">
        <f>'G. Communications and Ops Mgmt'!J46</f>
        <v>0</v>
      </c>
      <c r="D396" s="17">
        <f>'G. Communications and Ops Mgmt'!X46</f>
        <v>1</v>
      </c>
      <c r="E396" s="17" t="str">
        <f>'G. Communications and Ops Mgmt'!B46</f>
        <v>G.7</v>
      </c>
      <c r="F396" s="17" t="str">
        <f>'G. Communications and Ops Mgmt'!C46</f>
        <v>Is there an anti-virus / malware policy or program (workstations, servers, mobile devices) that has been approved by management, communicated to appropriate constituents and an owner to maintain and review the policy?</v>
      </c>
      <c r="G396" s="17" t="str">
        <f>'G. Communications and Ops Mgmt'!D46</f>
        <v>Yes</v>
      </c>
      <c r="H396" s="17" t="str">
        <f>'G. Communications and Ops Mgmt'!E46</f>
        <v>Pathfinder Remediation Guide (issued by Grant Thornton International)</v>
      </c>
      <c r="I396" s="17">
        <f>'G. Communications and Ops Mgmt'!F46</f>
        <v>0</v>
      </c>
      <c r="J396" s="17" t="str">
        <f>'G. Communications and Ops Mgmt'!G46</f>
        <v>10.4.1.e</v>
      </c>
      <c r="K396" s="17" t="str">
        <f>'G. Communications and Ops Mgmt'!H46</f>
        <v>Controls Against Malicious Code</v>
      </c>
      <c r="L396" s="17" t="s">
        <v>3721</v>
      </c>
      <c r="M396" s="17" t="s">
        <v>3722</v>
      </c>
      <c r="N396" s="113">
        <v>5.2</v>
      </c>
      <c r="O396" s="113">
        <v>5.2</v>
      </c>
      <c r="P396" s="17" t="s">
        <v>3723</v>
      </c>
      <c r="Q396" s="17" t="s">
        <v>3721</v>
      </c>
      <c r="R396" s="17"/>
    </row>
    <row r="397" spans="1:18" ht="42">
      <c r="A397" s="17">
        <f>'G. Communications and Ops Mgmt'!A47</f>
        <v>912</v>
      </c>
      <c r="B397" s="17">
        <f>'G. Communications and Ops Mgmt'!I47</f>
        <v>2</v>
      </c>
      <c r="C397" s="17">
        <f>'G. Communications and Ops Mgmt'!J47</f>
        <v>1</v>
      </c>
      <c r="D397" s="17" t="str">
        <f>'G. Communications and Ops Mgmt'!X47</f>
        <v/>
      </c>
      <c r="E397" s="17" t="str">
        <f>'G. Communications and Ops Mgmt'!B47</f>
        <v>G.7.1</v>
      </c>
      <c r="F397" s="17" t="str">
        <f>'G. Communications and Ops Mgmt'!C47</f>
        <v>What is the interval between the availability of a new signature update and its deployment:</v>
      </c>
      <c r="G397" s="17" t="str">
        <f>'G. Communications and Ops Mgmt'!D47</f>
        <v>N/A</v>
      </c>
      <c r="H397" s="17">
        <f>'G. Communications and Ops Mgmt'!E47</f>
        <v>0</v>
      </c>
      <c r="I397" s="17">
        <f>'G. Communications and Ops Mgmt'!F47</f>
        <v>0</v>
      </c>
      <c r="J397" s="17" t="str">
        <f>'G. Communications and Ops Mgmt'!G47</f>
        <v>10.4.1.d</v>
      </c>
      <c r="K397" s="17" t="str">
        <f>'G. Communications and Ops Mgmt'!H47</f>
        <v>Controls Against Malicious Code</v>
      </c>
      <c r="L397" s="17" t="s">
        <v>3721</v>
      </c>
      <c r="M397" s="17" t="s">
        <v>3722</v>
      </c>
      <c r="N397" s="113" t="s">
        <v>3</v>
      </c>
      <c r="O397" s="113" t="s">
        <v>3</v>
      </c>
      <c r="P397" s="17" t="s">
        <v>3</v>
      </c>
      <c r="Q397" s="17" t="s">
        <v>3721</v>
      </c>
      <c r="R397" s="17"/>
    </row>
    <row r="398" spans="1:18" ht="28">
      <c r="A398" s="17">
        <f>'G. Communications and Ops Mgmt'!A48</f>
        <v>913</v>
      </c>
      <c r="B398" s="17">
        <f>'G. Communications and Ops Mgmt'!I48</f>
        <v>3</v>
      </c>
      <c r="C398" s="17">
        <f>'G. Communications and Ops Mgmt'!J48</f>
        <v>0</v>
      </c>
      <c r="D398" s="17" t="str">
        <f>'G. Communications and Ops Mgmt'!X48</f>
        <v/>
      </c>
      <c r="E398" s="17" t="str">
        <f>'G. Communications and Ops Mgmt'!B48</f>
        <v>G.7.1.1</v>
      </c>
      <c r="F398" s="17" t="str">
        <f>'G. Communications and Ops Mgmt'!C48</f>
        <v>Hourly?</v>
      </c>
      <c r="G398" s="17" t="str">
        <f>'G. Communications and Ops Mgmt'!D48</f>
        <v>N/A</v>
      </c>
      <c r="H398" s="17" t="str">
        <f>'G. Communications and Ops Mgmt'!E48</f>
        <v>soon as new signature update is released.</v>
      </c>
      <c r="I398" s="17">
        <f>'G. Communications and Ops Mgmt'!F48</f>
        <v>0</v>
      </c>
      <c r="J398" s="17" t="str">
        <f>'G. Communications and Ops Mgmt'!G48</f>
        <v>N/A</v>
      </c>
      <c r="K398" s="17" t="str">
        <f>'G. Communications and Ops Mgmt'!H48</f>
        <v/>
      </c>
      <c r="L398" s="17" t="s">
        <v>3</v>
      </c>
      <c r="M398" s="17" t="s">
        <v>243</v>
      </c>
      <c r="N398" s="113" t="s">
        <v>3</v>
      </c>
      <c r="O398" s="113" t="s">
        <v>3</v>
      </c>
      <c r="P398" s="17" t="s">
        <v>3</v>
      </c>
      <c r="Q398" s="17" t="s">
        <v>3</v>
      </c>
      <c r="R398" s="17"/>
    </row>
    <row r="399" spans="1:18" ht="28">
      <c r="A399" s="17">
        <f>'G. Communications and Ops Mgmt'!A49</f>
        <v>914</v>
      </c>
      <c r="B399" s="17">
        <f>'G. Communications and Ops Mgmt'!I49</f>
        <v>3</v>
      </c>
      <c r="C399" s="17">
        <f>'G. Communications and Ops Mgmt'!J49</f>
        <v>0</v>
      </c>
      <c r="D399" s="17" t="str">
        <f>'G. Communications and Ops Mgmt'!X49</f>
        <v/>
      </c>
      <c r="E399" s="17" t="str">
        <f>'G. Communications and Ops Mgmt'!B49</f>
        <v>G.7.1.2</v>
      </c>
      <c r="F399" s="17" t="str">
        <f>'G. Communications and Ops Mgmt'!C49</f>
        <v>Daily?</v>
      </c>
      <c r="G399" s="17" t="str">
        <f>'G. Communications and Ops Mgmt'!D49</f>
        <v>N/A</v>
      </c>
      <c r="H399" s="17" t="str">
        <f>'G. Communications and Ops Mgmt'!E49</f>
        <v>soon as new signature update is released.</v>
      </c>
      <c r="I399" s="17">
        <f>'G. Communications and Ops Mgmt'!F49</f>
        <v>0</v>
      </c>
      <c r="J399" s="17" t="str">
        <f>'G. Communications and Ops Mgmt'!G49</f>
        <v>N/A</v>
      </c>
      <c r="K399" s="17" t="str">
        <f>'G. Communications and Ops Mgmt'!H49</f>
        <v/>
      </c>
      <c r="L399" s="17" t="s">
        <v>3</v>
      </c>
      <c r="M399" s="17" t="s">
        <v>243</v>
      </c>
      <c r="N399" s="113" t="s">
        <v>3</v>
      </c>
      <c r="O399" s="113" t="s">
        <v>3</v>
      </c>
      <c r="P399" s="17" t="s">
        <v>3</v>
      </c>
      <c r="Q399" s="17" t="s">
        <v>3</v>
      </c>
      <c r="R399" s="17"/>
    </row>
    <row r="400" spans="1:18" ht="28">
      <c r="A400" s="17">
        <f>'G. Communications and Ops Mgmt'!A50</f>
        <v>915</v>
      </c>
      <c r="B400" s="17">
        <f>'G. Communications and Ops Mgmt'!I50</f>
        <v>3</v>
      </c>
      <c r="C400" s="17">
        <f>'G. Communications and Ops Mgmt'!J50</f>
        <v>0</v>
      </c>
      <c r="D400" s="17" t="str">
        <f>'G. Communications and Ops Mgmt'!X50</f>
        <v/>
      </c>
      <c r="E400" s="17" t="str">
        <f>'G. Communications and Ops Mgmt'!B50</f>
        <v>G.7.1.3</v>
      </c>
      <c r="F400" s="17" t="str">
        <f>'G. Communications and Ops Mgmt'!C50</f>
        <v>Weekly?</v>
      </c>
      <c r="G400" s="17" t="str">
        <f>'G. Communications and Ops Mgmt'!D50</f>
        <v>N/A</v>
      </c>
      <c r="H400" s="17" t="str">
        <f>'G. Communications and Ops Mgmt'!E50</f>
        <v>soon as new signature update is released.</v>
      </c>
      <c r="I400" s="17">
        <f>'G. Communications and Ops Mgmt'!F50</f>
        <v>0</v>
      </c>
      <c r="J400" s="17" t="str">
        <f>'G. Communications and Ops Mgmt'!G50</f>
        <v>N/A</v>
      </c>
      <c r="K400" s="17" t="str">
        <f>'G. Communications and Ops Mgmt'!H50</f>
        <v/>
      </c>
      <c r="L400" s="17" t="s">
        <v>3</v>
      </c>
      <c r="M400" s="17" t="s">
        <v>243</v>
      </c>
      <c r="N400" s="113" t="s">
        <v>3</v>
      </c>
      <c r="O400" s="113" t="s">
        <v>3</v>
      </c>
      <c r="P400" s="17" t="s">
        <v>3</v>
      </c>
      <c r="Q400" s="17" t="s">
        <v>3</v>
      </c>
      <c r="R400" s="17"/>
    </row>
    <row r="401" spans="1:18" ht="28">
      <c r="A401" s="17">
        <f>'G. Communications and Ops Mgmt'!A51</f>
        <v>916</v>
      </c>
      <c r="B401" s="17">
        <f>'G. Communications and Ops Mgmt'!I51</f>
        <v>3</v>
      </c>
      <c r="C401" s="17">
        <f>'G. Communications and Ops Mgmt'!J51</f>
        <v>0</v>
      </c>
      <c r="D401" s="17" t="str">
        <f>'G. Communications and Ops Mgmt'!X51</f>
        <v/>
      </c>
      <c r="E401" s="17" t="str">
        <f>'G. Communications and Ops Mgmt'!B51</f>
        <v>G.7.1.4</v>
      </c>
      <c r="F401" s="17" t="str">
        <f>'G. Communications and Ops Mgmt'!C51</f>
        <v>Monthly?</v>
      </c>
      <c r="G401" s="17" t="str">
        <f>'G. Communications and Ops Mgmt'!D51</f>
        <v>N/A</v>
      </c>
      <c r="H401" s="17" t="str">
        <f>'G. Communications and Ops Mgmt'!E51</f>
        <v>soon as new signature update is released.</v>
      </c>
      <c r="I401" s="17">
        <f>'G. Communications and Ops Mgmt'!F51</f>
        <v>0</v>
      </c>
      <c r="J401" s="17" t="str">
        <f>'G. Communications and Ops Mgmt'!G51</f>
        <v>N/A</v>
      </c>
      <c r="K401" s="17" t="str">
        <f>'G. Communications and Ops Mgmt'!H51</f>
        <v/>
      </c>
      <c r="L401" s="17" t="s">
        <v>3</v>
      </c>
      <c r="M401" s="17" t="s">
        <v>243</v>
      </c>
      <c r="N401" s="113" t="s">
        <v>3</v>
      </c>
      <c r="O401" s="113" t="s">
        <v>3</v>
      </c>
      <c r="P401" s="17" t="s">
        <v>3</v>
      </c>
      <c r="Q401" s="17" t="s">
        <v>3</v>
      </c>
      <c r="R401" s="17"/>
    </row>
    <row r="402" spans="1:18" ht="28">
      <c r="A402" s="17">
        <f>'G. Communications and Ops Mgmt'!A52</f>
        <v>922</v>
      </c>
      <c r="B402" s="17">
        <f>'G. Communications and Ops Mgmt'!I52</f>
        <v>1</v>
      </c>
      <c r="C402" s="17">
        <f>'G. Communications and Ops Mgmt'!J52</f>
        <v>0</v>
      </c>
      <c r="D402" s="17">
        <f>'G. Communications and Ops Mgmt'!X52</f>
        <v>1</v>
      </c>
      <c r="E402" s="17" t="str">
        <f>'G. Communications and Ops Mgmt'!B52</f>
        <v>G.8</v>
      </c>
      <c r="F402" s="17" t="str">
        <f>'G. Communications and Ops Mgmt'!C52</f>
        <v>Are system backups of Scoped Systems and Data performed?</v>
      </c>
      <c r="G402" s="17" t="str">
        <f>'G. Communications and Ops Mgmt'!D52</f>
        <v>Yes</v>
      </c>
      <c r="H402" s="17">
        <f>'G. Communications and Ops Mgmt'!E52</f>
        <v>0</v>
      </c>
      <c r="I402" s="17">
        <f>'G. Communications and Ops Mgmt'!F52</f>
        <v>0</v>
      </c>
      <c r="J402" s="17" t="str">
        <f>'G. Communications and Ops Mgmt'!G52</f>
        <v>10.5.1</v>
      </c>
      <c r="K402" s="17" t="str">
        <f>'G. Communications and Ops Mgmt'!H52</f>
        <v>Information Back-Up</v>
      </c>
      <c r="L402" s="17" t="s">
        <v>3724</v>
      </c>
      <c r="M402" s="17" t="s">
        <v>3725</v>
      </c>
      <c r="N402" s="113" t="s">
        <v>3726</v>
      </c>
      <c r="O402" s="113" t="s">
        <v>3726</v>
      </c>
      <c r="P402" s="17" t="s">
        <v>3727</v>
      </c>
      <c r="Q402" s="17" t="s">
        <v>3728</v>
      </c>
      <c r="R402" s="17"/>
    </row>
    <row r="403" spans="1:18" ht="42">
      <c r="A403" s="17">
        <f>'G. Communications and Ops Mgmt'!A53</f>
        <v>923</v>
      </c>
      <c r="B403" s="17">
        <f>'G. Communications and Ops Mgmt'!I53</f>
        <v>2</v>
      </c>
      <c r="C403" s="17">
        <f>'G. Communications and Ops Mgmt'!J53</f>
        <v>0</v>
      </c>
      <c r="D403" s="17" t="str">
        <f>'G. Communications and Ops Mgmt'!X53</f>
        <v/>
      </c>
      <c r="E403" s="17" t="str">
        <f>'G. Communications and Ops Mgmt'!B53</f>
        <v>G.8.1</v>
      </c>
      <c r="F403" s="17" t="str">
        <f>'G. Communications and Ops Mgmt'!C53</f>
        <v>Is there a policy or process for the backup of production data? If so, does it include a requirement to:</v>
      </c>
      <c r="G403" s="17" t="str">
        <f>'G. Communications and Ops Mgmt'!D53</f>
        <v>Yes</v>
      </c>
      <c r="H403" s="17" t="str">
        <f>'G. Communications and Ops Mgmt'!E53</f>
        <v>:Information Management Rule</v>
      </c>
      <c r="I403" s="17">
        <f>'G. Communications and Ops Mgmt'!F53</f>
        <v>0</v>
      </c>
      <c r="J403" s="17" t="str">
        <f>'G. Communications and Ops Mgmt'!G53</f>
        <v>10.5.1</v>
      </c>
      <c r="K403" s="17" t="str">
        <f>'G. Communications and Ops Mgmt'!H53</f>
        <v>Information Back-Up</v>
      </c>
      <c r="L403" s="17" t="s">
        <v>3724</v>
      </c>
      <c r="M403" s="17" t="s">
        <v>3725</v>
      </c>
      <c r="N403" s="113" t="s">
        <v>3</v>
      </c>
      <c r="O403" s="113" t="s">
        <v>3</v>
      </c>
      <c r="P403" s="17" t="s">
        <v>3729</v>
      </c>
      <c r="Q403" s="17" t="s">
        <v>3728</v>
      </c>
      <c r="R403" s="17"/>
    </row>
    <row r="404" spans="1:18" ht="28">
      <c r="A404" s="17">
        <f>'G. Communications and Ops Mgmt'!A54</f>
        <v>2601</v>
      </c>
      <c r="B404" s="17">
        <f>'G. Communications and Ops Mgmt'!I54</f>
        <v>3</v>
      </c>
      <c r="C404" s="17">
        <f>'G. Communications and Ops Mgmt'!J54</f>
        <v>0</v>
      </c>
      <c r="D404" s="17" t="str">
        <f>'G. Communications and Ops Mgmt'!X54</f>
        <v/>
      </c>
      <c r="E404" s="17" t="str">
        <f>'G. Communications and Ops Mgmt'!B54</f>
        <v>G.8.1.1</v>
      </c>
      <c r="F404" s="17" t="str">
        <f>'G. Communications and Ops Mgmt'!C54</f>
        <v>Store backups to avoid any damage from a disaster at the main site?</v>
      </c>
      <c r="G404" s="17" t="str">
        <f>'G. Communications and Ops Mgmt'!D54</f>
        <v>Yes</v>
      </c>
      <c r="H404" s="17">
        <f>'G. Communications and Ops Mgmt'!E54</f>
        <v>0</v>
      </c>
      <c r="I404" s="17">
        <f>'G. Communications and Ops Mgmt'!F54</f>
        <v>0</v>
      </c>
      <c r="J404" s="17" t="str">
        <f>'G. Communications and Ops Mgmt'!G54</f>
        <v>10.5.1.d</v>
      </c>
      <c r="K404" s="17" t="str">
        <f>'G. Communications and Ops Mgmt'!H54</f>
        <v>Information Back-Up</v>
      </c>
      <c r="L404" s="17" t="s">
        <v>3724</v>
      </c>
      <c r="M404" s="17" t="s">
        <v>3725</v>
      </c>
      <c r="N404" s="113" t="s">
        <v>3</v>
      </c>
      <c r="O404" s="113" t="s">
        <v>3</v>
      </c>
      <c r="P404" s="17" t="s">
        <v>3730</v>
      </c>
      <c r="Q404" s="17" t="s">
        <v>3728</v>
      </c>
      <c r="R404" s="17"/>
    </row>
    <row r="405" spans="1:18" ht="28">
      <c r="A405" s="17">
        <f>'G. Communications and Ops Mgmt'!A55</f>
        <v>2602</v>
      </c>
      <c r="B405" s="17">
        <f>'G. Communications and Ops Mgmt'!I55</f>
        <v>3</v>
      </c>
      <c r="C405" s="17">
        <f>'G. Communications and Ops Mgmt'!J55</f>
        <v>0</v>
      </c>
      <c r="D405" s="17" t="str">
        <f>'G. Communications and Ops Mgmt'!X55</f>
        <v/>
      </c>
      <c r="E405" s="17" t="str">
        <f>'G. Communications and Ops Mgmt'!B55</f>
        <v>G.8.1.2</v>
      </c>
      <c r="F405" s="17" t="str">
        <f>'G. Communications and Ops Mgmt'!C55</f>
        <v>Test backup media and restoration procedures at least annually?</v>
      </c>
      <c r="G405" s="17" t="str">
        <f>'G. Communications and Ops Mgmt'!D55</f>
        <v>Yes</v>
      </c>
      <c r="H405" s="17">
        <f>'G. Communications and Ops Mgmt'!E55</f>
        <v>0</v>
      </c>
      <c r="I405" s="17">
        <f>'G. Communications and Ops Mgmt'!F55</f>
        <v>0</v>
      </c>
      <c r="J405" s="17" t="str">
        <f>'G. Communications and Ops Mgmt'!G55</f>
        <v>10.5.1.f</v>
      </c>
      <c r="K405" s="17" t="str">
        <f>'G. Communications and Ops Mgmt'!H55</f>
        <v>Information Back-Up</v>
      </c>
      <c r="L405" s="17" t="s">
        <v>3724</v>
      </c>
      <c r="M405" s="17" t="s">
        <v>3725</v>
      </c>
      <c r="N405" s="113" t="s">
        <v>3731</v>
      </c>
      <c r="O405" s="113" t="s">
        <v>3731</v>
      </c>
      <c r="P405" s="17" t="s">
        <v>3</v>
      </c>
      <c r="Q405" s="17" t="s">
        <v>3728</v>
      </c>
      <c r="R405" s="17"/>
    </row>
    <row r="406" spans="1:18" ht="28">
      <c r="A406" s="17">
        <f>'G. Communications and Ops Mgmt'!A56</f>
        <v>951</v>
      </c>
      <c r="B406" s="17">
        <f>'G. Communications and Ops Mgmt'!I56</f>
        <v>2</v>
      </c>
      <c r="C406" s="17">
        <f>'G. Communications and Ops Mgmt'!J56</f>
        <v>0</v>
      </c>
      <c r="D406" s="17" t="str">
        <f>'G. Communications and Ops Mgmt'!X56</f>
        <v/>
      </c>
      <c r="E406" s="17" t="str">
        <f>'G. Communications and Ops Mgmt'!B56</f>
        <v>G.8.2</v>
      </c>
      <c r="F406" s="17" t="str">
        <f>'G. Communications and Ops Mgmt'!C56</f>
        <v>Is backup media stored offsite? If so, is there:</v>
      </c>
      <c r="G406" s="17" t="str">
        <f>'G. Communications and Ops Mgmt'!D56</f>
        <v>Yes</v>
      </c>
      <c r="H406" s="17">
        <f>'G. Communications and Ops Mgmt'!E56</f>
        <v>0</v>
      </c>
      <c r="I406" s="17">
        <f>'G. Communications and Ops Mgmt'!F56</f>
        <v>0</v>
      </c>
      <c r="J406" s="17" t="str">
        <f>'G. Communications and Ops Mgmt'!G56</f>
        <v>10.5.1.d</v>
      </c>
      <c r="K406" s="17" t="str">
        <f>'G. Communications and Ops Mgmt'!H56</f>
        <v>Information Back-Up</v>
      </c>
      <c r="L406" s="17" t="s">
        <v>3724</v>
      </c>
      <c r="M406" s="17" t="s">
        <v>3725</v>
      </c>
      <c r="N406" s="113">
        <v>9.5</v>
      </c>
      <c r="O406" s="113">
        <v>9.5</v>
      </c>
      <c r="P406" s="17" t="s">
        <v>3732</v>
      </c>
      <c r="Q406" s="17" t="s">
        <v>3728</v>
      </c>
      <c r="R406" s="17"/>
    </row>
    <row r="407" spans="1:18">
      <c r="A407" s="17">
        <f>'G. Communications and Ops Mgmt'!A57</f>
        <v>953</v>
      </c>
      <c r="B407" s="17">
        <f>'G. Communications and Ops Mgmt'!I57</f>
        <v>3</v>
      </c>
      <c r="C407" s="17">
        <f>'G. Communications and Ops Mgmt'!J57</f>
        <v>0</v>
      </c>
      <c r="D407" s="17" t="str">
        <f>'G. Communications and Ops Mgmt'!X57</f>
        <v/>
      </c>
      <c r="E407" s="17" t="str">
        <f>'G. Communications and Ops Mgmt'!B57</f>
        <v>G.8.2.1</v>
      </c>
      <c r="F407" s="17" t="str">
        <f>'G. Communications and Ops Mgmt'!C57</f>
        <v>Secure transport?</v>
      </c>
      <c r="G407" s="17" t="str">
        <f>'G. Communications and Ops Mgmt'!D57</f>
        <v>Yes</v>
      </c>
      <c r="H407" s="17">
        <f>'G. Communications and Ops Mgmt'!E57</f>
        <v>0</v>
      </c>
      <c r="I407" s="17">
        <f>'G. Communications and Ops Mgmt'!F57</f>
        <v>0</v>
      </c>
      <c r="J407" s="17" t="str">
        <f>'G. Communications and Ops Mgmt'!G57</f>
        <v>10.8.3</v>
      </c>
      <c r="K407" s="17" t="str">
        <f>'G. Communications and Ops Mgmt'!H57</f>
        <v>Physical Media In Transit</v>
      </c>
      <c r="L407" s="17" t="s">
        <v>3733</v>
      </c>
      <c r="M407" s="17" t="s">
        <v>3734</v>
      </c>
      <c r="N407" s="113" t="s">
        <v>3</v>
      </c>
      <c r="O407" s="113" t="s">
        <v>3</v>
      </c>
      <c r="P407" s="17" t="s">
        <v>3</v>
      </c>
      <c r="Q407" s="17" t="s">
        <v>3735</v>
      </c>
      <c r="R407" s="17"/>
    </row>
    <row r="408" spans="1:18" ht="42">
      <c r="A408" s="17">
        <f>'G. Communications and Ops Mgmt'!A58</f>
        <v>954</v>
      </c>
      <c r="B408" s="17">
        <f>'G. Communications and Ops Mgmt'!I58</f>
        <v>3</v>
      </c>
      <c r="C408" s="17">
        <f>'G. Communications and Ops Mgmt'!J58</f>
        <v>0</v>
      </c>
      <c r="D408" s="17" t="str">
        <f>'G. Communications and Ops Mgmt'!X58</f>
        <v/>
      </c>
      <c r="E408" s="17" t="str">
        <f>'G. Communications and Ops Mgmt'!B58</f>
        <v>G.8.2.2</v>
      </c>
      <c r="F408" s="17" t="str">
        <f>'G. Communications and Ops Mgmt'!C58</f>
        <v>Tracking shipments?</v>
      </c>
      <c r="G408" s="17" t="str">
        <f>'G. Communications and Ops Mgmt'!D58</f>
        <v>Yes</v>
      </c>
      <c r="H408" s="17">
        <f>'G. Communications and Ops Mgmt'!E58</f>
        <v>0</v>
      </c>
      <c r="I408" s="17">
        <f>'G. Communications and Ops Mgmt'!F58</f>
        <v>0</v>
      </c>
      <c r="J408" s="17" t="str">
        <f>'G. Communications and Ops Mgmt'!G58</f>
        <v>10.8.2.a &amp; 10.8.2.b</v>
      </c>
      <c r="K408" s="17" t="str">
        <f>'G. Communications and Ops Mgmt'!H58</f>
        <v>Exchange Agreements</v>
      </c>
      <c r="L408" s="17" t="s">
        <v>3588</v>
      </c>
      <c r="M408" s="17" t="s">
        <v>3589</v>
      </c>
      <c r="N408" s="113" t="s">
        <v>3</v>
      </c>
      <c r="O408" s="113" t="s">
        <v>3</v>
      </c>
      <c r="P408" s="17" t="s">
        <v>3</v>
      </c>
      <c r="Q408" s="17" t="s">
        <v>3736</v>
      </c>
      <c r="R408" s="17"/>
    </row>
    <row r="409" spans="1:18" ht="42">
      <c r="A409" s="17">
        <f>'G. Communications and Ops Mgmt'!A59</f>
        <v>955</v>
      </c>
      <c r="B409" s="17">
        <f>'G. Communications and Ops Mgmt'!I59</f>
        <v>3</v>
      </c>
      <c r="C409" s="17">
        <f>'G. Communications and Ops Mgmt'!J59</f>
        <v>0</v>
      </c>
      <c r="D409" s="17" t="str">
        <f>'G. Communications and Ops Mgmt'!X59</f>
        <v/>
      </c>
      <c r="E409" s="17" t="str">
        <f>'G. Communications and Ops Mgmt'!B59</f>
        <v>G.8.2.3</v>
      </c>
      <c r="F409" s="17" t="str">
        <f>'G. Communications and Ops Mgmt'!C59</f>
        <v>Verification of receipt?</v>
      </c>
      <c r="G409" s="17" t="str">
        <f>'G. Communications and Ops Mgmt'!D59</f>
        <v>Yes</v>
      </c>
      <c r="H409" s="17">
        <f>'G. Communications and Ops Mgmt'!E59</f>
        <v>0</v>
      </c>
      <c r="I409" s="17">
        <f>'G. Communications and Ops Mgmt'!F59</f>
        <v>0</v>
      </c>
      <c r="J409" s="17" t="str">
        <f>'G. Communications and Ops Mgmt'!G59</f>
        <v>10.8.2.a &amp; 10.8.2.b</v>
      </c>
      <c r="K409" s="17" t="str">
        <f>'G. Communications and Ops Mgmt'!H59</f>
        <v>Exchange Agreements</v>
      </c>
      <c r="L409" s="17" t="s">
        <v>3588</v>
      </c>
      <c r="M409" s="17" t="s">
        <v>3589</v>
      </c>
      <c r="N409" s="113" t="s">
        <v>3</v>
      </c>
      <c r="O409" s="113" t="s">
        <v>3</v>
      </c>
      <c r="P409" s="17" t="s">
        <v>3</v>
      </c>
      <c r="Q409" s="17" t="s">
        <v>3736</v>
      </c>
      <c r="R409" s="17"/>
    </row>
    <row r="410" spans="1:18" ht="56">
      <c r="A410" s="17">
        <f>'G. Communications and Ops Mgmt'!A60</f>
        <v>3688</v>
      </c>
      <c r="B410" s="17">
        <f>'G. Communications and Ops Mgmt'!I60</f>
        <v>1</v>
      </c>
      <c r="C410" s="17">
        <f>'G. Communications and Ops Mgmt'!J60</f>
        <v>0</v>
      </c>
      <c r="D410" s="17">
        <f>'G. Communications and Ops Mgmt'!X60</f>
        <v>1</v>
      </c>
      <c r="E410" s="17" t="str">
        <f>'G. Communications and Ops Mgmt'!B60</f>
        <v>G.9</v>
      </c>
      <c r="F410" s="17" t="str">
        <f>'G. Communications and Ops Mgmt'!C60</f>
        <v>Are there firewalls in use for both internal and external connections?</v>
      </c>
      <c r="G410" s="17" t="str">
        <f>'G. Communications and Ops Mgmt'!D60</f>
        <v>Yes</v>
      </c>
      <c r="H410" s="17">
        <f>'G. Communications and Ops Mgmt'!E60</f>
        <v>0</v>
      </c>
      <c r="I410" s="17" t="str">
        <f>'G. Communications and Ops Mgmt'!F60</f>
        <v>G.17 Network Security – Firewall(s)</v>
      </c>
      <c r="J410" s="17" t="str">
        <f>'G. Communications and Ops Mgmt'!G60</f>
        <v>11.4.5</v>
      </c>
      <c r="K410" s="17" t="str">
        <f>'G. Communications and Ops Mgmt'!H60</f>
        <v>Segregation in networks</v>
      </c>
      <c r="L410" s="17" t="s">
        <v>3</v>
      </c>
      <c r="M410" s="17" t="s">
        <v>243</v>
      </c>
      <c r="N410" s="113" t="s">
        <v>3</v>
      </c>
      <c r="O410" s="113" t="s">
        <v>3</v>
      </c>
      <c r="P410" s="17" t="s">
        <v>3737</v>
      </c>
      <c r="Q410" s="17" t="s">
        <v>3</v>
      </c>
      <c r="R410" s="17"/>
    </row>
    <row r="411" spans="1:18" ht="42">
      <c r="A411" s="17">
        <f>'G. Communications and Ops Mgmt'!A61</f>
        <v>976</v>
      </c>
      <c r="B411" s="17">
        <f>'G. Communications and Ops Mgmt'!I61</f>
        <v>2</v>
      </c>
      <c r="C411" s="17">
        <f>'G. Communications and Ops Mgmt'!J61</f>
        <v>0</v>
      </c>
      <c r="D411" s="17" t="str">
        <f>'G. Communications and Ops Mgmt'!X61</f>
        <v/>
      </c>
      <c r="E411" s="17" t="str">
        <f>'G. Communications and Ops Mgmt'!B61</f>
        <v>G.9.1</v>
      </c>
      <c r="F411" s="17" t="str">
        <f>'G. Communications and Ops Mgmt'!C61</f>
        <v>Is every connection to an external network terminated at a firewall?</v>
      </c>
      <c r="G411" s="17" t="str">
        <f>'G. Communications and Ops Mgmt'!D61</f>
        <v>Yes</v>
      </c>
      <c r="H411" s="17">
        <f>'G. Communications and Ops Mgmt'!E61</f>
        <v>0</v>
      </c>
      <c r="I411" s="17" t="str">
        <f>'G. Communications and Ops Mgmt'!F61</f>
        <v>G.17 Network Security – Firewall(s)</v>
      </c>
      <c r="J411" s="17" t="str">
        <f>'G. Communications and Ops Mgmt'!G61</f>
        <v>11.4.5</v>
      </c>
      <c r="K411" s="17" t="str">
        <f>'G. Communications and Ops Mgmt'!H61</f>
        <v>Segregation In Networks</v>
      </c>
      <c r="L411" s="17" t="s">
        <v>3693</v>
      </c>
      <c r="M411" s="17" t="s">
        <v>3694</v>
      </c>
      <c r="N411" s="113">
        <v>2.2000000000000002</v>
      </c>
      <c r="O411" s="113">
        <v>2.2000000000000002</v>
      </c>
      <c r="P411" s="17" t="s">
        <v>3738</v>
      </c>
      <c r="Q411" s="17" t="s">
        <v>3739</v>
      </c>
      <c r="R411" s="17"/>
    </row>
    <row r="412" spans="1:18" ht="28">
      <c r="A412" s="17">
        <f>'G. Communications and Ops Mgmt'!A62</f>
        <v>3689</v>
      </c>
      <c r="B412" s="17">
        <f>'G. Communications and Ops Mgmt'!I62</f>
        <v>2</v>
      </c>
      <c r="C412" s="17">
        <f>'G. Communications and Ops Mgmt'!J62</f>
        <v>0</v>
      </c>
      <c r="D412" s="17" t="str">
        <f>'G. Communications and Ops Mgmt'!X62</f>
        <v/>
      </c>
      <c r="E412" s="17" t="str">
        <f>'G. Communications and Ops Mgmt'!B62</f>
        <v>G.9.2</v>
      </c>
      <c r="F412" s="17" t="str">
        <f>'G. Communications and Ops Mgmt'!C62</f>
        <v>Are firewalls used to segment internal networks?</v>
      </c>
      <c r="G412" s="17" t="str">
        <f>'G. Communications and Ops Mgmt'!D62</f>
        <v>Yes</v>
      </c>
      <c r="H412" s="17">
        <f>'G. Communications and Ops Mgmt'!E62</f>
        <v>0</v>
      </c>
      <c r="I412" s="17">
        <f>'G. Communications and Ops Mgmt'!F62</f>
        <v>0</v>
      </c>
      <c r="J412" s="17" t="str">
        <f>'G. Communications and Ops Mgmt'!G62</f>
        <v>11.4.5</v>
      </c>
      <c r="K412" s="17" t="str">
        <f>'G. Communications and Ops Mgmt'!H62</f>
        <v>Segregation In Networks</v>
      </c>
      <c r="L412" s="17" t="s">
        <v>3740</v>
      </c>
      <c r="M412" s="17" t="s">
        <v>3741</v>
      </c>
      <c r="N412" s="113" t="s">
        <v>3</v>
      </c>
      <c r="O412" s="113" t="s">
        <v>3</v>
      </c>
      <c r="P412" s="17" t="s">
        <v>3742</v>
      </c>
      <c r="Q412" s="17" t="s">
        <v>3743</v>
      </c>
      <c r="R412" s="17"/>
    </row>
    <row r="413" spans="1:18" ht="42">
      <c r="A413" s="17">
        <f>'G. Communications and Ops Mgmt'!A63</f>
        <v>3693</v>
      </c>
      <c r="B413" s="17">
        <f>'G. Communications and Ops Mgmt'!I63</f>
        <v>2</v>
      </c>
      <c r="C413" s="17">
        <f>'G. Communications and Ops Mgmt'!J63</f>
        <v>0</v>
      </c>
      <c r="D413" s="17" t="str">
        <f>'G. Communications and Ops Mgmt'!X63</f>
        <v/>
      </c>
      <c r="E413" s="17" t="str">
        <f>'G. Communications and Ops Mgmt'!B63</f>
        <v>G.9.3</v>
      </c>
      <c r="F413" s="17" t="str">
        <f>'G. Communications and Ops Mgmt'!C63</f>
        <v>Do the firewalls have any rules that permit 'any' network, sub network, host, protocol or port on any of the firewalls (internal or external)?</v>
      </c>
      <c r="G413" s="17" t="str">
        <f>'G. Communications and Ops Mgmt'!D63</f>
        <v>Yes</v>
      </c>
      <c r="H413" s="17">
        <f>'G. Communications and Ops Mgmt'!E63</f>
        <v>0</v>
      </c>
      <c r="I413" s="17">
        <f>'G. Communications and Ops Mgmt'!F63</f>
        <v>0</v>
      </c>
      <c r="J413" s="17" t="str">
        <f>'G. Communications and Ops Mgmt'!G63</f>
        <v>11.1.1.b</v>
      </c>
      <c r="K413" s="17" t="str">
        <f>'G. Communications and Ops Mgmt'!H63</f>
        <v>Access control policy</v>
      </c>
      <c r="L413" s="17" t="s">
        <v>3744</v>
      </c>
      <c r="M413" s="17" t="s">
        <v>3745</v>
      </c>
      <c r="N413" s="113" t="s">
        <v>3</v>
      </c>
      <c r="O413" s="113" t="s">
        <v>3</v>
      </c>
      <c r="P413" s="17" t="s">
        <v>3746</v>
      </c>
      <c r="Q413" s="17" t="s">
        <v>3747</v>
      </c>
      <c r="R413" s="17"/>
    </row>
    <row r="414" spans="1:18" ht="56">
      <c r="A414" s="17">
        <f>'G. Communications and Ops Mgmt'!A64</f>
        <v>3705</v>
      </c>
      <c r="B414" s="17">
        <f>'G. Communications and Ops Mgmt'!I64</f>
        <v>2</v>
      </c>
      <c r="C414" s="17">
        <f>'G. Communications and Ops Mgmt'!J64</f>
        <v>0</v>
      </c>
      <c r="D414" s="17" t="str">
        <f>'G. Communications and Ops Mgmt'!X64</f>
        <v/>
      </c>
      <c r="E414" s="17" t="str">
        <f>'G. Communications and Ops Mgmt'!B64</f>
        <v>G.9.4</v>
      </c>
      <c r="F414" s="17" t="str">
        <f>'G. Communications and Ops Mgmt'!C64</f>
        <v>Are all firewall rules reviewed and updated at least quarterly to identify and remove any networks, sub networks, hosts, protocols or ports no longer in use?</v>
      </c>
      <c r="G414" s="17" t="str">
        <f>'G. Communications and Ops Mgmt'!D64</f>
        <v>Yes</v>
      </c>
      <c r="H414" s="17">
        <f>'G. Communications and Ops Mgmt'!E64</f>
        <v>0</v>
      </c>
      <c r="I414" s="17">
        <f>'G. Communications and Ops Mgmt'!F64</f>
        <v>0</v>
      </c>
      <c r="J414" s="17" t="str">
        <f>'G. Communications and Ops Mgmt'!G64</f>
        <v>15.2.1</v>
      </c>
      <c r="K414" s="17" t="str">
        <f>'G. Communications and Ops Mgmt'!H64</f>
        <v>Compliance with security policies and standards</v>
      </c>
      <c r="L414" s="17" t="s">
        <v>3744</v>
      </c>
      <c r="M414" s="17" t="s">
        <v>3745</v>
      </c>
      <c r="N414" s="113" t="s">
        <v>3</v>
      </c>
      <c r="O414" s="113" t="s">
        <v>3</v>
      </c>
      <c r="P414" s="17" t="s">
        <v>3748</v>
      </c>
      <c r="Q414" s="17" t="s">
        <v>3747</v>
      </c>
      <c r="R414" s="17"/>
    </row>
    <row r="415" spans="1:18" ht="70">
      <c r="A415" s="17">
        <f>'G. Communications and Ops Mgmt'!A65</f>
        <v>3706</v>
      </c>
      <c r="B415" s="17">
        <f>'G. Communications and Ops Mgmt'!I65</f>
        <v>1</v>
      </c>
      <c r="C415" s="17">
        <f>'G. Communications and Ops Mgmt'!J65</f>
        <v>0</v>
      </c>
      <c r="D415" s="17">
        <f>'G. Communications and Ops Mgmt'!X65</f>
        <v>1</v>
      </c>
      <c r="E415" s="17" t="str">
        <f>'G. Communications and Ops Mgmt'!B65</f>
        <v>G.10</v>
      </c>
      <c r="F415" s="17" t="str">
        <f>'G. Communications and Ops Mgmt'!C65</f>
        <v>Are vulnerability assessments, scans or penetration tests performed on internal or external networks?</v>
      </c>
      <c r="G415" s="17" t="str">
        <f>'G. Communications and Ops Mgmt'!D65</f>
        <v>Yes</v>
      </c>
      <c r="H415" s="17">
        <f>'G. Communications and Ops Mgmt'!E65</f>
        <v>0</v>
      </c>
      <c r="I415" s="17" t="str">
        <f>'G. Communications and Ops Mgmt'!F65</f>
        <v>L.2 Technical Compliance Checking – Vulnerability Testing and Remediation</v>
      </c>
      <c r="J415" s="17" t="str">
        <f>'G. Communications and Ops Mgmt'!G65</f>
        <v>12.6.1</v>
      </c>
      <c r="K415" s="17" t="str">
        <f>'G. Communications and Ops Mgmt'!H65</f>
        <v>Control of technical vulnerabilities</v>
      </c>
      <c r="L415" s="17" t="s">
        <v>3573</v>
      </c>
      <c r="M415" s="17" t="s">
        <v>3574</v>
      </c>
      <c r="N415" s="113" t="s">
        <v>3</v>
      </c>
      <c r="O415" s="113" t="s">
        <v>3</v>
      </c>
      <c r="P415" s="17" t="s">
        <v>3749</v>
      </c>
      <c r="Q415" s="17" t="s">
        <v>3655</v>
      </c>
      <c r="R415" s="17"/>
    </row>
    <row r="416" spans="1:18" ht="42">
      <c r="A416" s="17">
        <f>'G. Communications and Ops Mgmt'!A66</f>
        <v>3710</v>
      </c>
      <c r="B416" s="17">
        <f>'G. Communications and Ops Mgmt'!I66</f>
        <v>2</v>
      </c>
      <c r="C416" s="17">
        <f>'G. Communications and Ops Mgmt'!J66</f>
        <v>0</v>
      </c>
      <c r="D416" s="17" t="str">
        <f>'G. Communications and Ops Mgmt'!X66</f>
        <v/>
      </c>
      <c r="E416" s="17" t="str">
        <f>'G. Communications and Ops Mgmt'!B66</f>
        <v>G.10.1</v>
      </c>
      <c r="F416" s="17" t="str">
        <f>'G. Communications and Ops Mgmt'!C66</f>
        <v>Are all vulnerability assessment, scans or penetration tests performed by trained and experienced personnel?</v>
      </c>
      <c r="G416" s="17" t="str">
        <f>'G. Communications and Ops Mgmt'!D66</f>
        <v>Yes</v>
      </c>
      <c r="H416" s="17">
        <f>'G. Communications and Ops Mgmt'!E66</f>
        <v>0</v>
      </c>
      <c r="I416" s="17">
        <f>'G. Communications and Ops Mgmt'!F66</f>
        <v>0</v>
      </c>
      <c r="J416" s="17" t="str">
        <f>'G. Communications and Ops Mgmt'!G66</f>
        <v>15.2.2</v>
      </c>
      <c r="K416" s="17" t="str">
        <f>'G. Communications and Ops Mgmt'!H66</f>
        <v>Technical compliance checking</v>
      </c>
      <c r="L416" s="17" t="s">
        <v>3750</v>
      </c>
      <c r="M416" s="17" t="s">
        <v>3751</v>
      </c>
      <c r="N416" s="113" t="s">
        <v>3</v>
      </c>
      <c r="O416" s="113" t="s">
        <v>3</v>
      </c>
      <c r="P416" s="17" t="s">
        <v>3752</v>
      </c>
      <c r="Q416" s="17" t="s">
        <v>3747</v>
      </c>
      <c r="R416" s="17"/>
    </row>
    <row r="417" spans="1:18" ht="28">
      <c r="A417" s="17">
        <f>'G. Communications and Ops Mgmt'!A67</f>
        <v>3711</v>
      </c>
      <c r="B417" s="17">
        <f>'G. Communications and Ops Mgmt'!I67</f>
        <v>2</v>
      </c>
      <c r="C417" s="17">
        <f>'G. Communications and Ops Mgmt'!J67</f>
        <v>0</v>
      </c>
      <c r="D417" s="17" t="str">
        <f>'G. Communications and Ops Mgmt'!X67</f>
        <v/>
      </c>
      <c r="E417" s="17" t="str">
        <f>'G. Communications and Ops Mgmt'!B67</f>
        <v>G.10.2</v>
      </c>
      <c r="F417" s="17" t="str">
        <f>'G. Communications and Ops Mgmt'!C67</f>
        <v>Are vulnerability assessments or scans performed on internal networks?</v>
      </c>
      <c r="G417" s="17" t="str">
        <f>'G. Communications and Ops Mgmt'!D67</f>
        <v>Yes</v>
      </c>
      <c r="H417" s="17">
        <f>'G. Communications and Ops Mgmt'!E67</f>
        <v>0</v>
      </c>
      <c r="I417" s="17">
        <f>'G. Communications and Ops Mgmt'!F67</f>
        <v>0</v>
      </c>
      <c r="J417" s="17" t="str">
        <f>'G. Communications and Ops Mgmt'!G67</f>
        <v>12.6.1</v>
      </c>
      <c r="K417" s="17" t="str">
        <f>'G. Communications and Ops Mgmt'!H67</f>
        <v>Control of technical vulnerabilities</v>
      </c>
      <c r="L417" s="17" t="s">
        <v>3693</v>
      </c>
      <c r="M417" s="17" t="s">
        <v>3694</v>
      </c>
      <c r="N417" s="113" t="s">
        <v>3</v>
      </c>
      <c r="O417" s="113" t="s">
        <v>3</v>
      </c>
      <c r="P417" s="17" t="s">
        <v>3753</v>
      </c>
      <c r="Q417" s="17" t="s">
        <v>3739</v>
      </c>
      <c r="R417" s="17"/>
    </row>
    <row r="418" spans="1:18" ht="42">
      <c r="A418" s="17">
        <f>'G. Communications and Ops Mgmt'!A68</f>
        <v>3712</v>
      </c>
      <c r="B418" s="17">
        <f>'G. Communications and Ops Mgmt'!I68</f>
        <v>3</v>
      </c>
      <c r="C418" s="17">
        <f>'G. Communications and Ops Mgmt'!J68</f>
        <v>0</v>
      </c>
      <c r="D418" s="17" t="str">
        <f>'G. Communications and Ops Mgmt'!X68</f>
        <v/>
      </c>
      <c r="E418" s="17" t="str">
        <f>'G. Communications and Ops Mgmt'!B68</f>
        <v>G.10.2.1</v>
      </c>
      <c r="F418" s="17" t="str">
        <f>'G. Communications and Ops Mgmt'!C68</f>
        <v>Are the results of the assessments or scans reviewed either regularly or just after the assessment or scan is conducted?</v>
      </c>
      <c r="G418" s="17" t="str">
        <f>'G. Communications and Ops Mgmt'!D68</f>
        <v>Yes</v>
      </c>
      <c r="H418" s="17">
        <f>'G. Communications and Ops Mgmt'!E68</f>
        <v>0</v>
      </c>
      <c r="I418" s="17">
        <f>'G. Communications and Ops Mgmt'!F68</f>
        <v>0</v>
      </c>
      <c r="J418" s="17" t="str">
        <f>'G. Communications and Ops Mgmt'!G68</f>
        <v>12.6.1.d</v>
      </c>
      <c r="K418" s="17" t="str">
        <f>'G. Communications and Ops Mgmt'!H68</f>
        <v>Control of technical vulnerabilities</v>
      </c>
      <c r="L418" s="17" t="s">
        <v>3693</v>
      </c>
      <c r="M418" s="17" t="s">
        <v>3694</v>
      </c>
      <c r="N418" s="113" t="s">
        <v>3</v>
      </c>
      <c r="O418" s="113" t="s">
        <v>3</v>
      </c>
      <c r="P418" s="17" t="s">
        <v>3754</v>
      </c>
      <c r="Q418" s="17" t="s">
        <v>3739</v>
      </c>
      <c r="R418" s="17"/>
    </row>
    <row r="419" spans="1:18" ht="28">
      <c r="A419" s="17">
        <f>'G. Communications and Ops Mgmt'!A69</f>
        <v>3716</v>
      </c>
      <c r="B419" s="17">
        <f>'G. Communications and Ops Mgmt'!I69</f>
        <v>4</v>
      </c>
      <c r="C419" s="17">
        <f>'G. Communications and Ops Mgmt'!J69</f>
        <v>0</v>
      </c>
      <c r="D419" s="17" t="str">
        <f>'G. Communications and Ops Mgmt'!X69</f>
        <v/>
      </c>
      <c r="E419" s="17" t="str">
        <f>'G. Communications and Ops Mgmt'!B69</f>
        <v>G.10.2.1.1</v>
      </c>
      <c r="F419" s="17" t="str">
        <f>'G. Communications and Ops Mgmt'!C69</f>
        <v>Are all issues identified in the assessments or scans documented and tracked to remediation?</v>
      </c>
      <c r="G419" s="17" t="str">
        <f>'G. Communications and Ops Mgmt'!D69</f>
        <v>Yes</v>
      </c>
      <c r="H419" s="17">
        <f>'G. Communications and Ops Mgmt'!E69</f>
        <v>0</v>
      </c>
      <c r="I419" s="17">
        <f>'G. Communications and Ops Mgmt'!F69</f>
        <v>0</v>
      </c>
      <c r="J419" s="17" t="str">
        <f>'G. Communications and Ops Mgmt'!G69</f>
        <v>12.6.1.e</v>
      </c>
      <c r="K419" s="17" t="str">
        <f>'G. Communications and Ops Mgmt'!H69</f>
        <v>Control of technical vulnerabilities</v>
      </c>
      <c r="L419" s="17" t="s">
        <v>3755</v>
      </c>
      <c r="M419" s="17" t="s">
        <v>3756</v>
      </c>
      <c r="N419" s="113" t="s">
        <v>3</v>
      </c>
      <c r="O419" s="113" t="s">
        <v>3</v>
      </c>
      <c r="P419" s="17" t="s">
        <v>3</v>
      </c>
      <c r="Q419" s="17" t="s">
        <v>3757</v>
      </c>
      <c r="R419" s="17"/>
    </row>
    <row r="420" spans="1:18" ht="70">
      <c r="A420" s="17">
        <f>'G. Communications and Ops Mgmt'!A70</f>
        <v>3717</v>
      </c>
      <c r="B420" s="17">
        <f>'G. Communications and Ops Mgmt'!I70</f>
        <v>2</v>
      </c>
      <c r="C420" s="17">
        <f>'G. Communications and Ops Mgmt'!J70</f>
        <v>0</v>
      </c>
      <c r="D420" s="17" t="str">
        <f>'G. Communications and Ops Mgmt'!X70</f>
        <v/>
      </c>
      <c r="E420" s="17" t="str">
        <f>'G. Communications and Ops Mgmt'!B70</f>
        <v>G.10.3</v>
      </c>
      <c r="F420" s="17" t="str">
        <f>'G. Communications and Ops Mgmt'!C70</f>
        <v>Are vulnerability assessments or scans performed on external networks?</v>
      </c>
      <c r="G420" s="17" t="str">
        <f>'G. Communications and Ops Mgmt'!D70</f>
        <v>Yes</v>
      </c>
      <c r="H420" s="17">
        <f>'G. Communications and Ops Mgmt'!E70</f>
        <v>0</v>
      </c>
      <c r="I420" s="17" t="str">
        <f>'G. Communications and Ops Mgmt'!F70</f>
        <v>L.2 Technical Compliance Checking – Vulnerability Testing and Remediation</v>
      </c>
      <c r="J420" s="17" t="str">
        <f>'G. Communications and Ops Mgmt'!G70</f>
        <v>12.6.1</v>
      </c>
      <c r="K420" s="17" t="str">
        <f>'G. Communications and Ops Mgmt'!H70</f>
        <v>Control of technical vulnerabilities</v>
      </c>
      <c r="L420" s="17" t="s">
        <v>3740</v>
      </c>
      <c r="M420" s="17" t="s">
        <v>3741</v>
      </c>
      <c r="N420" s="113" t="s">
        <v>3</v>
      </c>
      <c r="O420" s="113" t="s">
        <v>3</v>
      </c>
      <c r="P420" s="17" t="s">
        <v>3</v>
      </c>
      <c r="Q420" s="17" t="s">
        <v>3758</v>
      </c>
      <c r="R420" s="17"/>
    </row>
    <row r="421" spans="1:18" ht="42">
      <c r="A421" s="17">
        <f>'G. Communications and Ops Mgmt'!A71</f>
        <v>3719</v>
      </c>
      <c r="B421" s="17">
        <f>'G. Communications and Ops Mgmt'!I71</f>
        <v>3</v>
      </c>
      <c r="C421" s="17">
        <f>'G. Communications and Ops Mgmt'!J71</f>
        <v>0</v>
      </c>
      <c r="D421" s="17" t="str">
        <f>'G. Communications and Ops Mgmt'!X71</f>
        <v/>
      </c>
      <c r="E421" s="17" t="str">
        <f>'G. Communications and Ops Mgmt'!B71</f>
        <v>G.10.3.1</v>
      </c>
      <c r="F421" s="17" t="str">
        <f>'G. Communications and Ops Mgmt'!C71</f>
        <v>Are the results of the assessments or scans reviewed either regularly or just after the assessment or scan is conducted?</v>
      </c>
      <c r="G421" s="17" t="str">
        <f>'G. Communications and Ops Mgmt'!D71</f>
        <v>Yes</v>
      </c>
      <c r="H421" s="17">
        <f>'G. Communications and Ops Mgmt'!E71</f>
        <v>0</v>
      </c>
      <c r="I421" s="17">
        <f>'G. Communications and Ops Mgmt'!F71</f>
        <v>0</v>
      </c>
      <c r="J421" s="17" t="str">
        <f>'G. Communications and Ops Mgmt'!G71</f>
        <v>12.6.1.d</v>
      </c>
      <c r="K421" s="17" t="str">
        <f>'G. Communications and Ops Mgmt'!H71</f>
        <v>Control of technical vulnerabilities</v>
      </c>
      <c r="L421" s="17" t="s">
        <v>3740</v>
      </c>
      <c r="M421" s="17" t="s">
        <v>3741</v>
      </c>
      <c r="N421" s="113" t="s">
        <v>3</v>
      </c>
      <c r="O421" s="113" t="s">
        <v>3</v>
      </c>
      <c r="P421" s="17" t="s">
        <v>3759</v>
      </c>
      <c r="Q421" s="17" t="s">
        <v>3758</v>
      </c>
      <c r="R421" s="17"/>
    </row>
    <row r="422" spans="1:18" ht="42">
      <c r="A422" s="17">
        <f>'G. Communications and Ops Mgmt'!A72</f>
        <v>3720</v>
      </c>
      <c r="B422" s="17">
        <f>'G. Communications and Ops Mgmt'!I72</f>
        <v>4</v>
      </c>
      <c r="C422" s="17">
        <f>'G. Communications and Ops Mgmt'!J72</f>
        <v>0</v>
      </c>
      <c r="D422" s="17" t="str">
        <f>'G. Communications and Ops Mgmt'!X72</f>
        <v/>
      </c>
      <c r="E422" s="17" t="str">
        <f>'G. Communications and Ops Mgmt'!B72</f>
        <v>G.10.3.1.1</v>
      </c>
      <c r="F422" s="17" t="str">
        <f>'G. Communications and Ops Mgmt'!C72</f>
        <v>Are any issues identified in the assessments or scans documented and tracked to remediation?</v>
      </c>
      <c r="G422" s="17" t="str">
        <f>'G. Communications and Ops Mgmt'!D72</f>
        <v>Yes</v>
      </c>
      <c r="H422" s="17">
        <f>'G. Communications and Ops Mgmt'!E72</f>
        <v>0</v>
      </c>
      <c r="I422" s="17">
        <f>'G. Communications and Ops Mgmt'!F72</f>
        <v>0</v>
      </c>
      <c r="J422" s="17" t="str">
        <f>'G. Communications and Ops Mgmt'!G72</f>
        <v>12.6.1.e</v>
      </c>
      <c r="K422" s="17" t="str">
        <f>'G. Communications and Ops Mgmt'!H72</f>
        <v>Control of technical vulnerabilities</v>
      </c>
      <c r="L422" s="17" t="s">
        <v>3670</v>
      </c>
      <c r="M422" s="17" t="s">
        <v>3671</v>
      </c>
      <c r="N422" s="113" t="s">
        <v>3</v>
      </c>
      <c r="O422" s="113" t="s">
        <v>3</v>
      </c>
      <c r="P422" s="17" t="s">
        <v>3760</v>
      </c>
      <c r="Q422" s="17" t="s">
        <v>3761</v>
      </c>
      <c r="R422" s="17"/>
    </row>
    <row r="423" spans="1:18" ht="28">
      <c r="A423" s="17">
        <f>'G. Communications and Ops Mgmt'!A73</f>
        <v>3721</v>
      </c>
      <c r="B423" s="17">
        <f>'G. Communications and Ops Mgmt'!I73</f>
        <v>2</v>
      </c>
      <c r="C423" s="17">
        <f>'G. Communications and Ops Mgmt'!J73</f>
        <v>0</v>
      </c>
      <c r="D423" s="17" t="str">
        <f>'G. Communications and Ops Mgmt'!X73</f>
        <v/>
      </c>
      <c r="E423" s="17" t="str">
        <f>'G. Communications and Ops Mgmt'!B73</f>
        <v>G.10.4</v>
      </c>
      <c r="F423" s="17" t="str">
        <f>'G. Communications and Ops Mgmt'!C73</f>
        <v>Are penetration tests performed on internal networks?</v>
      </c>
      <c r="G423" s="17" t="str">
        <f>'G. Communications and Ops Mgmt'!D73</f>
        <v>No</v>
      </c>
      <c r="H423" s="17">
        <f>'G. Communications and Ops Mgmt'!E73</f>
        <v>0</v>
      </c>
      <c r="I423" s="17">
        <f>'G. Communications and Ops Mgmt'!F73</f>
        <v>0</v>
      </c>
      <c r="J423" s="17" t="str">
        <f>'G. Communications and Ops Mgmt'!G73</f>
        <v>12.6.1</v>
      </c>
      <c r="K423" s="17" t="str">
        <f>'G. Communications and Ops Mgmt'!H73</f>
        <v>Control of technical vulnerabilities</v>
      </c>
      <c r="L423" s="17" t="s">
        <v>3675</v>
      </c>
      <c r="M423" s="17" t="s">
        <v>3676</v>
      </c>
      <c r="N423" s="113" t="s">
        <v>3</v>
      </c>
      <c r="O423" s="113" t="s">
        <v>3</v>
      </c>
      <c r="P423" s="17" t="s">
        <v>3762</v>
      </c>
      <c r="Q423" s="17" t="s">
        <v>3678</v>
      </c>
      <c r="R423" s="17"/>
    </row>
    <row r="424" spans="1:18" ht="28">
      <c r="A424" s="17">
        <f>'G. Communications and Ops Mgmt'!A74</f>
        <v>3722</v>
      </c>
      <c r="B424" s="17">
        <f>'G. Communications and Ops Mgmt'!I74</f>
        <v>3</v>
      </c>
      <c r="C424" s="17">
        <f>'G. Communications and Ops Mgmt'!J74</f>
        <v>0</v>
      </c>
      <c r="D424" s="17" t="str">
        <f>'G. Communications and Ops Mgmt'!X74</f>
        <v/>
      </c>
      <c r="E424" s="17" t="str">
        <f>'G. Communications and Ops Mgmt'!B74</f>
        <v>G.10.4.1</v>
      </c>
      <c r="F424" s="17" t="str">
        <f>'G. Communications and Ops Mgmt'!C74</f>
        <v>Are the results of the penetration tests reviewed just after the test is conducted?</v>
      </c>
      <c r="G424" s="17">
        <f>'G. Communications and Ops Mgmt'!D74</f>
        <v>0</v>
      </c>
      <c r="H424" s="17">
        <f>'G. Communications and Ops Mgmt'!E74</f>
        <v>0</v>
      </c>
      <c r="I424" s="17">
        <f>'G. Communications and Ops Mgmt'!F74</f>
        <v>0</v>
      </c>
      <c r="J424" s="17" t="str">
        <f>'G. Communications and Ops Mgmt'!G74</f>
        <v>12.6.1.d</v>
      </c>
      <c r="K424" s="17" t="str">
        <f>'G. Communications and Ops Mgmt'!H74</f>
        <v>Control of technical vulnerabilities</v>
      </c>
      <c r="L424" s="17" t="s">
        <v>3644</v>
      </c>
      <c r="M424" s="17" t="s">
        <v>3645</v>
      </c>
      <c r="N424" s="113" t="s">
        <v>3</v>
      </c>
      <c r="O424" s="113" t="s">
        <v>3</v>
      </c>
      <c r="P424" s="17" t="s">
        <v>3</v>
      </c>
      <c r="Q424" s="17" t="s">
        <v>3763</v>
      </c>
      <c r="R424" s="17"/>
    </row>
    <row r="425" spans="1:18" ht="42">
      <c r="A425" s="17">
        <f>'G. Communications and Ops Mgmt'!A75</f>
        <v>3725</v>
      </c>
      <c r="B425" s="17">
        <f>'G. Communications and Ops Mgmt'!I75</f>
        <v>4</v>
      </c>
      <c r="C425" s="17">
        <f>'G. Communications and Ops Mgmt'!J75</f>
        <v>0</v>
      </c>
      <c r="D425" s="17" t="str">
        <f>'G. Communications and Ops Mgmt'!X75</f>
        <v/>
      </c>
      <c r="E425" s="17" t="str">
        <f>'G. Communications and Ops Mgmt'!B75</f>
        <v>G.10.4.1.1</v>
      </c>
      <c r="F425" s="17" t="str">
        <f>'G. Communications and Ops Mgmt'!C75</f>
        <v>Are all issues identified by the internal network penetration test documented and tracked to remediation?</v>
      </c>
      <c r="G425" s="17">
        <f>'G. Communications and Ops Mgmt'!D75</f>
        <v>0</v>
      </c>
      <c r="H425" s="17">
        <f>'G. Communications and Ops Mgmt'!E75</f>
        <v>0</v>
      </c>
      <c r="I425" s="17">
        <f>'G. Communications and Ops Mgmt'!F75</f>
        <v>0</v>
      </c>
      <c r="J425" s="17" t="str">
        <f>'G. Communications and Ops Mgmt'!G75</f>
        <v>12.6.1.e</v>
      </c>
      <c r="K425" s="17" t="str">
        <f>'G. Communications and Ops Mgmt'!H75</f>
        <v>Control of technical vulnerabilities</v>
      </c>
      <c r="L425" s="17" t="s">
        <v>3744</v>
      </c>
      <c r="M425" s="17" t="s">
        <v>3745</v>
      </c>
      <c r="N425" s="113" t="s">
        <v>3</v>
      </c>
      <c r="O425" s="113" t="s">
        <v>3</v>
      </c>
      <c r="P425" s="17" t="s">
        <v>3764</v>
      </c>
      <c r="Q425" s="17" t="s">
        <v>3747</v>
      </c>
      <c r="R425" s="17"/>
    </row>
    <row r="426" spans="1:18" ht="70">
      <c r="A426" s="17">
        <f>'G. Communications and Ops Mgmt'!A76</f>
        <v>3726</v>
      </c>
      <c r="B426" s="17">
        <f>'G. Communications and Ops Mgmt'!I76</f>
        <v>2</v>
      </c>
      <c r="C426" s="17">
        <f>'G. Communications and Ops Mgmt'!J76</f>
        <v>0</v>
      </c>
      <c r="D426" s="17" t="str">
        <f>'G. Communications and Ops Mgmt'!X76</f>
        <v/>
      </c>
      <c r="E426" s="17" t="str">
        <f>'G. Communications and Ops Mgmt'!B76</f>
        <v>G.10.5</v>
      </c>
      <c r="F426" s="17" t="str">
        <f>'G. Communications and Ops Mgmt'!C76</f>
        <v>Are penetration tests performed on external networks?</v>
      </c>
      <c r="G426" s="17" t="str">
        <f>'G. Communications and Ops Mgmt'!D76</f>
        <v>Yes</v>
      </c>
      <c r="H426" s="17">
        <f>'G. Communications and Ops Mgmt'!E76</f>
        <v>0</v>
      </c>
      <c r="I426" s="17" t="str">
        <f>'G. Communications and Ops Mgmt'!F76</f>
        <v>L.2 Technical Compliance Checking – Vulnerability Testing and Remediation</v>
      </c>
      <c r="J426" s="17" t="str">
        <f>'G. Communications and Ops Mgmt'!G76</f>
        <v>12.6.1</v>
      </c>
      <c r="K426" s="17" t="str">
        <f>'G. Communications and Ops Mgmt'!H76</f>
        <v>Control of technical vulnerabilities</v>
      </c>
      <c r="L426" s="17" t="s">
        <v>3644</v>
      </c>
      <c r="M426" s="17" t="s">
        <v>3645</v>
      </c>
      <c r="N426" s="113" t="s">
        <v>3</v>
      </c>
      <c r="O426" s="113" t="s">
        <v>3</v>
      </c>
      <c r="P426" s="17" t="s">
        <v>3765</v>
      </c>
      <c r="Q426" s="17" t="s">
        <v>3766</v>
      </c>
      <c r="R426" s="17"/>
    </row>
    <row r="427" spans="1:18" ht="28">
      <c r="A427" s="17">
        <f>'G. Communications and Ops Mgmt'!A77</f>
        <v>3727</v>
      </c>
      <c r="B427" s="17">
        <f>'G. Communications and Ops Mgmt'!I77</f>
        <v>3</v>
      </c>
      <c r="C427" s="17">
        <f>'G. Communications and Ops Mgmt'!J77</f>
        <v>0</v>
      </c>
      <c r="D427" s="17" t="str">
        <f>'G. Communications and Ops Mgmt'!X77</f>
        <v/>
      </c>
      <c r="E427" s="17" t="str">
        <f>'G. Communications and Ops Mgmt'!B77</f>
        <v>G.10.5.1</v>
      </c>
      <c r="F427" s="17" t="str">
        <f>'G. Communications and Ops Mgmt'!C77</f>
        <v>Are the results of the penetration tests reviewed just after the test is conducted?</v>
      </c>
      <c r="G427" s="17" t="str">
        <f>'G. Communications and Ops Mgmt'!D77</f>
        <v>Yes</v>
      </c>
      <c r="H427" s="17">
        <f>'G. Communications and Ops Mgmt'!E77</f>
        <v>0</v>
      </c>
      <c r="I427" s="17">
        <f>'G. Communications and Ops Mgmt'!F77</f>
        <v>0</v>
      </c>
      <c r="J427" s="17" t="str">
        <f>'G. Communications and Ops Mgmt'!G77</f>
        <v>12.6.1.d</v>
      </c>
      <c r="K427" s="17" t="str">
        <f>'G. Communications and Ops Mgmt'!H77</f>
        <v>Control of technical vulnerabilities</v>
      </c>
      <c r="L427" s="17" t="s">
        <v>3744</v>
      </c>
      <c r="M427" s="17" t="s">
        <v>3745</v>
      </c>
      <c r="N427" s="113" t="s">
        <v>3</v>
      </c>
      <c r="O427" s="113" t="s">
        <v>3</v>
      </c>
      <c r="P427" s="17" t="s">
        <v>3767</v>
      </c>
      <c r="Q427" s="17" t="s">
        <v>3747</v>
      </c>
      <c r="R427" s="17"/>
    </row>
    <row r="428" spans="1:18" ht="28">
      <c r="A428" s="17">
        <f>'G. Communications and Ops Mgmt'!A78</f>
        <v>3728</v>
      </c>
      <c r="B428" s="17">
        <f>'G. Communications and Ops Mgmt'!I78</f>
        <v>4</v>
      </c>
      <c r="C428" s="17">
        <f>'G. Communications and Ops Mgmt'!J78</f>
        <v>0</v>
      </c>
      <c r="D428" s="17" t="str">
        <f>'G. Communications and Ops Mgmt'!X78</f>
        <v/>
      </c>
      <c r="E428" s="17" t="str">
        <f>'G. Communications and Ops Mgmt'!B78</f>
        <v>G.10.5.1.1</v>
      </c>
      <c r="F428" s="17" t="str">
        <f>'G. Communications and Ops Mgmt'!C78</f>
        <v>Are all issues identified in the penetration tests documented and tracked to remediation?</v>
      </c>
      <c r="G428" s="17" t="str">
        <f>'G. Communications and Ops Mgmt'!D78</f>
        <v>Yes</v>
      </c>
      <c r="H428" s="17">
        <f>'G. Communications and Ops Mgmt'!E78</f>
        <v>0</v>
      </c>
      <c r="I428" s="17">
        <f>'G. Communications and Ops Mgmt'!F78</f>
        <v>0</v>
      </c>
      <c r="J428" s="17" t="str">
        <f>'G. Communications and Ops Mgmt'!G78</f>
        <v>12.6.1.e</v>
      </c>
      <c r="K428" s="17" t="str">
        <f>'G. Communications and Ops Mgmt'!H78</f>
        <v>Control of technical vulnerabilities</v>
      </c>
      <c r="L428" s="17" t="s">
        <v>3750</v>
      </c>
      <c r="M428" s="17" t="s">
        <v>3751</v>
      </c>
      <c r="N428" s="113" t="s">
        <v>3</v>
      </c>
      <c r="O428" s="113" t="s">
        <v>3</v>
      </c>
      <c r="P428" s="17" t="s">
        <v>3</v>
      </c>
      <c r="Q428" s="17" t="s">
        <v>3747</v>
      </c>
      <c r="R428" s="17"/>
    </row>
    <row r="429" spans="1:18" ht="28">
      <c r="A429" s="17">
        <f>'G. Communications and Ops Mgmt'!A79</f>
        <v>975</v>
      </c>
      <c r="B429" s="17">
        <f>'G. Communications and Ops Mgmt'!I79</f>
        <v>1</v>
      </c>
      <c r="C429" s="17">
        <f>'G. Communications and Ops Mgmt'!J79</f>
        <v>0</v>
      </c>
      <c r="D429" s="17">
        <f>'G. Communications and Ops Mgmt'!X79</f>
        <v>1</v>
      </c>
      <c r="E429" s="17" t="str">
        <f>'G. Communications and Ops Mgmt'!B79</f>
        <v>G.11</v>
      </c>
      <c r="F429" s="17" t="str">
        <f>'G. Communications and Ops Mgmt'!C79</f>
        <v>Are there external network connections (Internet, extranet, etc.)? If so, is there:</v>
      </c>
      <c r="G429" s="17" t="str">
        <f>'G. Communications and Ops Mgmt'!D79</f>
        <v>Yes</v>
      </c>
      <c r="H429" s="17">
        <f>'G. Communications and Ops Mgmt'!E79</f>
        <v>0</v>
      </c>
      <c r="I429" s="17">
        <f>'G. Communications and Ops Mgmt'!F79</f>
        <v>0</v>
      </c>
      <c r="J429" s="17" t="str">
        <f>'G. Communications and Ops Mgmt'!G79</f>
        <v>N/A</v>
      </c>
      <c r="K429" s="17" t="str">
        <f>'G. Communications and Ops Mgmt'!H79</f>
        <v/>
      </c>
      <c r="L429" s="17" t="s">
        <v>3750</v>
      </c>
      <c r="M429" s="17" t="s">
        <v>3751</v>
      </c>
      <c r="N429" s="113" t="s">
        <v>3</v>
      </c>
      <c r="O429" s="113" t="s">
        <v>3</v>
      </c>
      <c r="P429" s="17" t="s">
        <v>3</v>
      </c>
      <c r="Q429" s="17" t="s">
        <v>3747</v>
      </c>
      <c r="R429" s="17"/>
    </row>
    <row r="430" spans="1:18" ht="42">
      <c r="A430" s="17">
        <f>'G. Communications and Ops Mgmt'!A80</f>
        <v>998</v>
      </c>
      <c r="B430" s="17">
        <f>'G. Communications and Ops Mgmt'!I80</f>
        <v>2</v>
      </c>
      <c r="C430" s="17">
        <f>'G. Communications and Ops Mgmt'!J80</f>
        <v>0</v>
      </c>
      <c r="D430" s="17" t="str">
        <f>'G. Communications and Ops Mgmt'!X80</f>
        <v/>
      </c>
      <c r="E430" s="17" t="str">
        <f>'G. Communications and Ops Mgmt'!B80</f>
        <v>G.11.1</v>
      </c>
      <c r="F430" s="17" t="str">
        <f>'G. Communications and Ops Mgmt'!C80</f>
        <v>Security and hardening standards for network devices (baseline configuration, patching, passwords, access control)?</v>
      </c>
      <c r="G430" s="17" t="str">
        <f>'G. Communications and Ops Mgmt'!D80</f>
        <v>Yes</v>
      </c>
      <c r="H430" s="17">
        <f>'G. Communications and Ops Mgmt'!E80</f>
        <v>0</v>
      </c>
      <c r="I430" s="17">
        <f>'G. Communications and Ops Mgmt'!F80</f>
        <v>0</v>
      </c>
      <c r="J430" s="17" t="str">
        <f>'G. Communications and Ops Mgmt'!G80</f>
        <v>10.6.1.e</v>
      </c>
      <c r="K430" s="17" t="str">
        <f>'G. Communications and Ops Mgmt'!H80</f>
        <v>Network Controls</v>
      </c>
      <c r="L430" s="17" t="s">
        <v>3644</v>
      </c>
      <c r="M430" s="17" t="s">
        <v>3645</v>
      </c>
      <c r="N430" s="113" t="s">
        <v>3</v>
      </c>
      <c r="O430" s="113" t="s">
        <v>3</v>
      </c>
      <c r="P430" s="17" t="s">
        <v>3768</v>
      </c>
      <c r="Q430" s="17" t="s">
        <v>3763</v>
      </c>
      <c r="R430" s="17"/>
    </row>
    <row r="431" spans="1:18" ht="42">
      <c r="A431" s="17">
        <f>'G. Communications and Ops Mgmt'!A81</f>
        <v>1008</v>
      </c>
      <c r="B431" s="17">
        <f>'G. Communications and Ops Mgmt'!I81</f>
        <v>3</v>
      </c>
      <c r="C431" s="17">
        <f>'G. Communications and Ops Mgmt'!J81</f>
        <v>0</v>
      </c>
      <c r="D431" s="17" t="str">
        <f>'G. Communications and Ops Mgmt'!X81</f>
        <v/>
      </c>
      <c r="E431" s="17" t="str">
        <f>'G. Communications and Ops Mgmt'!B81</f>
        <v>G.11.1.1</v>
      </c>
      <c r="F431" s="17" t="str">
        <f>'G. Communications and Ops Mgmt'!C81</f>
        <v>Regular review and/or monitoring of network devices for continued compliance to security requirements?</v>
      </c>
      <c r="G431" s="17" t="str">
        <f>'G. Communications and Ops Mgmt'!D81</f>
        <v>Yes</v>
      </c>
      <c r="H431" s="17">
        <f>'G. Communications and Ops Mgmt'!E81</f>
        <v>0</v>
      </c>
      <c r="I431" s="17">
        <f>'G. Communications and Ops Mgmt'!F81</f>
        <v>0</v>
      </c>
      <c r="J431" s="17" t="str">
        <f>'G. Communications and Ops Mgmt'!G81</f>
        <v>15.2.2</v>
      </c>
      <c r="K431" s="17" t="str">
        <f>'G. Communications and Ops Mgmt'!H81</f>
        <v>Technical Compliance Checking</v>
      </c>
      <c r="L431" s="17" t="s">
        <v>3545</v>
      </c>
      <c r="M431" s="17" t="s">
        <v>3546</v>
      </c>
      <c r="N431" s="113" t="s">
        <v>3</v>
      </c>
      <c r="O431" s="113" t="s">
        <v>3</v>
      </c>
      <c r="P431" s="17" t="s">
        <v>3</v>
      </c>
      <c r="Q431" s="17" t="s">
        <v>3769</v>
      </c>
      <c r="R431" s="17"/>
    </row>
    <row r="432" spans="1:18" ht="42">
      <c r="A432" s="17">
        <f>'G. Communications and Ops Mgmt'!A82</f>
        <v>977</v>
      </c>
      <c r="B432" s="17">
        <f>'G. Communications and Ops Mgmt'!I82</f>
        <v>2</v>
      </c>
      <c r="C432" s="17">
        <f>'G. Communications and Ops Mgmt'!J82</f>
        <v>0</v>
      </c>
      <c r="D432" s="17" t="str">
        <f>'G. Communications and Ops Mgmt'!X82</f>
        <v/>
      </c>
      <c r="E432" s="17" t="str">
        <f>'G. Communications and Ops Mgmt'!B82</f>
        <v>G.11.2</v>
      </c>
      <c r="F432" s="17" t="str">
        <f>'G. Communications and Ops Mgmt'!C82</f>
        <v>Are network devices configured to prevent communications from unapproved networks?</v>
      </c>
      <c r="G432" s="17" t="str">
        <f>'G. Communications and Ops Mgmt'!D82</f>
        <v>Yes</v>
      </c>
      <c r="H432" s="17">
        <f>'G. Communications and Ops Mgmt'!E82</f>
        <v>0</v>
      </c>
      <c r="I432" s="17" t="str">
        <f>'G. Communications and Ops Mgmt'!F82</f>
        <v>G.17 Network Security – Firewall(s)</v>
      </c>
      <c r="J432" s="17" t="str">
        <f>'G. Communications and Ops Mgmt'!G82</f>
        <v>11.4.5</v>
      </c>
      <c r="K432" s="17" t="str">
        <f>'G. Communications and Ops Mgmt'!H82</f>
        <v>Segregation In Networks</v>
      </c>
      <c r="L432" s="17" t="s">
        <v>3</v>
      </c>
      <c r="M432" s="17" t="s">
        <v>243</v>
      </c>
      <c r="N432" s="113" t="s">
        <v>3</v>
      </c>
      <c r="O432" s="113" t="s">
        <v>3</v>
      </c>
      <c r="P432" s="17" t="s">
        <v>3770</v>
      </c>
      <c r="Q432" s="17" t="s">
        <v>3</v>
      </c>
      <c r="R432" s="17"/>
    </row>
    <row r="433" spans="1:18">
      <c r="A433" s="17">
        <f>'G. Communications and Ops Mgmt'!A83</f>
        <v>979</v>
      </c>
      <c r="B433" s="17">
        <f>'G. Communications and Ops Mgmt'!I83</f>
        <v>2</v>
      </c>
      <c r="C433" s="17">
        <f>'G. Communications and Ops Mgmt'!J83</f>
        <v>0</v>
      </c>
      <c r="D433" s="17" t="str">
        <f>'G. Communications and Ops Mgmt'!X83</f>
        <v/>
      </c>
      <c r="E433" s="17" t="str">
        <f>'G. Communications and Ops Mgmt'!B83</f>
        <v>G.11.3</v>
      </c>
      <c r="F433" s="17" t="str">
        <f>'G. Communications and Ops Mgmt'!C83</f>
        <v>Do network devices deny all access by default?</v>
      </c>
      <c r="G433" s="17" t="str">
        <f>'G. Communications and Ops Mgmt'!D83</f>
        <v>Yes</v>
      </c>
      <c r="H433" s="17">
        <f>'G. Communications and Ops Mgmt'!E83</f>
        <v>0</v>
      </c>
      <c r="I433" s="17">
        <f>'G. Communications and Ops Mgmt'!F83</f>
        <v>0</v>
      </c>
      <c r="J433" s="17" t="str">
        <f>'G. Communications and Ops Mgmt'!G83</f>
        <v>11.1.1.B</v>
      </c>
      <c r="K433" s="17" t="str">
        <f>'G. Communications and Ops Mgmt'!H83</f>
        <v>Access Control Policy</v>
      </c>
      <c r="L433" s="17" t="s">
        <v>3</v>
      </c>
      <c r="M433" s="17" t="s">
        <v>243</v>
      </c>
      <c r="N433" s="113" t="s">
        <v>3</v>
      </c>
      <c r="O433" s="113" t="s">
        <v>3</v>
      </c>
      <c r="P433" s="17" t="s">
        <v>3771</v>
      </c>
      <c r="Q433" s="17" t="s">
        <v>3</v>
      </c>
      <c r="R433" s="17"/>
    </row>
    <row r="434" spans="1:18" ht="42">
      <c r="A434" s="17">
        <f>'G. Communications and Ops Mgmt'!A84</f>
        <v>980</v>
      </c>
      <c r="B434" s="17">
        <f>'G. Communications and Ops Mgmt'!I84</f>
        <v>2</v>
      </c>
      <c r="C434" s="17">
        <f>'G. Communications and Ops Mgmt'!J84</f>
        <v>0</v>
      </c>
      <c r="D434" s="17" t="str">
        <f>'G. Communications and Ops Mgmt'!X84</f>
        <v/>
      </c>
      <c r="E434" s="17" t="str">
        <f>'G. Communications and Ops Mgmt'!B84</f>
        <v>G.11.4</v>
      </c>
      <c r="F434" s="17" t="str">
        <f>'G. Communications and Ops Mgmt'!C84</f>
        <v>Is there a process to request, approve, log, and review access to networks across network devices?</v>
      </c>
      <c r="G434" s="17" t="str">
        <f>'G. Communications and Ops Mgmt'!D84</f>
        <v>Yes</v>
      </c>
      <c r="H434" s="17">
        <f>'G. Communications and Ops Mgmt'!E84</f>
        <v>0</v>
      </c>
      <c r="I434" s="17">
        <f>'G. Communications and Ops Mgmt'!F84</f>
        <v>0</v>
      </c>
      <c r="J434" s="17" t="str">
        <f>'G. Communications and Ops Mgmt'!G84</f>
        <v>11.4.1.b</v>
      </c>
      <c r="K434" s="17" t="str">
        <f>'G. Communications and Ops Mgmt'!H84</f>
        <v>Policy On Use Of Network Services</v>
      </c>
      <c r="L434" s="17" t="s">
        <v>3</v>
      </c>
      <c r="M434" s="17" t="s">
        <v>243</v>
      </c>
      <c r="N434" s="113" t="s">
        <v>3</v>
      </c>
      <c r="O434" s="113" t="s">
        <v>3</v>
      </c>
      <c r="P434" s="17" t="s">
        <v>3</v>
      </c>
      <c r="Q434" s="17" t="s">
        <v>3747</v>
      </c>
      <c r="R434" s="17"/>
    </row>
    <row r="435" spans="1:18" ht="28">
      <c r="A435" s="17">
        <f>'G. Communications and Ops Mgmt'!A85</f>
        <v>981</v>
      </c>
      <c r="B435" s="17">
        <f>'G. Communications and Ops Mgmt'!I85</f>
        <v>2</v>
      </c>
      <c r="C435" s="17">
        <f>'G. Communications and Ops Mgmt'!J85</f>
        <v>0</v>
      </c>
      <c r="D435" s="17" t="str">
        <f>'G. Communications and Ops Mgmt'!X85</f>
        <v/>
      </c>
      <c r="E435" s="17" t="str">
        <f>'G. Communications and Ops Mgmt'!B85</f>
        <v>G.11.5</v>
      </c>
      <c r="F435" s="17" t="str">
        <f>'G. Communications and Ops Mgmt'!C85</f>
        <v>Is network traffic logged to support forensics?</v>
      </c>
      <c r="G435" s="17" t="str">
        <f>'G. Communications and Ops Mgmt'!D85</f>
        <v>Yes</v>
      </c>
      <c r="H435" s="17">
        <f>'G. Communications and Ops Mgmt'!E85</f>
        <v>0</v>
      </c>
      <c r="I435" s="17" t="str">
        <f>'G. Communications and Ops Mgmt'!F85</f>
        <v>G.4 Network Logging</v>
      </c>
      <c r="J435" s="17" t="str">
        <f>'G. Communications and Ops Mgmt'!G85</f>
        <v>10.6.1.d</v>
      </c>
      <c r="K435" s="17" t="str">
        <f>'G. Communications and Ops Mgmt'!H85</f>
        <v>Network Controls</v>
      </c>
      <c r="L435" s="17" t="s">
        <v>3744</v>
      </c>
      <c r="M435" s="17" t="s">
        <v>3745</v>
      </c>
      <c r="N435" s="113" t="s">
        <v>3772</v>
      </c>
      <c r="O435" s="113" t="s">
        <v>3772</v>
      </c>
      <c r="P435" s="17" t="s">
        <v>3</v>
      </c>
      <c r="Q435" s="17" t="s">
        <v>3747</v>
      </c>
      <c r="R435" s="17"/>
    </row>
    <row r="436" spans="1:18" ht="70">
      <c r="A436" s="17">
        <f>'G. Communications and Ops Mgmt'!A86</f>
        <v>1017</v>
      </c>
      <c r="B436" s="17">
        <f>'G. Communications and Ops Mgmt'!I86</f>
        <v>3</v>
      </c>
      <c r="C436" s="17">
        <f>'G. Communications and Ops Mgmt'!J86</f>
        <v>0</v>
      </c>
      <c r="D436" s="17" t="str">
        <f>'G. Communications and Ops Mgmt'!X86</f>
        <v/>
      </c>
      <c r="E436" s="17" t="str">
        <f>'G. Communications and Ops Mgmt'!B86</f>
        <v>G.11.5.1</v>
      </c>
      <c r="F436" s="17" t="str">
        <f>'G. Communications and Ops Mgmt'!C86</f>
        <v>Do logs contain: failed login attempts, disabling of audit logs, changes, timestamps, IP info, etc?</v>
      </c>
      <c r="G436" s="17" t="str">
        <f>'G. Communications and Ops Mgmt'!D86</f>
        <v>Yes</v>
      </c>
      <c r="H436" s="17">
        <f>'G. Communications and Ops Mgmt'!E86</f>
        <v>0</v>
      </c>
      <c r="I436" s="17" t="str">
        <f>'G. Communications and Ops Mgmt'!F86</f>
        <v>G.4 Network Logging</v>
      </c>
      <c r="J436" s="17" t="str">
        <f>'G. Communications and Ops Mgmt'!G86</f>
        <v>10.6.1.d</v>
      </c>
      <c r="K436" s="17" t="str">
        <f>'G. Communications and Ops Mgmt'!H86</f>
        <v>Network Controls</v>
      </c>
      <c r="L436" s="17" t="s">
        <v>3644</v>
      </c>
      <c r="M436" s="17" t="s">
        <v>3645</v>
      </c>
      <c r="N436" s="113" t="s">
        <v>3</v>
      </c>
      <c r="O436" s="113" t="s">
        <v>3</v>
      </c>
      <c r="P436" s="17" t="s">
        <v>3773</v>
      </c>
      <c r="Q436" s="17" t="s">
        <v>3758</v>
      </c>
      <c r="R436" s="17"/>
    </row>
    <row r="437" spans="1:18" ht="42">
      <c r="A437" s="17">
        <f>'G. Communications and Ops Mgmt'!A87</f>
        <v>3294</v>
      </c>
      <c r="B437" s="17">
        <f>'G. Communications and Ops Mgmt'!I87</f>
        <v>3</v>
      </c>
      <c r="C437" s="17">
        <f>'G. Communications and Ops Mgmt'!J87</f>
        <v>0</v>
      </c>
      <c r="D437" s="17" t="str">
        <f>'G. Communications and Ops Mgmt'!X87</f>
        <v/>
      </c>
      <c r="E437" s="17" t="str">
        <f>'G. Communications and Ops Mgmt'!B87</f>
        <v>G.11.5.2</v>
      </c>
      <c r="F437" s="17" t="str">
        <f>'G. Communications and Ops Mgmt'!C87</f>
        <v>In the event of a network device audit log failure, does the network device generate an alert and prevent further connections?</v>
      </c>
      <c r="G437" s="17" t="str">
        <f>'G. Communications and Ops Mgmt'!D87</f>
        <v>Yes</v>
      </c>
      <c r="H437" s="17">
        <f>'G. Communications and Ops Mgmt'!E87</f>
        <v>0</v>
      </c>
      <c r="I437" s="17">
        <f>'G. Communications and Ops Mgmt'!F87</f>
        <v>0</v>
      </c>
      <c r="J437" s="17" t="str">
        <f>'G. Communications and Ops Mgmt'!G87</f>
        <v>10.10.5</v>
      </c>
      <c r="K437" s="17" t="str">
        <f>'G. Communications and Ops Mgmt'!H87</f>
        <v>Fault Logging</v>
      </c>
      <c r="L437" s="17" t="s">
        <v>3721</v>
      </c>
      <c r="M437" s="17" t="s">
        <v>3722</v>
      </c>
      <c r="N437" s="113" t="s">
        <v>3</v>
      </c>
      <c r="O437" s="113" t="s">
        <v>3</v>
      </c>
      <c r="P437" s="17" t="s">
        <v>3</v>
      </c>
      <c r="Q437" s="17" t="s">
        <v>3774</v>
      </c>
      <c r="R437" s="17"/>
    </row>
    <row r="438" spans="1:18" ht="28">
      <c r="A438" s="17">
        <f>'G. Communications and Ops Mgmt'!A88</f>
        <v>1093</v>
      </c>
      <c r="B438" s="17">
        <f>'G. Communications and Ops Mgmt'!I88</f>
        <v>3</v>
      </c>
      <c r="C438" s="17">
        <f>'G. Communications and Ops Mgmt'!J88</f>
        <v>0</v>
      </c>
      <c r="D438" s="17" t="str">
        <f>'G. Communications and Ops Mgmt'!X88</f>
        <v/>
      </c>
      <c r="E438" s="17" t="str">
        <f>'G. Communications and Ops Mgmt'!B88</f>
        <v>G.11.5.3</v>
      </c>
      <c r="F438" s="17" t="str">
        <f>'G. Communications and Ops Mgmt'!C88</f>
        <v>Is the overwriting of audit logs disabled?</v>
      </c>
      <c r="G438" s="17" t="str">
        <f>'G. Communications and Ops Mgmt'!D88</f>
        <v>Yes</v>
      </c>
      <c r="H438" s="17">
        <f>'G. Communications and Ops Mgmt'!E88</f>
        <v>0</v>
      </c>
      <c r="I438" s="17">
        <f>'G. Communications and Ops Mgmt'!F88</f>
        <v>0</v>
      </c>
      <c r="J438" s="17" t="str">
        <f>'G. Communications and Ops Mgmt'!G88</f>
        <v>10.10.3.b</v>
      </c>
      <c r="K438" s="17" t="str">
        <f>'G. Communications and Ops Mgmt'!H88</f>
        <v>Protection Of Log Information</v>
      </c>
      <c r="L438" s="17" t="s">
        <v>3693</v>
      </c>
      <c r="M438" s="17" t="s">
        <v>3694</v>
      </c>
      <c r="N438" s="113" t="s">
        <v>3</v>
      </c>
      <c r="O438" s="113" t="s">
        <v>3</v>
      </c>
      <c r="P438" s="17" t="s">
        <v>3</v>
      </c>
      <c r="Q438" s="17" t="s">
        <v>3721</v>
      </c>
      <c r="R438" s="17"/>
    </row>
    <row r="439" spans="1:18" ht="28">
      <c r="A439" s="17">
        <f>'G. Communications and Ops Mgmt'!A89</f>
        <v>993</v>
      </c>
      <c r="B439" s="17">
        <f>'G. Communications and Ops Mgmt'!I89</f>
        <v>3</v>
      </c>
      <c r="C439" s="17">
        <f>'G. Communications and Ops Mgmt'!J89</f>
        <v>0</v>
      </c>
      <c r="D439" s="17" t="str">
        <f>'G. Communications and Ops Mgmt'!X89</f>
        <v/>
      </c>
      <c r="E439" s="17" t="str">
        <f>'G. Communications and Ops Mgmt'!B89</f>
        <v>G.11.5.4</v>
      </c>
      <c r="F439" s="17" t="str">
        <f>'G. Communications and Ops Mgmt'!C89</f>
        <v>Are the logs from network devices aggregated to a central server?</v>
      </c>
      <c r="G439" s="17" t="str">
        <f>'G. Communications and Ops Mgmt'!D89</f>
        <v>Yes</v>
      </c>
      <c r="H439" s="17">
        <f>'G. Communications and Ops Mgmt'!E89</f>
        <v>0</v>
      </c>
      <c r="I439" s="17">
        <f>'G. Communications and Ops Mgmt'!F89</f>
        <v>0</v>
      </c>
      <c r="J439" s="17" t="str">
        <f>'G. Communications and Ops Mgmt'!G89</f>
        <v>10.10.3</v>
      </c>
      <c r="K439" s="17" t="str">
        <f>'G. Communications and Ops Mgmt'!H89</f>
        <v>Protection Of Log Information</v>
      </c>
      <c r="L439" s="17" t="s">
        <v>3740</v>
      </c>
      <c r="M439" s="17" t="s">
        <v>3741</v>
      </c>
      <c r="N439" s="113" t="s">
        <v>3</v>
      </c>
      <c r="O439" s="113" t="s">
        <v>3</v>
      </c>
      <c r="P439" s="17" t="s">
        <v>3775</v>
      </c>
      <c r="Q439" s="17" t="s">
        <v>3739</v>
      </c>
      <c r="R439" s="17"/>
    </row>
    <row r="440" spans="1:18" ht="28">
      <c r="A440" s="17">
        <f>'G. Communications and Ops Mgmt'!A90</f>
        <v>994</v>
      </c>
      <c r="B440" s="17">
        <f>'G. Communications and Ops Mgmt'!I90</f>
        <v>2</v>
      </c>
      <c r="C440" s="17">
        <f>'G. Communications and Ops Mgmt'!J90</f>
        <v>0</v>
      </c>
      <c r="D440" s="17" t="str">
        <f>'G. Communications and Ops Mgmt'!X90</f>
        <v/>
      </c>
      <c r="E440" s="17" t="str">
        <f>'G. Communications and Ops Mgmt'!B90</f>
        <v>G.11.6</v>
      </c>
      <c r="F440" s="17" t="str">
        <f>'G. Communications and Ops Mgmt'!C90</f>
        <v>Are security patches reviewed and applied to network devices?</v>
      </c>
      <c r="G440" s="17" t="str">
        <f>'G. Communications and Ops Mgmt'!D90</f>
        <v>Yes</v>
      </c>
      <c r="H440" s="17">
        <f>'G. Communications and Ops Mgmt'!E90</f>
        <v>0</v>
      </c>
      <c r="I440" s="17">
        <f>'G. Communications and Ops Mgmt'!F90</f>
        <v>0</v>
      </c>
      <c r="J440" s="17" t="str">
        <f>'G. Communications and Ops Mgmt'!G90</f>
        <v>12.6.1.d</v>
      </c>
      <c r="K440" s="17" t="str">
        <f>'G. Communications and Ops Mgmt'!H90</f>
        <v>Control Of Technical Vulnerabilities</v>
      </c>
      <c r="L440" s="17" t="s">
        <v>3644</v>
      </c>
      <c r="M440" s="17" t="s">
        <v>3645</v>
      </c>
      <c r="N440" s="113" t="s">
        <v>3</v>
      </c>
      <c r="O440" s="113" t="s">
        <v>3</v>
      </c>
      <c r="P440" s="17" t="s">
        <v>3</v>
      </c>
      <c r="Q440" s="17" t="s">
        <v>3</v>
      </c>
      <c r="R440" s="17"/>
    </row>
    <row r="441" spans="1:18" ht="28">
      <c r="A441" s="17">
        <f>'G. Communications and Ops Mgmt'!A91</f>
        <v>995</v>
      </c>
      <c r="B441" s="17">
        <f>'G. Communications and Ops Mgmt'!I91</f>
        <v>2</v>
      </c>
      <c r="C441" s="17">
        <f>'G. Communications and Ops Mgmt'!J91</f>
        <v>0</v>
      </c>
      <c r="D441" s="17" t="str">
        <f>'G. Communications and Ops Mgmt'!X91</f>
        <v/>
      </c>
      <c r="E441" s="17" t="str">
        <f>'G. Communications and Ops Mgmt'!B91</f>
        <v>G.11.7</v>
      </c>
      <c r="F441" s="17" t="str">
        <f>'G. Communications and Ops Mgmt'!C91</f>
        <v>Is there an approval process prior to installing a network device?</v>
      </c>
      <c r="G441" s="17" t="str">
        <f>'G. Communications and Ops Mgmt'!D91</f>
        <v>Yes</v>
      </c>
      <c r="H441" s="17">
        <f>'G. Communications and Ops Mgmt'!E91</f>
        <v>0</v>
      </c>
      <c r="I441" s="17">
        <f>'G. Communications and Ops Mgmt'!F91</f>
        <v>0</v>
      </c>
      <c r="J441" s="17" t="str">
        <f>'G. Communications and Ops Mgmt'!G91</f>
        <v>10.1.2.d</v>
      </c>
      <c r="K441" s="17" t="str">
        <f>'G. Communications and Ops Mgmt'!H91</f>
        <v>Change Management</v>
      </c>
      <c r="L441" s="17" t="s">
        <v>3744</v>
      </c>
      <c r="M441" s="17" t="s">
        <v>3745</v>
      </c>
      <c r="N441" s="113" t="s">
        <v>3</v>
      </c>
      <c r="O441" s="113" t="s">
        <v>3</v>
      </c>
      <c r="P441" s="17" t="s">
        <v>3776</v>
      </c>
      <c r="Q441" s="17" t="s">
        <v>3747</v>
      </c>
      <c r="R441" s="17"/>
    </row>
    <row r="442" spans="1:18" ht="56">
      <c r="A442" s="17">
        <f>'G. Communications and Ops Mgmt'!A92</f>
        <v>997</v>
      </c>
      <c r="B442" s="17">
        <f>'G. Communications and Ops Mgmt'!I92</f>
        <v>2</v>
      </c>
      <c r="C442" s="17">
        <f>'G. Communications and Ops Mgmt'!J92</f>
        <v>0</v>
      </c>
      <c r="D442" s="17" t="str">
        <f>'G. Communications and Ops Mgmt'!X92</f>
        <v/>
      </c>
      <c r="E442" s="17" t="str">
        <f>'G. Communications and Ops Mgmt'!B92</f>
        <v>G.11.8</v>
      </c>
      <c r="F442" s="17" t="str">
        <f>'G. Communications and Ops Mgmt'!C92</f>
        <v>Is there an approval process for the ports allowed through the network devices?</v>
      </c>
      <c r="G442" s="17" t="str">
        <f>'G. Communications and Ops Mgmt'!D92</f>
        <v>Yes</v>
      </c>
      <c r="H442" s="17">
        <f>'G. Communications and Ops Mgmt'!E92</f>
        <v>0</v>
      </c>
      <c r="I442" s="17" t="str">
        <f>'G. Communications and Ops Mgmt'!F92</f>
        <v>G.18 Network Security – Authorized Network Traffic</v>
      </c>
      <c r="J442" s="17" t="str">
        <f>'G. Communications and Ops Mgmt'!G92</f>
        <v>10.6.2.c</v>
      </c>
      <c r="K442" s="17" t="str">
        <f>'G. Communications and Ops Mgmt'!H92</f>
        <v>Security Of Network Services</v>
      </c>
      <c r="L442" s="17" t="s">
        <v>3744</v>
      </c>
      <c r="M442" s="17" t="s">
        <v>3745</v>
      </c>
      <c r="N442" s="113" t="s">
        <v>3</v>
      </c>
      <c r="O442" s="113" t="s">
        <v>3</v>
      </c>
      <c r="P442" s="17" t="s">
        <v>3</v>
      </c>
      <c r="Q442" s="17" t="s">
        <v>3747</v>
      </c>
      <c r="R442" s="17"/>
    </row>
    <row r="443" spans="1:18" ht="28">
      <c r="A443" s="17">
        <f>'G. Communications and Ops Mgmt'!A93</f>
        <v>1010</v>
      </c>
      <c r="B443" s="17">
        <f>'G. Communications and Ops Mgmt'!I93</f>
        <v>2</v>
      </c>
      <c r="C443" s="17">
        <f>'G. Communications and Ops Mgmt'!J93</f>
        <v>0</v>
      </c>
      <c r="D443" s="17" t="str">
        <f>'G. Communications and Ops Mgmt'!X93</f>
        <v/>
      </c>
      <c r="E443" s="17" t="str">
        <f>'G. Communications and Ops Mgmt'!B93</f>
        <v>G.11.9</v>
      </c>
      <c r="F443" s="17" t="str">
        <f>'G. Communications and Ops Mgmt'!C93</f>
        <v>Are critical network segments isolated?</v>
      </c>
      <c r="G443" s="17" t="str">
        <f>'G. Communications and Ops Mgmt'!D93</f>
        <v>Yes</v>
      </c>
      <c r="H443" s="17">
        <f>'G. Communications and Ops Mgmt'!E93</f>
        <v>0</v>
      </c>
      <c r="I443" s="17" t="str">
        <f>'G. Communications and Ops Mgmt'!F93</f>
        <v>G.17 Network Security – Firewall(s)</v>
      </c>
      <c r="J443" s="17" t="str">
        <f>'G. Communications and Ops Mgmt'!G93</f>
        <v>11.4.5</v>
      </c>
      <c r="K443" s="17" t="str">
        <f>'G. Communications and Ops Mgmt'!H93</f>
        <v>Segregation In Networks</v>
      </c>
      <c r="L443" s="17" t="s">
        <v>3588</v>
      </c>
      <c r="M443" s="17" t="s">
        <v>3589</v>
      </c>
      <c r="N443" s="113" t="s">
        <v>3</v>
      </c>
      <c r="O443" s="113" t="s">
        <v>3</v>
      </c>
      <c r="P443" s="17" t="s">
        <v>3</v>
      </c>
      <c r="Q443" s="17" t="s">
        <v>3739</v>
      </c>
      <c r="R443" s="17"/>
    </row>
    <row r="444" spans="1:18" ht="42">
      <c r="A444" s="17">
        <f>'G. Communications and Ops Mgmt'!A94</f>
        <v>1011</v>
      </c>
      <c r="B444" s="17">
        <f>'G. Communications and Ops Mgmt'!I94</f>
        <v>2</v>
      </c>
      <c r="C444" s="17">
        <f>'G. Communications and Ops Mgmt'!J94</f>
        <v>0</v>
      </c>
      <c r="D444" s="17" t="str">
        <f>'G. Communications and Ops Mgmt'!X94</f>
        <v/>
      </c>
      <c r="E444" s="17" t="str">
        <f>'G. Communications and Ops Mgmt'!B94</f>
        <v>G.11.10</v>
      </c>
      <c r="F444" s="17" t="str">
        <f>'G. Communications and Ops Mgmt'!C94</f>
        <v>Is there a process to prevent unauthorized devices from physically connecting to the internal network?</v>
      </c>
      <c r="G444" s="17" t="str">
        <f>'G. Communications and Ops Mgmt'!D94</f>
        <v>Yes</v>
      </c>
      <c r="H444" s="17">
        <f>'G. Communications and Ops Mgmt'!E94</f>
        <v>0</v>
      </c>
      <c r="I444" s="17">
        <f>'G. Communications and Ops Mgmt'!F94</f>
        <v>0</v>
      </c>
      <c r="J444" s="17" t="str">
        <f>'G. Communications and Ops Mgmt'!G94</f>
        <v>11.4.3</v>
      </c>
      <c r="K444" s="17" t="str">
        <f>'G. Communications and Ops Mgmt'!H94</f>
        <v>Equipment Identification In Networks</v>
      </c>
      <c r="L444" s="17" t="s">
        <v>3510</v>
      </c>
      <c r="M444" s="17" t="s">
        <v>3511</v>
      </c>
      <c r="N444" s="113" t="s">
        <v>3</v>
      </c>
      <c r="O444" s="113" t="s">
        <v>3</v>
      </c>
      <c r="P444" s="17" t="s">
        <v>3</v>
      </c>
      <c r="Q444" s="17" t="s">
        <v>3777</v>
      </c>
      <c r="R444" s="17"/>
    </row>
    <row r="445" spans="1:18" ht="42">
      <c r="A445" s="17">
        <f>'G. Communications and Ops Mgmt'!A95</f>
        <v>1014</v>
      </c>
      <c r="B445" s="17">
        <f>'G. Communications and Ops Mgmt'!I95</f>
        <v>2</v>
      </c>
      <c r="C445" s="17">
        <f>'G. Communications and Ops Mgmt'!J95</f>
        <v>0</v>
      </c>
      <c r="D445" s="17" t="str">
        <f>'G. Communications and Ops Mgmt'!X95</f>
        <v/>
      </c>
      <c r="E445" s="17" t="str">
        <f>'G. Communications and Ops Mgmt'!B95</f>
        <v>G.11.11</v>
      </c>
      <c r="F445" s="17" t="str">
        <f>'G. Communications and Ops Mgmt'!C95</f>
        <v>Are internal systems required to pass through a content filtering proxy prior to accessing the Internet?</v>
      </c>
      <c r="G445" s="17" t="str">
        <f>'G. Communications and Ops Mgmt'!D95</f>
        <v>No</v>
      </c>
      <c r="H445" s="17">
        <f>'G. Communications and Ops Mgmt'!E95</f>
        <v>0</v>
      </c>
      <c r="I445" s="17">
        <f>'G. Communications and Ops Mgmt'!F95</f>
        <v>0</v>
      </c>
      <c r="J445" s="17" t="str">
        <f>'G. Communications and Ops Mgmt'!G95</f>
        <v>11.4.7</v>
      </c>
      <c r="K445" s="17" t="str">
        <f>'G. Communications and Ops Mgmt'!H95</f>
        <v>Network Routing Control</v>
      </c>
      <c r="L445" s="17" t="s">
        <v>3744</v>
      </c>
      <c r="M445" s="17" t="s">
        <v>3745</v>
      </c>
      <c r="N445" s="113" t="s">
        <v>3</v>
      </c>
      <c r="O445" s="113" t="s">
        <v>3</v>
      </c>
      <c r="P445" s="17" t="s">
        <v>3</v>
      </c>
      <c r="Q445" s="17" t="s">
        <v>3</v>
      </c>
      <c r="R445" s="17"/>
    </row>
    <row r="446" spans="1:18" ht="28">
      <c r="A446" s="17">
        <f>'G. Communications and Ops Mgmt'!A96</f>
        <v>1015</v>
      </c>
      <c r="B446" s="17">
        <f>'G. Communications and Ops Mgmt'!I96</f>
        <v>2</v>
      </c>
      <c r="C446" s="17">
        <f>'G. Communications and Ops Mgmt'!J96</f>
        <v>0</v>
      </c>
      <c r="D446" s="17" t="str">
        <f>'G. Communications and Ops Mgmt'!X96</f>
        <v/>
      </c>
      <c r="E446" s="17" t="str">
        <f>'G. Communications and Ops Mgmt'!B96</f>
        <v>G.11.12</v>
      </c>
      <c r="F446" s="17" t="str">
        <f>'G. Communications and Ops Mgmt'!C96</f>
        <v>Is there an approval process to allow extranet connections?</v>
      </c>
      <c r="G446" s="17" t="str">
        <f>'G. Communications and Ops Mgmt'!D96</f>
        <v>No</v>
      </c>
      <c r="H446" s="17">
        <f>'G. Communications and Ops Mgmt'!E96</f>
        <v>0</v>
      </c>
      <c r="I446" s="17">
        <f>'G. Communications and Ops Mgmt'!F96</f>
        <v>0</v>
      </c>
      <c r="J446" s="17" t="str">
        <f>'G. Communications and Ops Mgmt'!G96</f>
        <v>11.4.1.b</v>
      </c>
      <c r="K446" s="17" t="str">
        <f>'G. Communications and Ops Mgmt'!H96</f>
        <v>Policy On Use Of Network Services</v>
      </c>
      <c r="L446" s="17" t="s">
        <v>3744</v>
      </c>
      <c r="M446" s="17" t="s">
        <v>3745</v>
      </c>
      <c r="N446" s="113">
        <v>2.1</v>
      </c>
      <c r="O446" s="113">
        <v>2.1</v>
      </c>
      <c r="P446" s="17" t="s">
        <v>3778</v>
      </c>
      <c r="Q446" s="17" t="s">
        <v>3747</v>
      </c>
      <c r="R446" s="17"/>
    </row>
    <row r="447" spans="1:18" ht="70">
      <c r="A447" s="17">
        <f>'G. Communications and Ops Mgmt'!A97</f>
        <v>1016</v>
      </c>
      <c r="B447" s="17">
        <f>'G. Communications and Ops Mgmt'!I97</f>
        <v>2</v>
      </c>
      <c r="C447" s="17">
        <f>'G. Communications and Ops Mgmt'!J97</f>
        <v>0</v>
      </c>
      <c r="D447" s="17" t="str">
        <f>'G. Communications and Ops Mgmt'!X97</f>
        <v/>
      </c>
      <c r="E447" s="17" t="str">
        <f>'G. Communications and Ops Mgmt'!B97</f>
        <v>G.11.13</v>
      </c>
      <c r="F447" s="17" t="str">
        <f>'G. Communications and Ops Mgmt'!C97</f>
        <v>Are insecure protocols (telnet) used to access network devices?</v>
      </c>
      <c r="G447" s="17" t="str">
        <f>'G. Communications and Ops Mgmt'!D97</f>
        <v>No</v>
      </c>
      <c r="H447" s="17">
        <f>'G. Communications and Ops Mgmt'!E97</f>
        <v>0</v>
      </c>
      <c r="I447" s="17" t="str">
        <f>'G. Communications and Ops Mgmt'!F97</f>
        <v>G.2 Network Management – Encrypted Authentication Credentials</v>
      </c>
      <c r="J447" s="17" t="str">
        <f>'G. Communications and Ops Mgmt'!G97</f>
        <v>11.4.1.d</v>
      </c>
      <c r="K447" s="17" t="str">
        <f>'G. Communications and Ops Mgmt'!H97</f>
        <v>Policy on use of network services</v>
      </c>
      <c r="L447" s="17" t="s">
        <v>3</v>
      </c>
      <c r="M447" s="17" t="s">
        <v>243</v>
      </c>
      <c r="N447" s="113">
        <v>2.1</v>
      </c>
      <c r="O447" s="113">
        <v>2.1</v>
      </c>
      <c r="P447" s="17" t="s">
        <v>3</v>
      </c>
      <c r="Q447" s="17" t="s">
        <v>3739</v>
      </c>
      <c r="R447" s="17"/>
    </row>
    <row r="448" spans="1:18" ht="42">
      <c r="A448" s="17">
        <f>'G. Communications and Ops Mgmt'!A98</f>
        <v>2612</v>
      </c>
      <c r="B448" s="17">
        <f>'G. Communications and Ops Mgmt'!I98</f>
        <v>2</v>
      </c>
      <c r="C448" s="17">
        <f>'G. Communications and Ops Mgmt'!J98</f>
        <v>0</v>
      </c>
      <c r="D448" s="17" t="str">
        <f>'G. Communications and Ops Mgmt'!X98</f>
        <v/>
      </c>
      <c r="E448" s="17" t="str">
        <f>'G. Communications and Ops Mgmt'!B98</f>
        <v>G.11.14</v>
      </c>
      <c r="F448" s="17" t="str">
        <f>'G. Communications and Ops Mgmt'!C98</f>
        <v>Is access to diagnostic or maintenance ports on network devices restricted?</v>
      </c>
      <c r="G448" s="17" t="str">
        <f>'G. Communications and Ops Mgmt'!D98</f>
        <v>Yes</v>
      </c>
      <c r="H448" s="17">
        <f>'G. Communications and Ops Mgmt'!E98</f>
        <v>0</v>
      </c>
      <c r="I448" s="17" t="str">
        <f>'G. Communications and Ops Mgmt'!F98</f>
        <v>G.3 Externally Facing Open Administrative Ports</v>
      </c>
      <c r="J448" s="17" t="str">
        <f>'G. Communications and Ops Mgmt'!G98</f>
        <v>11.4.4</v>
      </c>
      <c r="K448" s="17" t="str">
        <f>'G. Communications and Ops Mgmt'!H98</f>
        <v>Remote Diagnostic And Configuration Port Protection</v>
      </c>
      <c r="L448" s="17" t="s">
        <v>3</v>
      </c>
      <c r="M448" s="17" t="s">
        <v>243</v>
      </c>
      <c r="N448" s="113">
        <v>2.1</v>
      </c>
      <c r="O448" s="113">
        <v>2.1</v>
      </c>
      <c r="P448" s="17" t="s">
        <v>3</v>
      </c>
      <c r="Q448" s="17" t="s">
        <v>3763</v>
      </c>
      <c r="R448" s="17"/>
    </row>
    <row r="449" spans="1:18" ht="28">
      <c r="A449" s="17">
        <f>'G. Communications and Ops Mgmt'!A99</f>
        <v>1065</v>
      </c>
      <c r="B449" s="17">
        <f>'G. Communications and Ops Mgmt'!I99</f>
        <v>2</v>
      </c>
      <c r="C449" s="17">
        <f>'G. Communications and Ops Mgmt'!J99</f>
        <v>0</v>
      </c>
      <c r="D449" s="17" t="str">
        <f>'G. Communications and Ops Mgmt'!X99</f>
        <v/>
      </c>
      <c r="E449" s="17" t="str">
        <f>'G. Communications and Ops Mgmt'!B99</f>
        <v>G.11.15</v>
      </c>
      <c r="F449" s="17" t="str">
        <f>'G. Communications and Ops Mgmt'!C99</f>
        <v>Is there a separate network segment or endpoints for remote access?</v>
      </c>
      <c r="G449" s="17" t="str">
        <f>'G. Communications and Ops Mgmt'!D99</f>
        <v>No</v>
      </c>
      <c r="H449" s="17">
        <f>'G. Communications and Ops Mgmt'!E99</f>
        <v>0</v>
      </c>
      <c r="I449" s="17">
        <f>'G. Communications and Ops Mgmt'!F99</f>
        <v>0</v>
      </c>
      <c r="J449" s="17" t="str">
        <f>'G. Communications and Ops Mgmt'!G99</f>
        <v>11.7.1</v>
      </c>
      <c r="K449" s="17" t="str">
        <f>'G. Communications and Ops Mgmt'!H99</f>
        <v>Mobile Computing And Communications</v>
      </c>
      <c r="L449" s="17" t="s">
        <v>3</v>
      </c>
      <c r="M449" s="17" t="s">
        <v>243</v>
      </c>
      <c r="N449" s="113" t="s">
        <v>3</v>
      </c>
      <c r="O449" s="113" t="s">
        <v>3</v>
      </c>
      <c r="P449" s="17" t="s">
        <v>3</v>
      </c>
      <c r="Q449" s="17" t="s">
        <v>3</v>
      </c>
      <c r="R449" s="17"/>
    </row>
    <row r="450" spans="1:18" ht="56">
      <c r="A450" s="17">
        <f>'G. Communications and Ops Mgmt'!A100</f>
        <v>2947</v>
      </c>
      <c r="B450" s="17">
        <f>'G. Communications and Ops Mgmt'!I100</f>
        <v>2</v>
      </c>
      <c r="C450" s="17">
        <f>'G. Communications and Ops Mgmt'!J100</f>
        <v>0</v>
      </c>
      <c r="D450" s="17" t="str">
        <f>'G. Communications and Ops Mgmt'!X100</f>
        <v/>
      </c>
      <c r="E450" s="17" t="str">
        <f>'G. Communications and Ops Mgmt'!B100</f>
        <v>G.11.16</v>
      </c>
      <c r="F450" s="17" t="str">
        <f>'G. Communications and Ops Mgmt'!C100</f>
        <v>Are firewall rules and network access control lists regularly reviewed?</v>
      </c>
      <c r="G450" s="17" t="str">
        <f>'G. Communications and Ops Mgmt'!D100</f>
        <v>Yes</v>
      </c>
      <c r="H450" s="17">
        <f>'G. Communications and Ops Mgmt'!E100</f>
        <v>0</v>
      </c>
      <c r="I450" s="17">
        <f>'G. Communications and Ops Mgmt'!F100</f>
        <v>0</v>
      </c>
      <c r="J450" s="17" t="str">
        <f>'G. Communications and Ops Mgmt'!G100</f>
        <v>15.2.2</v>
      </c>
      <c r="K450" s="17" t="str">
        <f>'G. Communications and Ops Mgmt'!H100</f>
        <v>Technical Compliance Checking</v>
      </c>
      <c r="L450" s="17" t="s">
        <v>3510</v>
      </c>
      <c r="M450" s="17" t="s">
        <v>3511</v>
      </c>
      <c r="N450" s="113" t="s">
        <v>3</v>
      </c>
      <c r="O450" s="113" t="s">
        <v>3</v>
      </c>
      <c r="P450" s="17" t="s">
        <v>3779</v>
      </c>
      <c r="Q450" s="17" t="s">
        <v>3595</v>
      </c>
      <c r="R450" s="17"/>
    </row>
    <row r="451" spans="1:18" ht="42">
      <c r="A451" s="17">
        <f>'G. Communications and Ops Mgmt'!A101</f>
        <v>2614</v>
      </c>
      <c r="B451" s="17">
        <f>'G. Communications and Ops Mgmt'!I101</f>
        <v>2</v>
      </c>
      <c r="C451" s="17">
        <f>'G. Communications and Ops Mgmt'!J101</f>
        <v>0</v>
      </c>
      <c r="D451" s="17" t="str">
        <f>'G. Communications and Ops Mgmt'!X101</f>
        <v/>
      </c>
      <c r="E451" s="17" t="str">
        <f>'G. Communications and Ops Mgmt'!B101</f>
        <v>G.11.17</v>
      </c>
      <c r="F451" s="17" t="str">
        <f>'G. Communications and Ops Mgmt'!C101</f>
        <v>Is there a DMZ environment within the network that transmits, processes or stores Scoped Systems and Data? If so, is it:</v>
      </c>
      <c r="G451" s="17" t="str">
        <f>'G. Communications and Ops Mgmt'!D101</f>
        <v>Yes</v>
      </c>
      <c r="H451" s="17">
        <f>'G. Communications and Ops Mgmt'!E101</f>
        <v>0</v>
      </c>
      <c r="I451" s="17">
        <f>'G. Communications and Ops Mgmt'!F101</f>
        <v>0</v>
      </c>
      <c r="J451" s="17" t="str">
        <f>'G. Communications and Ops Mgmt'!G101</f>
        <v>N/A</v>
      </c>
      <c r="K451" s="17" t="str">
        <f>'G. Communications and Ops Mgmt'!H101</f>
        <v/>
      </c>
      <c r="L451" s="17" t="s">
        <v>3588</v>
      </c>
      <c r="M451" s="17" t="s">
        <v>3589</v>
      </c>
      <c r="N451" s="113" t="s">
        <v>3</v>
      </c>
      <c r="O451" s="113" t="s">
        <v>3</v>
      </c>
      <c r="P451" s="17" t="s">
        <v>3780</v>
      </c>
      <c r="Q451" s="17" t="s">
        <v>3777</v>
      </c>
      <c r="R451" s="17"/>
    </row>
    <row r="452" spans="1:18" ht="28">
      <c r="A452" s="17">
        <f>'G. Communications and Ops Mgmt'!A102</f>
        <v>1049</v>
      </c>
      <c r="B452" s="17">
        <f>'G. Communications and Ops Mgmt'!I102</f>
        <v>3</v>
      </c>
      <c r="C452" s="17">
        <f>'G. Communications and Ops Mgmt'!J102</f>
        <v>0</v>
      </c>
      <c r="D452" s="17" t="str">
        <f>'G. Communications and Ops Mgmt'!X102</f>
        <v/>
      </c>
      <c r="E452" s="17" t="str">
        <f>'G. Communications and Ops Mgmt'!B102</f>
        <v>G.11.17.1</v>
      </c>
      <c r="F452" s="17" t="str">
        <f>'G. Communications and Ops Mgmt'!C102</f>
        <v>Limited to only those servers that require access from the Internet?</v>
      </c>
      <c r="G452" s="17" t="str">
        <f>'G. Communications and Ops Mgmt'!D102</f>
        <v>Yes</v>
      </c>
      <c r="H452" s="17">
        <f>'G. Communications and Ops Mgmt'!E102</f>
        <v>0</v>
      </c>
      <c r="I452" s="17">
        <f>'G. Communications and Ops Mgmt'!F102</f>
        <v>0</v>
      </c>
      <c r="J452" s="17" t="str">
        <f>'G. Communications and Ops Mgmt'!G102</f>
        <v>11.4.5</v>
      </c>
      <c r="K452" s="17" t="str">
        <f>'G. Communications and Ops Mgmt'!H102</f>
        <v>Segregation In Networks</v>
      </c>
      <c r="L452" s="17" t="s">
        <v>3600</v>
      </c>
      <c r="M452" s="17" t="s">
        <v>3601</v>
      </c>
      <c r="N452" s="113" t="s">
        <v>3</v>
      </c>
      <c r="O452" s="113" t="s">
        <v>3</v>
      </c>
      <c r="P452" s="17" t="s">
        <v>3</v>
      </c>
      <c r="Q452" s="17" t="s">
        <v>3597</v>
      </c>
      <c r="R452" s="17"/>
    </row>
    <row r="453" spans="1:18" ht="28">
      <c r="A453" s="17">
        <f>'G. Communications and Ops Mgmt'!A103</f>
        <v>1056</v>
      </c>
      <c r="B453" s="17">
        <f>'G. Communications and Ops Mgmt'!I103</f>
        <v>3</v>
      </c>
      <c r="C453" s="17">
        <f>'G. Communications and Ops Mgmt'!J103</f>
        <v>0</v>
      </c>
      <c r="D453" s="17" t="str">
        <f>'G. Communications and Ops Mgmt'!X103</f>
        <v/>
      </c>
      <c r="E453" s="17" t="str">
        <f>'G. Communications and Ops Mgmt'!B103</f>
        <v>G.11.17.2</v>
      </c>
      <c r="F453" s="17" t="str">
        <f>'G. Communications and Ops Mgmt'!C103</f>
        <v>Separated with DMZ segments for devices that initiate outbound traffic to the Internet?</v>
      </c>
      <c r="G453" s="17" t="str">
        <f>'G. Communications and Ops Mgmt'!D103</f>
        <v>Yes</v>
      </c>
      <c r="H453" s="17">
        <f>'G. Communications and Ops Mgmt'!E103</f>
        <v>0</v>
      </c>
      <c r="I453" s="17">
        <f>'G. Communications and Ops Mgmt'!F103</f>
        <v>0</v>
      </c>
      <c r="J453" s="17" t="str">
        <f>'G. Communications and Ops Mgmt'!G103</f>
        <v>11.4.5</v>
      </c>
      <c r="K453" s="17" t="str">
        <f>'G. Communications and Ops Mgmt'!H103</f>
        <v>Segregation In Networks</v>
      </c>
      <c r="L453" s="17" t="s">
        <v>3600</v>
      </c>
      <c r="M453" s="17" t="s">
        <v>3601</v>
      </c>
      <c r="N453" s="113" t="s">
        <v>3</v>
      </c>
      <c r="O453" s="113" t="s">
        <v>3</v>
      </c>
      <c r="P453" s="17" t="s">
        <v>3781</v>
      </c>
      <c r="Q453" s="17" t="s">
        <v>3599</v>
      </c>
      <c r="R453" s="17"/>
    </row>
    <row r="454" spans="1:18" ht="42">
      <c r="A454" s="17">
        <f>'G. Communications and Ops Mgmt'!A104</f>
        <v>1068</v>
      </c>
      <c r="B454" s="17">
        <f>'G. Communications and Ops Mgmt'!I104</f>
        <v>2</v>
      </c>
      <c r="C454" s="17">
        <f>'G. Communications and Ops Mgmt'!J104</f>
        <v>0</v>
      </c>
      <c r="D454" s="17" t="str">
        <f>'G. Communications and Ops Mgmt'!X104</f>
        <v/>
      </c>
      <c r="E454" s="17" t="str">
        <f>'G. Communications and Ops Mgmt'!B104</f>
        <v>G.11.18</v>
      </c>
      <c r="F454" s="17" t="str">
        <f>'G. Communications and Ops Mgmt'!C104</f>
        <v>Is Intrusion Detection/Prevention System employed in all network zones? If so, does it include:</v>
      </c>
      <c r="G454" s="17" t="str">
        <f>'G. Communications and Ops Mgmt'!D104</f>
        <v>Yes</v>
      </c>
      <c r="H454" s="17">
        <f>'G. Communications and Ops Mgmt'!E104</f>
        <v>0</v>
      </c>
      <c r="I454" s="17" t="str">
        <f>'G. Communications and Ops Mgmt'!F104</f>
        <v>G.19 Network Security – IDS/IPS Attributes</v>
      </c>
      <c r="J454" s="17" t="str">
        <f>'G. Communications and Ops Mgmt'!G104</f>
        <v>10.10.3</v>
      </c>
      <c r="K454" s="17" t="str">
        <f>'G. Communications and Ops Mgmt'!H104</f>
        <v>Protection Of Log Information</v>
      </c>
      <c r="L454" s="17" t="s">
        <v>3604</v>
      </c>
      <c r="M454" s="17" t="s">
        <v>3605</v>
      </c>
      <c r="N454" s="113" t="s">
        <v>3</v>
      </c>
      <c r="O454" s="113" t="s">
        <v>3</v>
      </c>
      <c r="P454" s="17" t="s">
        <v>3</v>
      </c>
      <c r="Q454" s="17" t="s">
        <v>3599</v>
      </c>
      <c r="R454" s="17"/>
    </row>
    <row r="455" spans="1:18" ht="28">
      <c r="A455" s="17">
        <f>'G. Communications and Ops Mgmt'!A105</f>
        <v>1075</v>
      </c>
      <c r="B455" s="17">
        <f>'G. Communications and Ops Mgmt'!I105</f>
        <v>3</v>
      </c>
      <c r="C455" s="17">
        <f>'G. Communications and Ops Mgmt'!J105</f>
        <v>0</v>
      </c>
      <c r="D455" s="17" t="str">
        <f>'G. Communications and Ops Mgmt'!X105</f>
        <v/>
      </c>
      <c r="E455" s="17" t="str">
        <f>'G. Communications and Ops Mgmt'!B105</f>
        <v>G.11.18.1</v>
      </c>
      <c r="F455" s="17" t="str">
        <f>'G. Communications and Ops Mgmt'!C105</f>
        <v>Configuration to generate alerts when incidents and values exceed predetermined thresholds?</v>
      </c>
      <c r="G455" s="17" t="str">
        <f>'G. Communications and Ops Mgmt'!D105</f>
        <v>Yes</v>
      </c>
      <c r="H455" s="17">
        <f>'G. Communications and Ops Mgmt'!E105</f>
        <v>0</v>
      </c>
      <c r="I455" s="17">
        <f>'G. Communications and Ops Mgmt'!F105</f>
        <v>0</v>
      </c>
      <c r="J455" s="17" t="str">
        <f>'G. Communications and Ops Mgmt'!G105</f>
        <v>10.10.2.c.4</v>
      </c>
      <c r="K455" s="17" t="str">
        <f>'G. Communications and Ops Mgmt'!H105</f>
        <v>Monitoring System Use</v>
      </c>
      <c r="L455" s="17" t="s">
        <v>3600</v>
      </c>
      <c r="M455" s="17" t="s">
        <v>3601</v>
      </c>
      <c r="N455" s="113" t="s">
        <v>3</v>
      </c>
      <c r="O455" s="113" t="s">
        <v>3</v>
      </c>
      <c r="P455" s="17" t="s">
        <v>3</v>
      </c>
      <c r="Q455" s="17" t="s">
        <v>3604</v>
      </c>
      <c r="R455" s="17"/>
    </row>
    <row r="456" spans="1:18" ht="42">
      <c r="A456" s="17">
        <f>'G. Communications and Ops Mgmt'!A106</f>
        <v>1076</v>
      </c>
      <c r="B456" s="17">
        <f>'G. Communications and Ops Mgmt'!I106</f>
        <v>3</v>
      </c>
      <c r="C456" s="17">
        <f>'G. Communications and Ops Mgmt'!J106</f>
        <v>0</v>
      </c>
      <c r="D456" s="17" t="str">
        <f>'G. Communications and Ops Mgmt'!X106</f>
        <v/>
      </c>
      <c r="E456" s="17" t="str">
        <f>'G. Communications and Ops Mgmt'!B106</f>
        <v>G.11.18.2</v>
      </c>
      <c r="F456" s="17" t="str">
        <f>'G. Communications and Ops Mgmt'!C106</f>
        <v>Regularly updated signatures based on new threats?</v>
      </c>
      <c r="G456" s="17" t="str">
        <f>'G. Communications and Ops Mgmt'!D106</f>
        <v>Yes</v>
      </c>
      <c r="H456" s="17">
        <f>'G. Communications and Ops Mgmt'!E106</f>
        <v>0</v>
      </c>
      <c r="I456" s="17" t="str">
        <f>'G. Communications and Ops Mgmt'!F106</f>
        <v>G.1 Network Security – IDS/IPS Signature Updates</v>
      </c>
      <c r="J456" s="17" t="str">
        <f>'G. Communications and Ops Mgmt'!G106</f>
        <v>10.4.1.d</v>
      </c>
      <c r="K456" s="17" t="str">
        <f>'G. Communications and Ops Mgmt'!H106</f>
        <v>Controls Against Malicious Code</v>
      </c>
      <c r="L456" s="17" t="s">
        <v>3</v>
      </c>
      <c r="M456" s="17" t="s">
        <v>243</v>
      </c>
      <c r="N456" s="113" t="s">
        <v>3</v>
      </c>
      <c r="O456" s="113" t="s">
        <v>3</v>
      </c>
      <c r="P456" s="17" t="s">
        <v>3489</v>
      </c>
      <c r="Q456" s="17" t="s">
        <v>3</v>
      </c>
      <c r="R456" s="17"/>
    </row>
    <row r="457" spans="1:18">
      <c r="A457" s="17">
        <f>'G. Communications and Ops Mgmt'!A107</f>
        <v>1077</v>
      </c>
      <c r="B457" s="17">
        <f>'G. Communications and Ops Mgmt'!I107</f>
        <v>3</v>
      </c>
      <c r="C457" s="17">
        <f>'G. Communications and Ops Mgmt'!J107</f>
        <v>0</v>
      </c>
      <c r="D457" s="17" t="str">
        <f>'G. Communications and Ops Mgmt'!X107</f>
        <v/>
      </c>
      <c r="E457" s="17" t="str">
        <f>'G. Communications and Ops Mgmt'!B107</f>
        <v>G.11.18.3</v>
      </c>
      <c r="F457" s="17" t="str">
        <f>'G. Communications and Ops Mgmt'!C107</f>
        <v>System monitoring 24x7x365?</v>
      </c>
      <c r="G457" s="17" t="str">
        <f>'G. Communications and Ops Mgmt'!D107</f>
        <v>Yes</v>
      </c>
      <c r="H457" s="17">
        <f>'G. Communications and Ops Mgmt'!E107</f>
        <v>0</v>
      </c>
      <c r="I457" s="17">
        <f>'G. Communications and Ops Mgmt'!F107</f>
        <v>0</v>
      </c>
      <c r="J457" s="17" t="str">
        <f>'G. Communications and Ops Mgmt'!G107</f>
        <v>10.6.1.d</v>
      </c>
      <c r="K457" s="17" t="str">
        <f>'G. Communications and Ops Mgmt'!H107</f>
        <v>Network Controls</v>
      </c>
      <c r="L457" s="17" t="s">
        <v>3733</v>
      </c>
      <c r="M457" s="17" t="s">
        <v>3734</v>
      </c>
      <c r="N457" s="113" t="s">
        <v>3</v>
      </c>
      <c r="O457" s="113" t="s">
        <v>3</v>
      </c>
      <c r="P457" s="17" t="s">
        <v>3</v>
      </c>
      <c r="Q457" s="17" t="s">
        <v>3735</v>
      </c>
      <c r="R457" s="17"/>
    </row>
    <row r="458" spans="1:18" ht="70">
      <c r="A458" s="17">
        <f>'G. Communications and Ops Mgmt'!A108</f>
        <v>1080</v>
      </c>
      <c r="B458" s="17">
        <f>'G. Communications and Ops Mgmt'!I108</f>
        <v>3</v>
      </c>
      <c r="C458" s="17">
        <f>'G. Communications and Ops Mgmt'!J108</f>
        <v>0</v>
      </c>
      <c r="D458" s="17" t="str">
        <f>'G. Communications and Ops Mgmt'!X108</f>
        <v/>
      </c>
      <c r="E458" s="17" t="str">
        <f>'G. Communications and Ops Mgmt'!B108</f>
        <v>G.11.18.4</v>
      </c>
      <c r="F458" s="17" t="str">
        <f>'G. Communications and Ops Mgmt'!C108</f>
        <v>Event feeds into the Incident Management process?</v>
      </c>
      <c r="G458" s="17" t="str">
        <f>'G. Communications and Ops Mgmt'!D108</f>
        <v>Yes</v>
      </c>
      <c r="H458" s="17">
        <f>'G. Communications and Ops Mgmt'!E108</f>
        <v>0</v>
      </c>
      <c r="I458" s="17">
        <f>'G. Communications and Ops Mgmt'!F108</f>
        <v>0</v>
      </c>
      <c r="J458" s="17" t="str">
        <f>'G. Communications and Ops Mgmt'!G108</f>
        <v>N/A</v>
      </c>
      <c r="K458" s="17" t="str">
        <f>'G. Communications and Ops Mgmt'!H108</f>
        <v/>
      </c>
      <c r="L458" s="17" t="s">
        <v>3</v>
      </c>
      <c r="M458" s="17" t="s">
        <v>243</v>
      </c>
      <c r="N458" s="113">
        <v>4.0999999999999996</v>
      </c>
      <c r="O458" s="113">
        <v>4.0999999999999996</v>
      </c>
      <c r="P458" s="17" t="s">
        <v>3782</v>
      </c>
      <c r="Q458" s="17" t="s">
        <v>3777</v>
      </c>
      <c r="R458" s="17"/>
    </row>
    <row r="459" spans="1:18" ht="84">
      <c r="A459" s="17">
        <f>'G. Communications and Ops Mgmt'!A109</f>
        <v>1121</v>
      </c>
      <c r="B459" s="17">
        <f>'G. Communications and Ops Mgmt'!I109</f>
        <v>2</v>
      </c>
      <c r="C459" s="17">
        <f>'G. Communications and Ops Mgmt'!J109</f>
        <v>0</v>
      </c>
      <c r="D459" s="17" t="str">
        <f>'G. Communications and Ops Mgmt'!X109</f>
        <v/>
      </c>
      <c r="E459" s="17" t="str">
        <f>'G. Communications and Ops Mgmt'!B109</f>
        <v>G.11.19</v>
      </c>
      <c r="F459" s="17" t="str">
        <f>'G. Communications and Ops Mgmt'!C109</f>
        <v>Is approval required prior to connecting any outbound or inbound modem lines, cable modem lines, DSL phone lines or wireless access points to a desktop or other access point directly connected to the company-managed network?</v>
      </c>
      <c r="G459" s="17" t="str">
        <f>'G. Communications and Ops Mgmt'!D109</f>
        <v>Yes</v>
      </c>
      <c r="H459" s="17">
        <f>'G. Communications and Ops Mgmt'!E109</f>
        <v>0</v>
      </c>
      <c r="I459" s="17">
        <f>'G. Communications and Ops Mgmt'!F109</f>
        <v>0</v>
      </c>
      <c r="J459" s="17" t="str">
        <f>'G. Communications and Ops Mgmt'!G109</f>
        <v>11.4.1.b</v>
      </c>
      <c r="K459" s="17" t="str">
        <f>'G. Communications and Ops Mgmt'!H109</f>
        <v>Policy On Use Of Network Services</v>
      </c>
      <c r="L459" s="17" t="s">
        <v>3588</v>
      </c>
      <c r="M459" s="17" t="s">
        <v>3589</v>
      </c>
      <c r="N459" s="113">
        <v>4.0999999999999996</v>
      </c>
      <c r="O459" s="113">
        <v>4.0999999999999996</v>
      </c>
      <c r="P459" s="17" t="s">
        <v>3</v>
      </c>
      <c r="Q459" s="17" t="s">
        <v>3</v>
      </c>
      <c r="R459" s="17"/>
    </row>
    <row r="460" spans="1:18" ht="42">
      <c r="A460" s="17">
        <f>'G. Communications and Ops Mgmt'!A110</f>
        <v>1122</v>
      </c>
      <c r="B460" s="17">
        <f>'G. Communications and Ops Mgmt'!I110</f>
        <v>2</v>
      </c>
      <c r="C460" s="17">
        <f>'G. Communications and Ops Mgmt'!J110</f>
        <v>0</v>
      </c>
      <c r="D460" s="17" t="str">
        <f>'G. Communications and Ops Mgmt'!X110</f>
        <v/>
      </c>
      <c r="E460" s="17" t="str">
        <f>'G. Communications and Ops Mgmt'!B110</f>
        <v>G.11.20</v>
      </c>
      <c r="F460" s="17" t="str">
        <f>'G. Communications and Ops Mgmt'!C110</f>
        <v>Are modems used? If so are they all set to auto-answer and required to use an authentication or encryption device?</v>
      </c>
      <c r="G460" s="17" t="str">
        <f>'G. Communications and Ops Mgmt'!D110</f>
        <v>No</v>
      </c>
      <c r="H460" s="17">
        <f>'G. Communications and Ops Mgmt'!E110</f>
        <v>0</v>
      </c>
      <c r="I460" s="17">
        <f>'G. Communications and Ops Mgmt'!F110</f>
        <v>0</v>
      </c>
      <c r="J460" s="17" t="str">
        <f>'G. Communications and Ops Mgmt'!G110</f>
        <v>11.4.2</v>
      </c>
      <c r="K460" s="17" t="str">
        <f>'G. Communications and Ops Mgmt'!H110</f>
        <v>User Authentication For External Connections</v>
      </c>
      <c r="L460" s="17" t="s">
        <v>3588</v>
      </c>
      <c r="M460" s="17" t="s">
        <v>3589</v>
      </c>
      <c r="N460" s="113" t="s">
        <v>3</v>
      </c>
      <c r="O460" s="113" t="s">
        <v>3</v>
      </c>
      <c r="P460" s="17" t="s">
        <v>3783</v>
      </c>
      <c r="Q460" s="17" t="s">
        <v>3777</v>
      </c>
      <c r="R460" s="17"/>
    </row>
    <row r="461" spans="1:18" ht="28">
      <c r="A461" s="17">
        <f>'G. Communications and Ops Mgmt'!A111</f>
        <v>1095</v>
      </c>
      <c r="B461" s="17">
        <f>'G. Communications and Ops Mgmt'!I111</f>
        <v>1</v>
      </c>
      <c r="C461" s="17">
        <f>'G. Communications and Ops Mgmt'!J111</f>
        <v>0</v>
      </c>
      <c r="D461" s="17">
        <f>'G. Communications and Ops Mgmt'!X111</f>
        <v>1</v>
      </c>
      <c r="E461" s="17" t="str">
        <f>'G. Communications and Ops Mgmt'!B111</f>
        <v>G.12</v>
      </c>
      <c r="F461" s="17" t="str">
        <f>'G. Communications and Ops Mgmt'!C111</f>
        <v>Is wireless networking technology used? Is so, is there:</v>
      </c>
      <c r="G461" s="17" t="str">
        <f>'G. Communications and Ops Mgmt'!D111</f>
        <v>Yes</v>
      </c>
      <c r="H461" s="17">
        <f>'G. Communications and Ops Mgmt'!E111</f>
        <v>0</v>
      </c>
      <c r="I461" s="17" t="str">
        <f>'G. Communications and Ops Mgmt'!F111</f>
        <v>G.15 Unapproved Wireless Networks</v>
      </c>
      <c r="J461" s="17" t="str">
        <f>'G. Communications and Ops Mgmt'!G111</f>
        <v>10.6.1.c</v>
      </c>
      <c r="K461" s="17" t="str">
        <f>'G. Communications and Ops Mgmt'!H111</f>
        <v>Network Controls</v>
      </c>
      <c r="L461" s="17" t="s">
        <v>3588</v>
      </c>
      <c r="M461" s="17" t="s">
        <v>3589</v>
      </c>
      <c r="N461" s="113">
        <v>8.4</v>
      </c>
      <c r="O461" s="113">
        <v>8.4</v>
      </c>
      <c r="P461" s="17" t="s">
        <v>3784</v>
      </c>
      <c r="Q461" s="17" t="s">
        <v>3777</v>
      </c>
      <c r="R461" s="17"/>
    </row>
    <row r="462" spans="1:18" ht="28">
      <c r="A462" s="17">
        <f>'G. Communications and Ops Mgmt'!A112</f>
        <v>1096</v>
      </c>
      <c r="B462" s="17">
        <f>'G. Communications and Ops Mgmt'!I112</f>
        <v>2</v>
      </c>
      <c r="C462" s="17">
        <f>'G. Communications and Ops Mgmt'!J112</f>
        <v>0</v>
      </c>
      <c r="D462" s="17" t="str">
        <f>'G. Communications and Ops Mgmt'!X112</f>
        <v/>
      </c>
      <c r="E462" s="17" t="str">
        <f>'G. Communications and Ops Mgmt'!B112</f>
        <v>G.12.1</v>
      </c>
      <c r="F462" s="17" t="str">
        <f>'G. Communications and Ops Mgmt'!C112</f>
        <v>Approved and fully implemented wireless networking policy?</v>
      </c>
      <c r="G462" s="17" t="str">
        <f>'G. Communications and Ops Mgmt'!D112</f>
        <v>Yes</v>
      </c>
      <c r="H462" s="17">
        <f>'G. Communications and Ops Mgmt'!E112</f>
        <v>0</v>
      </c>
      <c r="I462" s="17">
        <f>'G. Communications and Ops Mgmt'!F112</f>
        <v>0</v>
      </c>
      <c r="J462" s="17" t="str">
        <f>'G. Communications and Ops Mgmt'!G112</f>
        <v>10.8.1.e</v>
      </c>
      <c r="K462" s="17" t="str">
        <f>'G. Communications and Ops Mgmt'!H112</f>
        <v>Information Exchange Policies And Procedures</v>
      </c>
      <c r="L462" s="17" t="s">
        <v>3</v>
      </c>
      <c r="M462" s="17" t="s">
        <v>243</v>
      </c>
      <c r="N462" s="113" t="s">
        <v>3</v>
      </c>
      <c r="O462" s="113" t="s">
        <v>3</v>
      </c>
      <c r="P462" s="17" t="s">
        <v>3</v>
      </c>
      <c r="Q462" s="17" t="s">
        <v>3</v>
      </c>
      <c r="R462" s="17"/>
    </row>
    <row r="463" spans="1:18" ht="28">
      <c r="A463" s="17">
        <f>'G. Communications and Ops Mgmt'!A113</f>
        <v>1107</v>
      </c>
      <c r="B463" s="17">
        <f>'G. Communications and Ops Mgmt'!I113</f>
        <v>2</v>
      </c>
      <c r="C463" s="17">
        <f>'G. Communications and Ops Mgmt'!J113</f>
        <v>0</v>
      </c>
      <c r="D463" s="17" t="str">
        <f>'G. Communications and Ops Mgmt'!X113</f>
        <v/>
      </c>
      <c r="E463" s="17" t="str">
        <f>'G. Communications and Ops Mgmt'!B113</f>
        <v>G.12.2</v>
      </c>
      <c r="F463" s="17" t="str">
        <f>'G. Communications and Ops Mgmt'!C113</f>
        <v>Two active network connections allowed at the same time (split-tunneling)?</v>
      </c>
      <c r="G463" s="17" t="str">
        <f>'G. Communications and Ops Mgmt'!D113</f>
        <v>No</v>
      </c>
      <c r="H463" s="17">
        <f>'G. Communications and Ops Mgmt'!E113</f>
        <v>0</v>
      </c>
      <c r="I463" s="17">
        <f>'G. Communications and Ops Mgmt'!F113</f>
        <v>0</v>
      </c>
      <c r="J463" s="17" t="str">
        <f>'G. Communications and Ops Mgmt'!G113</f>
        <v>N/A</v>
      </c>
      <c r="K463" s="17" t="str">
        <f>'G. Communications and Ops Mgmt'!H113</f>
        <v/>
      </c>
      <c r="L463" s="17" t="s">
        <v>3588</v>
      </c>
      <c r="M463" s="17" t="s">
        <v>3589</v>
      </c>
      <c r="N463" s="113" t="s">
        <v>3</v>
      </c>
      <c r="O463" s="113" t="s">
        <v>3</v>
      </c>
      <c r="P463" s="17" t="s">
        <v>3785</v>
      </c>
      <c r="Q463" s="17" t="s">
        <v>3735</v>
      </c>
      <c r="R463" s="17"/>
    </row>
    <row r="464" spans="1:18" ht="28">
      <c r="A464" s="17">
        <f>'G. Communications and Ops Mgmt'!A114</f>
        <v>1108</v>
      </c>
      <c r="B464" s="17">
        <f>'G. Communications and Ops Mgmt'!I114</f>
        <v>2</v>
      </c>
      <c r="C464" s="17">
        <f>'G. Communications and Ops Mgmt'!J114</f>
        <v>0</v>
      </c>
      <c r="D464" s="17" t="str">
        <f>'G. Communications and Ops Mgmt'!X114</f>
        <v/>
      </c>
      <c r="E464" s="17" t="str">
        <f>'G. Communications and Ops Mgmt'!B114</f>
        <v>G.12.3</v>
      </c>
      <c r="F464" s="17" t="str">
        <f>'G. Communications and Ops Mgmt'!C114</f>
        <v>Wireless connections authenticated using multi-factor authentication?</v>
      </c>
      <c r="G464" s="17" t="str">
        <f>'G. Communications and Ops Mgmt'!D114</f>
        <v>Yes</v>
      </c>
      <c r="H464" s="17">
        <f>'G. Communications and Ops Mgmt'!E114</f>
        <v>0</v>
      </c>
      <c r="I464" s="17">
        <f>'G. Communications and Ops Mgmt'!F114</f>
        <v>0</v>
      </c>
      <c r="J464" s="17" t="str">
        <f>'G. Communications and Ops Mgmt'!G114</f>
        <v>11.4.2</v>
      </c>
      <c r="K464" s="17" t="str">
        <f>'G. Communications and Ops Mgmt'!H114</f>
        <v>User Authentication For External Connections</v>
      </c>
      <c r="L464" s="17" t="s">
        <v>3</v>
      </c>
      <c r="M464" s="17" t="s">
        <v>243</v>
      </c>
      <c r="N464" s="113" t="s">
        <v>3</v>
      </c>
      <c r="O464" s="113" t="s">
        <v>3</v>
      </c>
      <c r="P464" s="17" t="s">
        <v>3785</v>
      </c>
      <c r="Q464" s="17" t="s">
        <v>3735</v>
      </c>
      <c r="R464" s="17"/>
    </row>
    <row r="465" spans="1:18" ht="28">
      <c r="A465" s="17">
        <f>'G. Communications and Ops Mgmt'!A115</f>
        <v>1111</v>
      </c>
      <c r="B465" s="17">
        <f>'G. Communications and Ops Mgmt'!I115</f>
        <v>2</v>
      </c>
      <c r="C465" s="17">
        <f>'G. Communications and Ops Mgmt'!J115</f>
        <v>0</v>
      </c>
      <c r="D465" s="17" t="str">
        <f>'G. Communications and Ops Mgmt'!X115</f>
        <v/>
      </c>
      <c r="E465" s="17" t="str">
        <f>'G. Communications and Ops Mgmt'!B115</f>
        <v>G.12.4</v>
      </c>
      <c r="F465" s="17" t="str">
        <f>'G. Communications and Ops Mgmt'!C115</f>
        <v>Encrypted using strong encryption (WPA2 or higher)?</v>
      </c>
      <c r="G465" s="17" t="str">
        <f>'G. Communications and Ops Mgmt'!D115</f>
        <v>Yes</v>
      </c>
      <c r="H465" s="17">
        <f>'G. Communications and Ops Mgmt'!E115</f>
        <v>0</v>
      </c>
      <c r="I465" s="17" t="str">
        <f>'G. Communications and Ops Mgmt'!F115</f>
        <v xml:space="preserve">G.16 Wireless Networks Encryption </v>
      </c>
      <c r="J465" s="17" t="str">
        <f>'G. Communications and Ops Mgmt'!G115</f>
        <v>10.6.1</v>
      </c>
      <c r="K465" s="17" t="str">
        <f>'G. Communications and Ops Mgmt'!H115</f>
        <v>Network Controls</v>
      </c>
      <c r="L465" s="17" t="s">
        <v>3588</v>
      </c>
      <c r="M465" s="17" t="s">
        <v>3589</v>
      </c>
      <c r="N465" s="113" t="s">
        <v>3</v>
      </c>
      <c r="O465" s="113" t="s">
        <v>3</v>
      </c>
      <c r="P465" s="17" t="s">
        <v>3</v>
      </c>
      <c r="Q465" s="17" t="s">
        <v>3736</v>
      </c>
      <c r="R465" s="17"/>
    </row>
    <row r="466" spans="1:18" ht="42">
      <c r="A466" s="17">
        <f>'G. Communications and Ops Mgmt'!A116</f>
        <v>1117</v>
      </c>
      <c r="B466" s="17">
        <f>'G. Communications and Ops Mgmt'!I116</f>
        <v>2</v>
      </c>
      <c r="C466" s="17">
        <f>'G. Communications and Ops Mgmt'!J116</f>
        <v>0</v>
      </c>
      <c r="D466" s="17" t="str">
        <f>'G. Communications and Ops Mgmt'!X116</f>
        <v/>
      </c>
      <c r="E466" s="17" t="str">
        <f>'G. Communications and Ops Mgmt'!B116</f>
        <v>G.12.5</v>
      </c>
      <c r="F466" s="17" t="str">
        <f>'G. Communications and Ops Mgmt'!C116</f>
        <v>Wireless access points SNMP community strings changed?</v>
      </c>
      <c r="G466" s="17" t="str">
        <f>'G. Communications and Ops Mgmt'!D116</f>
        <v>Yes</v>
      </c>
      <c r="H466" s="17">
        <f>'G. Communications and Ops Mgmt'!E116</f>
        <v>0</v>
      </c>
      <c r="I466" s="17">
        <f>'G. Communications and Ops Mgmt'!F116</f>
        <v>0</v>
      </c>
      <c r="J466" s="17" t="str">
        <f>'G. Communications and Ops Mgmt'!G116</f>
        <v>11.4.4</v>
      </c>
      <c r="K466" s="17" t="str">
        <f>'G. Communications and Ops Mgmt'!H116</f>
        <v>Remote Diagnostic And Configuration Port Protection</v>
      </c>
      <c r="L466" s="17" t="s">
        <v>3588</v>
      </c>
      <c r="M466" s="17" t="s">
        <v>3589</v>
      </c>
      <c r="N466" s="113" t="s">
        <v>3</v>
      </c>
      <c r="O466" s="113" t="s">
        <v>3</v>
      </c>
      <c r="P466" s="17" t="s">
        <v>3</v>
      </c>
      <c r="Q466" s="17" t="s">
        <v>3777</v>
      </c>
      <c r="R466" s="17"/>
    </row>
    <row r="467" spans="1:18" ht="42">
      <c r="A467" s="17">
        <f>'G. Communications and Ops Mgmt'!A117</f>
        <v>1118</v>
      </c>
      <c r="B467" s="17">
        <f>'G. Communications and Ops Mgmt'!I117</f>
        <v>2</v>
      </c>
      <c r="C467" s="17">
        <f>'G. Communications and Ops Mgmt'!J117</f>
        <v>0</v>
      </c>
      <c r="D467" s="17" t="str">
        <f>'G. Communications and Ops Mgmt'!X117</f>
        <v/>
      </c>
      <c r="E467" s="17" t="str">
        <f>'G. Communications and Ops Mgmt'!B117</f>
        <v>G.12.6</v>
      </c>
      <c r="F467" s="17" t="str">
        <f>'G. Communications and Ops Mgmt'!C117</f>
        <v>Quarterly scans for rogue wireless access points?</v>
      </c>
      <c r="G467" s="17" t="str">
        <f>'G. Communications and Ops Mgmt'!D117</f>
        <v>Yes</v>
      </c>
      <c r="H467" s="17">
        <f>'G. Communications and Ops Mgmt'!E117</f>
        <v>0</v>
      </c>
      <c r="I467" s="17">
        <f>'G. Communications and Ops Mgmt'!F117</f>
        <v>0</v>
      </c>
      <c r="J467" s="17" t="str">
        <f>'G. Communications and Ops Mgmt'!G117</f>
        <v>N/A</v>
      </c>
      <c r="K467" s="17" t="str">
        <f>'G. Communications and Ops Mgmt'!H117</f>
        <v/>
      </c>
      <c r="L467" s="17" t="s">
        <v>3721</v>
      </c>
      <c r="M467" s="17" t="s">
        <v>3722</v>
      </c>
      <c r="N467" s="113" t="s">
        <v>3</v>
      </c>
      <c r="O467" s="113" t="s">
        <v>3</v>
      </c>
      <c r="P467" s="17" t="s">
        <v>3</v>
      </c>
      <c r="Q467" s="17" t="s">
        <v>3777</v>
      </c>
      <c r="R467" s="17"/>
    </row>
    <row r="468" spans="1:18" ht="70">
      <c r="A468" s="17">
        <f>'G. Communications and Ops Mgmt'!A118</f>
        <v>3295</v>
      </c>
      <c r="B468" s="17">
        <f>'G. Communications and Ops Mgmt'!I118</f>
        <v>1</v>
      </c>
      <c r="C468" s="17">
        <f>'G. Communications and Ops Mgmt'!J118</f>
        <v>0</v>
      </c>
      <c r="D468" s="17">
        <f>'G. Communications and Ops Mgmt'!X118</f>
        <v>1</v>
      </c>
      <c r="E468" s="17" t="str">
        <f>'G. Communications and Ops Mgmt'!B118</f>
        <v>G.13</v>
      </c>
      <c r="F468" s="17" t="str">
        <f>'G. Communications and Ops Mgmt'!C118</f>
        <v>Is there a removable media policy or program (CDs, DVDs, tapes, disk drives) that has been approved by management, communicated to appropriate constituents, and an owner to maintain and review the policy? If so, is:</v>
      </c>
      <c r="G468" s="17" t="str">
        <f>'G. Communications and Ops Mgmt'!D118</f>
        <v>Yes</v>
      </c>
      <c r="H468" s="17">
        <f>'G. Communications and Ops Mgmt'!E118</f>
        <v>0</v>
      </c>
      <c r="I468" s="17">
        <f>'G. Communications and Ops Mgmt'!F118</f>
        <v>0</v>
      </c>
      <c r="J468" s="17" t="str">
        <f>'G. Communications and Ops Mgmt'!G118</f>
        <v>10.7.1</v>
      </c>
      <c r="K468" s="17" t="str">
        <f>'G. Communications and Ops Mgmt'!H118</f>
        <v>Management Of Removable Media</v>
      </c>
      <c r="L468" s="17" t="s">
        <v>3</v>
      </c>
      <c r="M468" s="17" t="s">
        <v>243</v>
      </c>
      <c r="N468" s="113" t="s">
        <v>3</v>
      </c>
      <c r="O468" s="113" t="s">
        <v>3</v>
      </c>
      <c r="P468" s="17" t="s">
        <v>3</v>
      </c>
      <c r="Q468" s="17" t="s">
        <v>3721</v>
      </c>
      <c r="R468" s="17"/>
    </row>
    <row r="469" spans="1:18" ht="28">
      <c r="A469" s="17">
        <f>'G. Communications and Ops Mgmt'!A119</f>
        <v>1872</v>
      </c>
      <c r="B469" s="17">
        <f>'G. Communications and Ops Mgmt'!I119</f>
        <v>2</v>
      </c>
      <c r="C469" s="17">
        <f>'G. Communications and Ops Mgmt'!J119</f>
        <v>0</v>
      </c>
      <c r="D469" s="17" t="str">
        <f>'G. Communications and Ops Mgmt'!X119</f>
        <v/>
      </c>
      <c r="E469" s="17" t="str">
        <f>'G. Communications and Ops Mgmt'!B119</f>
        <v>G.13.1</v>
      </c>
      <c r="F469" s="17" t="str">
        <f>'G. Communications and Ops Mgmt'!C119</f>
        <v>Data encrypted while stored?</v>
      </c>
      <c r="G469" s="17" t="str">
        <f>'G. Communications and Ops Mgmt'!D119</f>
        <v>Yes</v>
      </c>
      <c r="H469" s="17">
        <f>'G. Communications and Ops Mgmt'!E119</f>
        <v>0</v>
      </c>
      <c r="I469" s="17">
        <f>'G. Communications and Ops Mgmt'!F119</f>
        <v>0</v>
      </c>
      <c r="J469" s="17" t="str">
        <f>'G. Communications and Ops Mgmt'!G119</f>
        <v>10.8.1.g</v>
      </c>
      <c r="K469" s="17" t="str">
        <f>'G. Communications and Ops Mgmt'!H119</f>
        <v>Information Exchange Policies And Procedures</v>
      </c>
      <c r="L469" s="17" t="s">
        <v>3644</v>
      </c>
      <c r="M469" s="17" t="s">
        <v>3645</v>
      </c>
      <c r="N469" s="113" t="s">
        <v>3</v>
      </c>
      <c r="O469" s="113" t="s">
        <v>3</v>
      </c>
      <c r="P469" s="17" t="s">
        <v>3786</v>
      </c>
      <c r="Q469" s="17" t="s">
        <v>3644</v>
      </c>
      <c r="R469" s="17"/>
    </row>
    <row r="470" spans="1:18" ht="28">
      <c r="A470" s="17">
        <f>'G. Communications and Ops Mgmt'!A120</f>
        <v>1137</v>
      </c>
      <c r="B470" s="17">
        <f>'G. Communications and Ops Mgmt'!I120</f>
        <v>2</v>
      </c>
      <c r="C470" s="17">
        <f>'G. Communications and Ops Mgmt'!J120</f>
        <v>0</v>
      </c>
      <c r="D470" s="17" t="str">
        <f>'G. Communications and Ops Mgmt'!X120</f>
        <v/>
      </c>
      <c r="E470" s="17" t="str">
        <f>'G. Communications and Ops Mgmt'!B120</f>
        <v>G.13.2</v>
      </c>
      <c r="F470" s="17" t="str">
        <f>'G. Communications and Ops Mgmt'!C120</f>
        <v>Sensitive data encrypted?</v>
      </c>
      <c r="G470" s="17" t="str">
        <f>'G. Communications and Ops Mgmt'!D120</f>
        <v>Yes</v>
      </c>
      <c r="H470" s="17">
        <f>'G. Communications and Ops Mgmt'!E120</f>
        <v>0</v>
      </c>
      <c r="I470" s="17">
        <f>'G. Communications and Ops Mgmt'!F120</f>
        <v>0</v>
      </c>
      <c r="J470" s="17" t="str">
        <f>'G. Communications and Ops Mgmt'!G120</f>
        <v>12.3.1.c</v>
      </c>
      <c r="K470" s="17" t="str">
        <f>'G. Communications and Ops Mgmt'!H120</f>
        <v>Policy On The Use Of Cryptographic Controls</v>
      </c>
      <c r="L470" s="17" t="s">
        <v>3740</v>
      </c>
      <c r="M470" s="17" t="s">
        <v>3741</v>
      </c>
      <c r="N470" s="113" t="s">
        <v>3</v>
      </c>
      <c r="O470" s="113" t="s">
        <v>3</v>
      </c>
      <c r="P470" s="17" t="s">
        <v>3</v>
      </c>
      <c r="Q470" s="17" t="s">
        <v>3</v>
      </c>
      <c r="R470" s="17"/>
    </row>
    <row r="471" spans="1:18" ht="56">
      <c r="A471" s="17">
        <f>'G. Communications and Ops Mgmt'!A121</f>
        <v>1138</v>
      </c>
      <c r="B471" s="17">
        <f>'G. Communications and Ops Mgmt'!I121</f>
        <v>2</v>
      </c>
      <c r="C471" s="17">
        <f>'G. Communications and Ops Mgmt'!J121</f>
        <v>0</v>
      </c>
      <c r="D471" s="17" t="str">
        <f>'G. Communications and Ops Mgmt'!X121</f>
        <v/>
      </c>
      <c r="E471" s="17" t="str">
        <f>'G. Communications and Ops Mgmt'!B121</f>
        <v>G.13.3</v>
      </c>
      <c r="F471" s="17" t="str">
        <f>'G. Communications and Ops Mgmt'!C121</f>
        <v>Is all media containing Scoped Systems and Data disposed of securely to prevent recovery?? If so, is it:</v>
      </c>
      <c r="G471" s="17" t="str">
        <f>'G. Communications and Ops Mgmt'!D121</f>
        <v>Yes</v>
      </c>
      <c r="H471" s="17">
        <f>'G. Communications and Ops Mgmt'!E121</f>
        <v>0</v>
      </c>
      <c r="I471" s="17">
        <f>'G. Communications and Ops Mgmt'!F121</f>
        <v>0</v>
      </c>
      <c r="J471" s="17" t="str">
        <f>'G. Communications and Ops Mgmt'!G121</f>
        <v>10.7.2</v>
      </c>
      <c r="K471" s="17" t="str">
        <f>'G. Communications and Ops Mgmt'!H121</f>
        <v>Disposal Of Media</v>
      </c>
      <c r="L471" s="17" t="s">
        <v>3530</v>
      </c>
      <c r="M471" s="17" t="s">
        <v>3531</v>
      </c>
      <c r="N471" s="113" t="s">
        <v>3</v>
      </c>
      <c r="O471" s="113" t="s">
        <v>3</v>
      </c>
      <c r="P471" s="17" t="s">
        <v>3787</v>
      </c>
      <c r="Q471" s="17" t="s">
        <v>3739</v>
      </c>
      <c r="R471" s="17"/>
    </row>
    <row r="472" spans="1:18" ht="28">
      <c r="A472" s="17">
        <f>'G. Communications and Ops Mgmt'!A122</f>
        <v>1153</v>
      </c>
      <c r="B472" s="17">
        <f>'G. Communications and Ops Mgmt'!I122</f>
        <v>3</v>
      </c>
      <c r="C472" s="17">
        <f>'G. Communications and Ops Mgmt'!J122</f>
        <v>0</v>
      </c>
      <c r="D472" s="17" t="str">
        <f>'G. Communications and Ops Mgmt'!X122</f>
        <v/>
      </c>
      <c r="E472" s="17" t="str">
        <f>'G. Communications and Ops Mgmt'!B122</f>
        <v>G.13.3.1</v>
      </c>
      <c r="F472" s="17" t="str">
        <f>'G. Communications and Ops Mgmt'!C122</f>
        <v>Logged to maintain an audit trail?</v>
      </c>
      <c r="G472" s="17" t="str">
        <f>'G. Communications and Ops Mgmt'!D122</f>
        <v>Yes</v>
      </c>
      <c r="H472" s="17">
        <f>'G. Communications and Ops Mgmt'!E122</f>
        <v>0</v>
      </c>
      <c r="I472" s="17">
        <f>'G. Communications and Ops Mgmt'!F122</f>
        <v>0</v>
      </c>
      <c r="J472" s="17" t="str">
        <f>'G. Communications and Ops Mgmt'!G122</f>
        <v>10.7.2.e</v>
      </c>
      <c r="K472" s="17" t="str">
        <f>'G. Communications and Ops Mgmt'!H122</f>
        <v>Disposal Of Media</v>
      </c>
      <c r="L472" s="17" t="s">
        <v>3788</v>
      </c>
      <c r="M472" s="17" t="s">
        <v>3789</v>
      </c>
      <c r="N472" s="113" t="s">
        <v>3</v>
      </c>
      <c r="O472" s="113" t="s">
        <v>3</v>
      </c>
      <c r="P472" s="17" t="s">
        <v>3790</v>
      </c>
      <c r="Q472" s="17" t="s">
        <v>3743</v>
      </c>
      <c r="R472" s="17"/>
    </row>
    <row r="473" spans="1:18" ht="28">
      <c r="A473" s="17">
        <f>'G. Communications and Ops Mgmt'!A123</f>
        <v>2624</v>
      </c>
      <c r="B473" s="17">
        <f>'G. Communications and Ops Mgmt'!I123</f>
        <v>3</v>
      </c>
      <c r="C473" s="17">
        <f>'G. Communications and Ops Mgmt'!J123</f>
        <v>0</v>
      </c>
      <c r="D473" s="17" t="str">
        <f>'G. Communications and Ops Mgmt'!X123</f>
        <v/>
      </c>
      <c r="E473" s="17" t="str">
        <f>'G. Communications and Ops Mgmt'!B123</f>
        <v>G.13.3.2</v>
      </c>
      <c r="F473" s="17" t="str">
        <f>'G. Communications and Ops Mgmt'!C123</f>
        <v>Made unrecoverable (wiped or overwritten) prior to asset reuse?</v>
      </c>
      <c r="G473" s="17" t="str">
        <f>'G. Communications and Ops Mgmt'!D123</f>
        <v>Yes</v>
      </c>
      <c r="H473" s="17">
        <f>'G. Communications and Ops Mgmt'!E123</f>
        <v>0</v>
      </c>
      <c r="I473" s="17">
        <f>'G. Communications and Ops Mgmt'!F123</f>
        <v>0</v>
      </c>
      <c r="J473" s="17" t="str">
        <f>'G. Communications and Ops Mgmt'!G123</f>
        <v>9.2.6</v>
      </c>
      <c r="K473" s="17" t="str">
        <f>'G. Communications and Ops Mgmt'!H123</f>
        <v>Secure disposal or re-use of equipment</v>
      </c>
      <c r="L473" s="17" t="s">
        <v>3545</v>
      </c>
      <c r="M473" s="17" t="s">
        <v>3546</v>
      </c>
      <c r="N473" s="113" t="s">
        <v>3</v>
      </c>
      <c r="O473" s="113" t="s">
        <v>3</v>
      </c>
      <c r="P473" s="17" t="s">
        <v>3</v>
      </c>
      <c r="Q473" s="17" t="s">
        <v>3750</v>
      </c>
      <c r="R473" s="17"/>
    </row>
    <row r="474" spans="1:18" ht="28">
      <c r="A474" s="17">
        <f>'G. Communications and Ops Mgmt'!A124</f>
        <v>2950</v>
      </c>
      <c r="B474" s="17">
        <f>'G. Communications and Ops Mgmt'!I124</f>
        <v>3</v>
      </c>
      <c r="C474" s="17">
        <f>'G. Communications and Ops Mgmt'!J124</f>
        <v>0</v>
      </c>
      <c r="D474" s="17" t="str">
        <f>'G. Communications and Ops Mgmt'!X124</f>
        <v/>
      </c>
      <c r="E474" s="17" t="str">
        <f>'G. Communications and Ops Mgmt'!B124</f>
        <v>G.13.3.3</v>
      </c>
      <c r="F474" s="17" t="str">
        <f>'G. Communications and Ops Mgmt'!C124</f>
        <v>Inventoried at least quarterly?</v>
      </c>
      <c r="G474" s="17" t="str">
        <f>'G. Communications and Ops Mgmt'!D124</f>
        <v>No</v>
      </c>
      <c r="H474" s="17">
        <f>'G. Communications and Ops Mgmt'!E124</f>
        <v>0</v>
      </c>
      <c r="I474" s="17">
        <f>'G. Communications and Ops Mgmt'!F124</f>
        <v>0</v>
      </c>
      <c r="J474" s="17" t="str">
        <f>'G. Communications and Ops Mgmt'!G124</f>
        <v>N/A</v>
      </c>
      <c r="K474" s="17">
        <f>'G. Communications and Ops Mgmt'!H124</f>
        <v>0</v>
      </c>
      <c r="L474" s="17" t="s">
        <v>3791</v>
      </c>
      <c r="M474" s="17" t="s">
        <v>3792</v>
      </c>
      <c r="N474" s="113" t="s">
        <v>3</v>
      </c>
      <c r="O474" s="113" t="s">
        <v>3</v>
      </c>
      <c r="P474" s="17" t="s">
        <v>3793</v>
      </c>
      <c r="Q474" s="17" t="s">
        <v>3769</v>
      </c>
      <c r="R474" s="17"/>
    </row>
    <row r="475" spans="1:18" ht="28">
      <c r="A475" s="17">
        <f>'G. Communications and Ops Mgmt'!A125</f>
        <v>1208</v>
      </c>
      <c r="B475" s="17">
        <f>'G. Communications and Ops Mgmt'!I125</f>
        <v>1</v>
      </c>
      <c r="C475" s="17">
        <f>'G. Communications and Ops Mgmt'!J125</f>
        <v>0</v>
      </c>
      <c r="D475" s="17">
        <f>'G. Communications and Ops Mgmt'!X125</f>
        <v>1</v>
      </c>
      <c r="E475" s="17" t="str">
        <f>'G. Communications and Ops Mgmt'!B125</f>
        <v>G.14</v>
      </c>
      <c r="F475" s="17" t="str">
        <f>'G. Communications and Ops Mgmt'!C125</f>
        <v>Is Scoped Data sent or received electronically or via physical media? If so, is there:</v>
      </c>
      <c r="G475" s="17" t="str">
        <f>'G. Communications and Ops Mgmt'!D125</f>
        <v>Yes</v>
      </c>
      <c r="H475" s="17" t="str">
        <f>'G. Communications and Ops Mgmt'!E125</f>
        <v>Electronically</v>
      </c>
      <c r="I475" s="17">
        <f>'G. Communications and Ops Mgmt'!F125</f>
        <v>0</v>
      </c>
      <c r="J475" s="17" t="str">
        <f>'G. Communications and Ops Mgmt'!G125</f>
        <v>10.8.3</v>
      </c>
      <c r="K475" s="17" t="str">
        <f>'G. Communications and Ops Mgmt'!H125</f>
        <v>Physical Media In Transit</v>
      </c>
      <c r="L475" s="17" t="s">
        <v>3791</v>
      </c>
      <c r="M475" s="17" t="s">
        <v>3792</v>
      </c>
      <c r="N475" s="113" t="s">
        <v>3</v>
      </c>
      <c r="O475" s="113" t="s">
        <v>3</v>
      </c>
      <c r="P475" s="17" t="s">
        <v>3793</v>
      </c>
      <c r="Q475" s="17" t="s">
        <v>3747</v>
      </c>
      <c r="R475" s="17"/>
    </row>
    <row r="476" spans="1:18" ht="28">
      <c r="A476" s="17">
        <f>'G. Communications and Ops Mgmt'!A126</f>
        <v>1871</v>
      </c>
      <c r="B476" s="17">
        <f>'G. Communications and Ops Mgmt'!I126</f>
        <v>2</v>
      </c>
      <c r="C476" s="17">
        <f>'G. Communications and Ops Mgmt'!J126</f>
        <v>0</v>
      </c>
      <c r="D476" s="17" t="str">
        <f>'G. Communications and Ops Mgmt'!X126</f>
        <v/>
      </c>
      <c r="E476" s="17" t="str">
        <f>'G. Communications and Ops Mgmt'!B126</f>
        <v>G.14.1</v>
      </c>
      <c r="F476" s="17" t="str">
        <f>'G. Communications and Ops Mgmt'!C126</f>
        <v>Encryption in transit while outside the network?</v>
      </c>
      <c r="G476" s="17" t="str">
        <f>'G. Communications and Ops Mgmt'!D126</f>
        <v>Yes</v>
      </c>
      <c r="H476" s="17">
        <f>'G. Communications and Ops Mgmt'!E126</f>
        <v>0</v>
      </c>
      <c r="I476" s="17">
        <f>'G. Communications and Ops Mgmt'!F126</f>
        <v>0</v>
      </c>
      <c r="J476" s="17" t="str">
        <f>'G. Communications and Ops Mgmt'!G126</f>
        <v>10.8.1.g</v>
      </c>
      <c r="K476" s="17" t="str">
        <f>'G. Communications and Ops Mgmt'!H126</f>
        <v>Information Exchange Policies And Procedures</v>
      </c>
      <c r="L476" s="17" t="s">
        <v>3740</v>
      </c>
      <c r="M476" s="17" t="s">
        <v>3741</v>
      </c>
      <c r="N476" s="113" t="s">
        <v>3</v>
      </c>
      <c r="O476" s="113" t="s">
        <v>3</v>
      </c>
      <c r="P476" s="17" t="s">
        <v>3</v>
      </c>
      <c r="Q476" s="17" t="s">
        <v>3794</v>
      </c>
      <c r="R476" s="17"/>
    </row>
    <row r="477" spans="1:18" ht="28">
      <c r="A477" s="17">
        <f>'G. Communications and Ops Mgmt'!A127</f>
        <v>1193</v>
      </c>
      <c r="B477" s="17">
        <f>'G. Communications and Ops Mgmt'!I127</f>
        <v>2</v>
      </c>
      <c r="C477" s="17">
        <f>'G. Communications and Ops Mgmt'!J127</f>
        <v>0</v>
      </c>
      <c r="D477" s="17" t="str">
        <f>'G. Communications and Ops Mgmt'!X127</f>
        <v/>
      </c>
      <c r="E477" s="17" t="str">
        <f>'G. Communications and Ops Mgmt'!B127</f>
        <v>G.14.2</v>
      </c>
      <c r="F477" s="17" t="str">
        <f>'G. Communications and Ops Mgmt'!C127</f>
        <v>Encryption in transit within the network?</v>
      </c>
      <c r="G477" s="17" t="str">
        <f>'G. Communications and Ops Mgmt'!D127</f>
        <v>Yes</v>
      </c>
      <c r="H477" s="17">
        <f>'G. Communications and Ops Mgmt'!E127</f>
        <v>0</v>
      </c>
      <c r="I477" s="17">
        <f>'G. Communications and Ops Mgmt'!F127</f>
        <v>0</v>
      </c>
      <c r="J477" s="17" t="str">
        <f>'G. Communications and Ops Mgmt'!G127</f>
        <v>N/A</v>
      </c>
      <c r="K477" s="17" t="str">
        <f>'G. Communications and Ops Mgmt'!H127</f>
        <v/>
      </c>
      <c r="L477" s="17" t="s">
        <v>3740</v>
      </c>
      <c r="M477" s="17" t="s">
        <v>3741</v>
      </c>
      <c r="N477" s="113" t="s">
        <v>3</v>
      </c>
      <c r="O477" s="113" t="s">
        <v>3</v>
      </c>
      <c r="P477" s="17" t="s">
        <v>3795</v>
      </c>
      <c r="Q477" s="17" t="s">
        <v>3794</v>
      </c>
      <c r="R477" s="17"/>
    </row>
    <row r="478" spans="1:18" ht="56">
      <c r="A478" s="17">
        <f>'G. Communications and Ops Mgmt'!A128</f>
        <v>2629</v>
      </c>
      <c r="B478" s="17">
        <f>'G. Communications and Ops Mgmt'!I128</f>
        <v>2</v>
      </c>
      <c r="C478" s="17">
        <f>'G. Communications and Ops Mgmt'!J128</f>
        <v>0</v>
      </c>
      <c r="D478" s="17" t="str">
        <f>'G. Communications and Ops Mgmt'!X128</f>
        <v/>
      </c>
      <c r="E478" s="17" t="str">
        <f>'G. Communications and Ops Mgmt'!B128</f>
        <v>G.14.3</v>
      </c>
      <c r="F478" s="17" t="str">
        <f>'G. Communications and Ops Mgmt'!C128</f>
        <v>Protection against malicious code?</v>
      </c>
      <c r="G478" s="17" t="str">
        <f>'G. Communications and Ops Mgmt'!D128</f>
        <v>Yes</v>
      </c>
      <c r="H478" s="17">
        <f>'G. Communications and Ops Mgmt'!E128</f>
        <v>0</v>
      </c>
      <c r="I478" s="17">
        <f>'G. Communications and Ops Mgmt'!F128</f>
        <v>0</v>
      </c>
      <c r="J478" s="17" t="str">
        <f>'G. Communications and Ops Mgmt'!G128</f>
        <v>10.8.1</v>
      </c>
      <c r="K478" s="17" t="str">
        <f>'G. Communications and Ops Mgmt'!H128</f>
        <v>Information Exchange Policies And Procedures</v>
      </c>
      <c r="L478" s="17" t="s">
        <v>3755</v>
      </c>
      <c r="M478" s="17" t="s">
        <v>3756</v>
      </c>
      <c r="N478" s="113" t="s">
        <v>3</v>
      </c>
      <c r="O478" s="113" t="s">
        <v>3</v>
      </c>
      <c r="P478" s="17" t="s">
        <v>3796</v>
      </c>
      <c r="Q478" s="17" t="s">
        <v>3774</v>
      </c>
      <c r="R478" s="17"/>
    </row>
    <row r="479" spans="1:18" ht="42">
      <c r="A479" s="17">
        <f>'G. Communications and Ops Mgmt'!A129</f>
        <v>1177</v>
      </c>
      <c r="B479" s="17">
        <f>'G. Communications and Ops Mgmt'!I129</f>
        <v>2</v>
      </c>
      <c r="C479" s="17">
        <f>'G. Communications and Ops Mgmt'!J129</f>
        <v>0</v>
      </c>
      <c r="D479" s="17" t="str">
        <f>'G. Communications and Ops Mgmt'!X129</f>
        <v/>
      </c>
      <c r="E479" s="17" t="str">
        <f>'G. Communications and Ops Mgmt'!B129</f>
        <v>G.14.4</v>
      </c>
      <c r="F479" s="17" t="str">
        <f>'G. Communications and Ops Mgmt'!C129</f>
        <v>Confidentiality / integrity of data following any transmissions?</v>
      </c>
      <c r="G479" s="17" t="str">
        <f>'G. Communications and Ops Mgmt'!D129</f>
        <v>Yes</v>
      </c>
      <c r="H479" s="17">
        <f>'G. Communications and Ops Mgmt'!E129</f>
        <v>0</v>
      </c>
      <c r="I479" s="17">
        <f>'G. Communications and Ops Mgmt'!F129</f>
        <v>0</v>
      </c>
      <c r="J479" s="17" t="str">
        <f>'G. Communications and Ops Mgmt'!G129</f>
        <v>10.8.1</v>
      </c>
      <c r="K479" s="17" t="str">
        <f>'G. Communications and Ops Mgmt'!H129</f>
        <v>Information Exchange Policies And Procedures</v>
      </c>
      <c r="L479" s="17" t="s">
        <v>3755</v>
      </c>
      <c r="M479" s="17" t="s">
        <v>3756</v>
      </c>
      <c r="N479" s="113" t="s">
        <v>3</v>
      </c>
      <c r="O479" s="113" t="s">
        <v>3</v>
      </c>
      <c r="P479" s="17" t="s">
        <v>3797</v>
      </c>
      <c r="Q479" s="17" t="s">
        <v>3757</v>
      </c>
      <c r="R479" s="17"/>
    </row>
    <row r="480" spans="1:18" ht="28">
      <c r="A480" s="17">
        <f>'G. Communications and Ops Mgmt'!A130</f>
        <v>1186</v>
      </c>
      <c r="B480" s="17">
        <f>'G. Communications and Ops Mgmt'!I130</f>
        <v>2</v>
      </c>
      <c r="C480" s="17">
        <f>'G. Communications and Ops Mgmt'!J130</f>
        <v>0</v>
      </c>
      <c r="D480" s="17" t="str">
        <f>'G. Communications and Ops Mgmt'!X130</f>
        <v/>
      </c>
      <c r="E480" s="17" t="str">
        <f>'G. Communications and Ops Mgmt'!B130</f>
        <v>G.14.5</v>
      </c>
      <c r="F480" s="17" t="str">
        <f>'G. Communications and Ops Mgmt'!C130</f>
        <v>Review and approval process for transmissions?</v>
      </c>
      <c r="G480" s="17" t="str">
        <f>'G. Communications and Ops Mgmt'!D130</f>
        <v>No</v>
      </c>
      <c r="H480" s="17">
        <f>'G. Communications and Ops Mgmt'!E130</f>
        <v>0</v>
      </c>
      <c r="I480" s="17">
        <f>'G. Communications and Ops Mgmt'!F130</f>
        <v>0</v>
      </c>
      <c r="J480" s="17" t="str">
        <f>'G. Communications and Ops Mgmt'!G130</f>
        <v>N/A</v>
      </c>
      <c r="K480" s="17" t="str">
        <f>'G. Communications and Ops Mgmt'!H130</f>
        <v/>
      </c>
      <c r="L480" s="17" t="s">
        <v>3</v>
      </c>
      <c r="M480" s="17" t="s">
        <v>243</v>
      </c>
      <c r="N480" s="113" t="s">
        <v>3</v>
      </c>
      <c r="O480" s="113" t="s">
        <v>3</v>
      </c>
      <c r="P480" s="17" t="s">
        <v>3798</v>
      </c>
      <c r="Q480" s="17" t="s">
        <v>3758</v>
      </c>
      <c r="R480" s="17"/>
    </row>
    <row r="481" spans="1:18" ht="28">
      <c r="A481" s="17">
        <f>'G. Communications and Ops Mgmt'!A131</f>
        <v>2634</v>
      </c>
      <c r="B481" s="17">
        <f>'G. Communications and Ops Mgmt'!I131</f>
        <v>2</v>
      </c>
      <c r="C481" s="17">
        <f>'G. Communications and Ops Mgmt'!J131</f>
        <v>0</v>
      </c>
      <c r="D481" s="17" t="str">
        <f>'G. Communications and Ops Mgmt'!X131</f>
        <v/>
      </c>
      <c r="E481" s="17" t="str">
        <f>'G. Communications and Ops Mgmt'!B131</f>
        <v>G.14.6</v>
      </c>
      <c r="F481" s="17" t="str">
        <f>'G. Communications and Ops Mgmt'!C131</f>
        <v>Transport containers to protect against physical damage?</v>
      </c>
      <c r="G481" s="17" t="str">
        <f>'G. Communications and Ops Mgmt'!D131</f>
        <v>No</v>
      </c>
      <c r="H481" s="17">
        <f>'G. Communications and Ops Mgmt'!E131</f>
        <v>0</v>
      </c>
      <c r="I481" s="17">
        <f>'G. Communications and Ops Mgmt'!F131</f>
        <v>0</v>
      </c>
      <c r="J481" s="17" t="str">
        <f>'G. Communications and Ops Mgmt'!G131</f>
        <v>10.8.3.b</v>
      </c>
      <c r="K481" s="17" t="str">
        <f>'G. Communications and Ops Mgmt'!H131</f>
        <v>Physical Media In Transit</v>
      </c>
      <c r="L481" s="17" t="s">
        <v>3</v>
      </c>
      <c r="M481" s="17" t="s">
        <v>243</v>
      </c>
      <c r="N481" s="113" t="s">
        <v>3</v>
      </c>
      <c r="O481" s="113" t="s">
        <v>3</v>
      </c>
      <c r="P481" s="17" t="s">
        <v>3</v>
      </c>
      <c r="Q481" s="17" t="s">
        <v>3757</v>
      </c>
      <c r="R481" s="17"/>
    </row>
    <row r="482" spans="1:18" ht="28">
      <c r="A482" s="17">
        <f>'G. Communications and Ops Mgmt'!A132</f>
        <v>2635</v>
      </c>
      <c r="B482" s="17">
        <f>'G. Communications and Ops Mgmt'!I132</f>
        <v>2</v>
      </c>
      <c r="C482" s="17">
        <f>'G. Communications and Ops Mgmt'!J132</f>
        <v>0</v>
      </c>
      <c r="D482" s="17" t="str">
        <f>'G. Communications and Ops Mgmt'!X132</f>
        <v/>
      </c>
      <c r="E482" s="17" t="str">
        <f>'G. Communications and Ops Mgmt'!B132</f>
        <v>G.14.7</v>
      </c>
      <c r="F482" s="17" t="str">
        <f>'G. Communications and Ops Mgmt'!C132</f>
        <v>Locked or have tamper evident transport containers?</v>
      </c>
      <c r="G482" s="17" t="str">
        <f>'G. Communications and Ops Mgmt'!D132</f>
        <v>No</v>
      </c>
      <c r="H482" s="17">
        <f>'G. Communications and Ops Mgmt'!E132</f>
        <v>0</v>
      </c>
      <c r="I482" s="17">
        <f>'G. Communications and Ops Mgmt'!F132</f>
        <v>0</v>
      </c>
      <c r="J482" s="17" t="str">
        <f>'G. Communications and Ops Mgmt'!G132</f>
        <v>10.8.3.c</v>
      </c>
      <c r="K482" s="17" t="str">
        <f>'G. Communications and Ops Mgmt'!H132</f>
        <v>Physical Media In Transit</v>
      </c>
      <c r="L482" s="17" t="s">
        <v>3</v>
      </c>
      <c r="M482" s="17" t="s">
        <v>243</v>
      </c>
      <c r="N482" s="113" t="s">
        <v>3</v>
      </c>
      <c r="O482" s="113" t="s">
        <v>3</v>
      </c>
      <c r="P482" s="17" t="s">
        <v>3</v>
      </c>
      <c r="Q482" s="17" t="s">
        <v>3758</v>
      </c>
      <c r="R482" s="17"/>
    </row>
    <row r="483" spans="1:18">
      <c r="A483" s="17">
        <f>'G. Communications and Ops Mgmt'!A133</f>
        <v>1209</v>
      </c>
      <c r="B483" s="17">
        <f>'G. Communications and Ops Mgmt'!I133</f>
        <v>2</v>
      </c>
      <c r="C483" s="17">
        <f>'G. Communications and Ops Mgmt'!J133</f>
        <v>0</v>
      </c>
      <c r="D483" s="17" t="str">
        <f>'G. Communications and Ops Mgmt'!X133</f>
        <v/>
      </c>
      <c r="E483" s="17" t="str">
        <f>'G. Communications and Ops Mgmt'!B133</f>
        <v>G.14.8</v>
      </c>
      <c r="F483" s="17" t="str">
        <f>'G. Communications and Ops Mgmt'!C133</f>
        <v>Physical media tracking?</v>
      </c>
      <c r="G483" s="17" t="str">
        <f>'G. Communications and Ops Mgmt'!D133</f>
        <v>No</v>
      </c>
      <c r="H483" s="17">
        <f>'G. Communications and Ops Mgmt'!E133</f>
        <v>0</v>
      </c>
      <c r="I483" s="17">
        <f>'G. Communications and Ops Mgmt'!F133</f>
        <v>0</v>
      </c>
      <c r="J483" s="17" t="str">
        <f>'G. Communications and Ops Mgmt'!G133</f>
        <v>10.8.2.c</v>
      </c>
      <c r="K483" s="17" t="str">
        <f>'G. Communications and Ops Mgmt'!H133</f>
        <v>Exchange Agreements</v>
      </c>
      <c r="L483" s="17" t="s">
        <v>3</v>
      </c>
      <c r="M483" s="17" t="s">
        <v>243</v>
      </c>
      <c r="N483" s="113" t="s">
        <v>3</v>
      </c>
      <c r="O483" s="113" t="s">
        <v>3</v>
      </c>
      <c r="P483" s="17" t="s">
        <v>3799</v>
      </c>
      <c r="Q483" s="17" t="s">
        <v>3758</v>
      </c>
      <c r="R483" s="17"/>
    </row>
    <row r="484" spans="1:18" ht="28">
      <c r="A484" s="17">
        <f>'G. Communications and Ops Mgmt'!A134</f>
        <v>1243</v>
      </c>
      <c r="B484" s="17">
        <f>'G. Communications and Ops Mgmt'!I134</f>
        <v>2</v>
      </c>
      <c r="C484" s="17">
        <f>'G. Communications and Ops Mgmt'!J134</f>
        <v>0</v>
      </c>
      <c r="D484" s="17" t="str">
        <f>'G. Communications and Ops Mgmt'!X134</f>
        <v/>
      </c>
      <c r="E484" s="17" t="str">
        <f>'G. Communications and Ops Mgmt'!B134</f>
        <v>G.14.9</v>
      </c>
      <c r="F484" s="17" t="str">
        <f>'G. Communications and Ops Mgmt'!C134</f>
        <v>Protection when transmitted through email?</v>
      </c>
      <c r="G484" s="17" t="str">
        <f>'G. Communications and Ops Mgmt'!D134</f>
        <v>Yes</v>
      </c>
      <c r="H484" s="17">
        <f>'G. Communications and Ops Mgmt'!E134</f>
        <v>0</v>
      </c>
      <c r="I484" s="17">
        <f>'G. Communications and Ops Mgmt'!F134</f>
        <v>0</v>
      </c>
      <c r="J484" s="17" t="str">
        <f>'G. Communications and Ops Mgmt'!G134</f>
        <v>10.8.1</v>
      </c>
      <c r="K484" s="17" t="str">
        <f>'G. Communications and Ops Mgmt'!H134</f>
        <v>Information Exchange Policies And Procedures</v>
      </c>
      <c r="L484" s="17" t="s">
        <v>3</v>
      </c>
      <c r="M484" s="17" t="s">
        <v>243</v>
      </c>
      <c r="N484" s="113" t="s">
        <v>3</v>
      </c>
      <c r="O484" s="113" t="s">
        <v>3</v>
      </c>
      <c r="P484" s="17" t="s">
        <v>3</v>
      </c>
      <c r="Q484" s="17" t="s">
        <v>3547</v>
      </c>
      <c r="R484" s="17"/>
    </row>
    <row r="485" spans="1:18" ht="28">
      <c r="A485" s="17">
        <f>'G. Communications and Ops Mgmt'!A135</f>
        <v>1245</v>
      </c>
      <c r="B485" s="17">
        <f>'G. Communications and Ops Mgmt'!I135</f>
        <v>2</v>
      </c>
      <c r="C485" s="17">
        <f>'G. Communications and Ops Mgmt'!J135</f>
        <v>0</v>
      </c>
      <c r="D485" s="17" t="str">
        <f>'G. Communications and Ops Mgmt'!X135</f>
        <v/>
      </c>
      <c r="E485" s="17" t="str">
        <f>'G. Communications and Ops Mgmt'!B135</f>
        <v>G.14.10</v>
      </c>
      <c r="F485" s="17" t="str">
        <f>'G. Communications and Ops Mgmt'!C135</f>
        <v>Encryption when sent through email?</v>
      </c>
      <c r="G485" s="17" t="str">
        <f>'G. Communications and Ops Mgmt'!D135</f>
        <v>Yes</v>
      </c>
      <c r="H485" s="17">
        <f>'G. Communications and Ops Mgmt'!E135</f>
        <v>0</v>
      </c>
      <c r="I485" s="17">
        <f>'G. Communications and Ops Mgmt'!F135</f>
        <v>0</v>
      </c>
      <c r="J485" s="17" t="str">
        <f>'G. Communications and Ops Mgmt'!G135</f>
        <v>10.8.1.g</v>
      </c>
      <c r="K485" s="17" t="str">
        <f>'G. Communications and Ops Mgmt'!H135</f>
        <v>Information Exchange Policies And Procedures</v>
      </c>
      <c r="L485" s="17" t="s">
        <v>3</v>
      </c>
      <c r="M485" s="17" t="s">
        <v>243</v>
      </c>
      <c r="N485" s="113" t="s">
        <v>3</v>
      </c>
      <c r="O485" s="113" t="s">
        <v>3</v>
      </c>
      <c r="P485" s="17" t="s">
        <v>3800</v>
      </c>
      <c r="Q485" s="17" t="s">
        <v>3547</v>
      </c>
      <c r="R485" s="17"/>
    </row>
    <row r="486" spans="1:18" ht="56">
      <c r="A486" s="17">
        <f>'G. Communications and Ops Mgmt'!A136</f>
        <v>1247</v>
      </c>
      <c r="B486" s="17">
        <f>'G. Communications and Ops Mgmt'!I136</f>
        <v>2</v>
      </c>
      <c r="C486" s="17">
        <f>'G. Communications and Ops Mgmt'!J136</f>
        <v>0</v>
      </c>
      <c r="D486" s="17" t="str">
        <f>'G. Communications and Ops Mgmt'!X136</f>
        <v/>
      </c>
      <c r="E486" s="17" t="str">
        <f>'G. Communications and Ops Mgmt'!B136</f>
        <v>G.14.11</v>
      </c>
      <c r="F486" s="17" t="str">
        <f>'G. Communications and Ops Mgmt'!C136</f>
        <v>Are content filtering scans performed on incoming/outgoing email to enforce email policy?</v>
      </c>
      <c r="G486" s="17" t="str">
        <f>'G. Communications and Ops Mgmt'!D136</f>
        <v>Yes</v>
      </c>
      <c r="H486" s="17">
        <f>'G. Communications and Ops Mgmt'!E136</f>
        <v>0</v>
      </c>
      <c r="I486" s="17">
        <f>'G. Communications and Ops Mgmt'!F136</f>
        <v>0</v>
      </c>
      <c r="J486" s="17" t="str">
        <f>'G. Communications and Ops Mgmt'!G136</f>
        <v>10.4.1.d.2</v>
      </c>
      <c r="K486" s="17" t="str">
        <f>'G. Communications and Ops Mgmt'!H136</f>
        <v>Controls Against Malicious Code</v>
      </c>
      <c r="L486" s="17" t="s">
        <v>3</v>
      </c>
      <c r="M486" s="17" t="s">
        <v>243</v>
      </c>
      <c r="N486" s="113" t="s">
        <v>3</v>
      </c>
      <c r="O486" s="113" t="s">
        <v>3</v>
      </c>
      <c r="P486" s="17" t="s">
        <v>3801</v>
      </c>
      <c r="Q486" s="17" t="s">
        <v>3547</v>
      </c>
      <c r="R486" s="17"/>
    </row>
    <row r="487" spans="1:18" ht="28">
      <c r="A487" s="17">
        <f>'G. Communications and Ops Mgmt'!A137</f>
        <v>1272</v>
      </c>
      <c r="B487" s="17">
        <f>'G. Communications and Ops Mgmt'!I137</f>
        <v>1</v>
      </c>
      <c r="C487" s="17">
        <f>'G. Communications and Ops Mgmt'!J137</f>
        <v>0</v>
      </c>
      <c r="D487" s="17" t="str">
        <f>'G. Communications and Ops Mgmt'!X137</f>
        <v/>
      </c>
      <c r="E487" s="17" t="str">
        <f>'G. Communications and Ops Mgmt'!B137</f>
        <v>G.15</v>
      </c>
      <c r="F487" s="17" t="str">
        <f>'G. Communications and Ops Mgmt'!C137</f>
        <v>Do systems and network devices utilize a common time synchronization service?</v>
      </c>
      <c r="G487" s="17" t="str">
        <f>'G. Communications and Ops Mgmt'!D137</f>
        <v>Yes</v>
      </c>
      <c r="H487" s="17">
        <f>'G. Communications and Ops Mgmt'!E137</f>
        <v>0</v>
      </c>
      <c r="I487" s="17">
        <f>'G. Communications and Ops Mgmt'!F137</f>
        <v>0</v>
      </c>
      <c r="J487" s="17" t="str">
        <f>'G. Communications and Ops Mgmt'!G137</f>
        <v>10.10.6</v>
      </c>
      <c r="K487" s="17" t="str">
        <f>'G. Communications and Ops Mgmt'!H137</f>
        <v>Clock Synchronization</v>
      </c>
      <c r="L487" s="17" t="s">
        <v>3</v>
      </c>
      <c r="M487" s="17" t="s">
        <v>243</v>
      </c>
      <c r="N487" s="113" t="s">
        <v>3</v>
      </c>
      <c r="O487" s="113" t="s">
        <v>3</v>
      </c>
      <c r="P487" s="17" t="s">
        <v>3</v>
      </c>
      <c r="Q487" s="17" t="s">
        <v>3802</v>
      </c>
      <c r="R487" s="17"/>
    </row>
    <row r="488" spans="1:18" ht="42">
      <c r="A488" s="17">
        <f>'G. Communications and Ops Mgmt'!A138</f>
        <v>1281</v>
      </c>
      <c r="B488" s="17">
        <f>'G. Communications and Ops Mgmt'!I138</f>
        <v>1</v>
      </c>
      <c r="C488" s="17">
        <f>'G. Communications and Ops Mgmt'!J138</f>
        <v>0</v>
      </c>
      <c r="D488" s="17" t="str">
        <f>'G. Communications and Ops Mgmt'!X138</f>
        <v/>
      </c>
      <c r="E488" s="17" t="str">
        <f>'G. Communications and Ops Mgmt'!B138</f>
        <v>G.16</v>
      </c>
      <c r="F488" s="17" t="str">
        <f>'G. Communications and Ops Mgmt'!C138</f>
        <v>Are UNIX or Linux operating systems used for transmitting, processing or storing Scoped Data? If so, is there:</v>
      </c>
      <c r="G488" s="17" t="str">
        <f>'G. Communications and Ops Mgmt'!D138</f>
        <v>No</v>
      </c>
      <c r="H488" s="17">
        <f>'G. Communications and Ops Mgmt'!E138</f>
        <v>0</v>
      </c>
      <c r="I488" s="17">
        <f>'G. Communications and Ops Mgmt'!F138</f>
        <v>0</v>
      </c>
      <c r="J488" s="17" t="str">
        <f>'G. Communications and Ops Mgmt'!G138</f>
        <v>N/A</v>
      </c>
      <c r="K488" s="17" t="str">
        <f>'G. Communications and Ops Mgmt'!H138</f>
        <v/>
      </c>
      <c r="L488" s="17" t="s">
        <v>3750</v>
      </c>
      <c r="M488" s="17" t="s">
        <v>3751</v>
      </c>
      <c r="N488" s="113" t="s">
        <v>3</v>
      </c>
      <c r="O488" s="113" t="s">
        <v>3</v>
      </c>
      <c r="P488" s="17" t="s">
        <v>3</v>
      </c>
      <c r="Q488" s="17" t="s">
        <v>3547</v>
      </c>
      <c r="R488" s="17"/>
    </row>
    <row r="489" spans="1:18" ht="28">
      <c r="A489" s="17">
        <f>'G. Communications and Ops Mgmt'!A139</f>
        <v>1282</v>
      </c>
      <c r="B489" s="17">
        <f>'G. Communications and Ops Mgmt'!I139</f>
        <v>2</v>
      </c>
      <c r="C489" s="17">
        <f>'G. Communications and Ops Mgmt'!J139</f>
        <v>0</v>
      </c>
      <c r="D489" s="17" t="str">
        <f>'G. Communications and Ops Mgmt'!X139</f>
        <v/>
      </c>
      <c r="E489" s="17" t="str">
        <f>'G. Communications and Ops Mgmt'!B139</f>
        <v>G.16.1</v>
      </c>
      <c r="F489" s="17" t="str">
        <f>'G. Communications and Ops Mgmt'!C139</f>
        <v xml:space="preserve"> UNIX hardening standards?</v>
      </c>
      <c r="G489" s="17">
        <f>'G. Communications and Ops Mgmt'!D139</f>
        <v>0</v>
      </c>
      <c r="H489" s="17">
        <f>'G. Communications and Ops Mgmt'!E139</f>
        <v>0</v>
      </c>
      <c r="I489" s="17" t="str">
        <f>'G. Communications and Ops Mgmt'!F139</f>
        <v>I.3 Secure System Hardening Standards</v>
      </c>
      <c r="J489" s="17" t="str">
        <f>'G. Communications and Ops Mgmt'!G139</f>
        <v>10.6.1.e</v>
      </c>
      <c r="K489" s="17" t="str">
        <f>'G. Communications and Ops Mgmt'!H139</f>
        <v>Network Controls</v>
      </c>
      <c r="L489" s="17" t="s">
        <v>3750</v>
      </c>
      <c r="M489" s="17" t="s">
        <v>3751</v>
      </c>
      <c r="N489" s="113" t="s">
        <v>3</v>
      </c>
      <c r="O489" s="113" t="s">
        <v>3</v>
      </c>
      <c r="P489" s="17" t="s">
        <v>3803</v>
      </c>
      <c r="Q489" s="17" t="s">
        <v>3804</v>
      </c>
      <c r="R489" s="17"/>
    </row>
    <row r="490" spans="1:18" ht="84">
      <c r="A490" s="17">
        <f>'G. Communications and Ops Mgmt'!A140</f>
        <v>1304</v>
      </c>
      <c r="B490" s="17">
        <f>'G. Communications and Ops Mgmt'!I140</f>
        <v>3</v>
      </c>
      <c r="C490" s="17">
        <f>'G. Communications and Ops Mgmt'!J140</f>
        <v>0</v>
      </c>
      <c r="D490" s="17" t="str">
        <f>'G. Communications and Ops Mgmt'!X140</f>
        <v/>
      </c>
      <c r="E490" s="17" t="str">
        <f>'G. Communications and Ops Mgmt'!B140</f>
        <v>G.16.1.1</v>
      </c>
      <c r="F490" s="17" t="str">
        <f>'G. Communications and Ops Mgmt'!C140</f>
        <v>Periodic monitoring for continued compliance to build standards and security requirements?</v>
      </c>
      <c r="G490" s="17">
        <f>'G. Communications and Ops Mgmt'!D140</f>
        <v>0</v>
      </c>
      <c r="H490" s="17">
        <f>'G. Communications and Ops Mgmt'!E140</f>
        <v>0</v>
      </c>
      <c r="I490" s="17">
        <f>'G. Communications and Ops Mgmt'!F140</f>
        <v>0</v>
      </c>
      <c r="J490" s="17" t="str">
        <f>'G. Communications and Ops Mgmt'!G140</f>
        <v>15.2.2</v>
      </c>
      <c r="K490" s="17" t="str">
        <f>'G. Communications and Ops Mgmt'!H140</f>
        <v>Technical Compliance Checking</v>
      </c>
      <c r="L490" s="17" t="s">
        <v>3750</v>
      </c>
      <c r="M490" s="17" t="s">
        <v>3751</v>
      </c>
      <c r="N490" s="113" t="s">
        <v>3</v>
      </c>
      <c r="O490" s="113" t="s">
        <v>3</v>
      </c>
      <c r="P490" s="17" t="s">
        <v>3805</v>
      </c>
      <c r="Q490" s="17" t="s">
        <v>3802</v>
      </c>
      <c r="R490" s="17"/>
    </row>
    <row r="491" spans="1:18" ht="28">
      <c r="A491" s="17">
        <f>'G. Communications and Ops Mgmt'!A141</f>
        <v>1292</v>
      </c>
      <c r="B491" s="17">
        <f>'G. Communications and Ops Mgmt'!I141</f>
        <v>2</v>
      </c>
      <c r="C491" s="17">
        <f>'G. Communications and Ops Mgmt'!J141</f>
        <v>0</v>
      </c>
      <c r="D491" s="17" t="str">
        <f>'G. Communications and Ops Mgmt'!X141</f>
        <v/>
      </c>
      <c r="E491" s="17" t="str">
        <f>'G. Communications and Ops Mgmt'!B141</f>
        <v>G.16.2</v>
      </c>
      <c r="F491" s="17" t="str">
        <f>'G. Communications and Ops Mgmt'!C141</f>
        <v>Are users required to ‘su’ or ‘sudo’ into root?</v>
      </c>
      <c r="G491" s="17">
        <f>'G. Communications and Ops Mgmt'!D141</f>
        <v>0</v>
      </c>
      <c r="H491" s="17">
        <f>'G. Communications and Ops Mgmt'!E141</f>
        <v>0</v>
      </c>
      <c r="I491" s="17">
        <f>'G. Communications and Ops Mgmt'!F141</f>
        <v>0</v>
      </c>
      <c r="J491" s="17" t="str">
        <f>'G. Communications and Ops Mgmt'!G141</f>
        <v>11.5.2</v>
      </c>
      <c r="K491" s="17" t="str">
        <f>'G. Communications and Ops Mgmt'!H141</f>
        <v>User Identification And Authentication</v>
      </c>
      <c r="L491" s="17" t="s">
        <v>3750</v>
      </c>
      <c r="M491" s="17" t="s">
        <v>3751</v>
      </c>
      <c r="N491" s="113" t="s">
        <v>3</v>
      </c>
      <c r="O491" s="113" t="s">
        <v>3</v>
      </c>
      <c r="P491" s="17" t="s">
        <v>3</v>
      </c>
      <c r="Q491" s="17" t="s">
        <v>3804</v>
      </c>
      <c r="R491" s="17"/>
    </row>
    <row r="492" spans="1:18" ht="28">
      <c r="A492" s="17">
        <f>'G. Communications and Ops Mgmt'!A142</f>
        <v>1294</v>
      </c>
      <c r="B492" s="17">
        <f>'G. Communications and Ops Mgmt'!I142</f>
        <v>2</v>
      </c>
      <c r="C492" s="17">
        <f>'G. Communications and Ops Mgmt'!J142</f>
        <v>0</v>
      </c>
      <c r="D492" s="17" t="str">
        <f>'G. Communications and Ops Mgmt'!X142</f>
        <v/>
      </c>
      <c r="E492" s="17" t="str">
        <f>'G. Communications and Ops Mgmt'!B142</f>
        <v>G.16.3</v>
      </c>
      <c r="F492" s="17" t="str">
        <f>'G. Communications and Ops Mgmt'!C142</f>
        <v>Does remote SU/root access require multi-factor authentication?</v>
      </c>
      <c r="G492" s="17">
        <f>'G. Communications and Ops Mgmt'!D142</f>
        <v>0</v>
      </c>
      <c r="H492" s="17">
        <f>'G. Communications and Ops Mgmt'!E142</f>
        <v>0</v>
      </c>
      <c r="I492" s="17">
        <f>'G. Communications and Ops Mgmt'!F142</f>
        <v>0</v>
      </c>
      <c r="J492" s="17" t="str">
        <f>'G. Communications and Ops Mgmt'!G142</f>
        <v>11.7.1</v>
      </c>
      <c r="K492" s="17" t="str">
        <f>'G. Communications and Ops Mgmt'!H142</f>
        <v>Mobile Computing And Communications</v>
      </c>
      <c r="L492" s="17" t="s">
        <v>3</v>
      </c>
      <c r="M492" s="17" t="s">
        <v>243</v>
      </c>
      <c r="N492" s="113" t="s">
        <v>3</v>
      </c>
      <c r="O492" s="113" t="s">
        <v>3</v>
      </c>
      <c r="P492" s="17" t="s">
        <v>3806</v>
      </c>
      <c r="Q492" s="17" t="s">
        <v>3750</v>
      </c>
      <c r="R492" s="17"/>
    </row>
    <row r="493" spans="1:18" ht="28">
      <c r="A493" s="17">
        <f>'G. Communications and Ops Mgmt'!A143</f>
        <v>1301</v>
      </c>
      <c r="B493" s="17">
        <f>'G. Communications and Ops Mgmt'!I143</f>
        <v>2</v>
      </c>
      <c r="C493" s="17">
        <f>'G. Communications and Ops Mgmt'!J143</f>
        <v>0</v>
      </c>
      <c r="D493" s="17" t="str">
        <f>'G. Communications and Ops Mgmt'!X143</f>
        <v/>
      </c>
      <c r="E493" s="17" t="str">
        <f>'G. Communications and Ops Mgmt'!B143</f>
        <v>G.16.4</v>
      </c>
      <c r="F493" s="17" t="str">
        <f>'G. Communications and Ops Mgmt'!C143</f>
        <v>Are remote access tools that do not require authentication (e.g., rhost, shost, etc.) allowed?</v>
      </c>
      <c r="G493" s="17">
        <f>'G. Communications and Ops Mgmt'!D143</f>
        <v>0</v>
      </c>
      <c r="H493" s="17">
        <f>'G. Communications and Ops Mgmt'!E143</f>
        <v>0</v>
      </c>
      <c r="I493" s="17">
        <f>'G. Communications and Ops Mgmt'!F143</f>
        <v>0</v>
      </c>
      <c r="J493" s="17" t="str">
        <f>'G. Communications and Ops Mgmt'!G143</f>
        <v>11.4.2</v>
      </c>
      <c r="K493" s="17" t="str">
        <f>'G. Communications and Ops Mgmt'!H143</f>
        <v>User Authentication For External Connections</v>
      </c>
      <c r="L493" s="17" t="s">
        <v>3</v>
      </c>
      <c r="M493" s="17" t="s">
        <v>243</v>
      </c>
      <c r="N493" s="113" t="s">
        <v>3</v>
      </c>
      <c r="O493" s="113" t="s">
        <v>3</v>
      </c>
      <c r="P493" s="17" t="s">
        <v>3807</v>
      </c>
      <c r="Q493" s="17" t="s">
        <v>3804</v>
      </c>
      <c r="R493" s="17"/>
    </row>
    <row r="494" spans="1:18" ht="28">
      <c r="A494" s="17">
        <f>'G. Communications and Ops Mgmt'!A144</f>
        <v>1302</v>
      </c>
      <c r="B494" s="17">
        <f>'G. Communications and Ops Mgmt'!I144</f>
        <v>2</v>
      </c>
      <c r="C494" s="17">
        <f>'G. Communications and Ops Mgmt'!J144</f>
        <v>0</v>
      </c>
      <c r="D494" s="17" t="str">
        <f>'G. Communications and Ops Mgmt'!X144</f>
        <v/>
      </c>
      <c r="E494" s="17" t="str">
        <f>'G. Communications and Ops Mgmt'!B144</f>
        <v>G.16.5</v>
      </c>
      <c r="F494" s="17" t="str">
        <f>'G. Communications and Ops Mgmt'!C144</f>
        <v>Is access to modify startup and shutdown scripts restricted to root-level users?</v>
      </c>
      <c r="G494" s="17">
        <f>'G. Communications and Ops Mgmt'!D144</f>
        <v>0</v>
      </c>
      <c r="H494" s="17">
        <f>'G. Communications and Ops Mgmt'!E144</f>
        <v>0</v>
      </c>
      <c r="I494" s="17">
        <f>'G. Communications and Ops Mgmt'!F144</f>
        <v>0</v>
      </c>
      <c r="J494" s="17" t="str">
        <f>'G. Communications and Ops Mgmt'!G144</f>
        <v>11.5.4</v>
      </c>
      <c r="K494" s="17" t="str">
        <f>'G. Communications and Ops Mgmt'!H144</f>
        <v>Use Of System Utilities</v>
      </c>
      <c r="L494" s="17" t="s">
        <v>3740</v>
      </c>
      <c r="M494" s="17" t="s">
        <v>3741</v>
      </c>
      <c r="N494" s="113" t="s">
        <v>3</v>
      </c>
      <c r="O494" s="113" t="s">
        <v>3</v>
      </c>
      <c r="P494" s="17" t="s">
        <v>3</v>
      </c>
      <c r="Q494" s="17" t="s">
        <v>3</v>
      </c>
      <c r="R494" s="17"/>
    </row>
    <row r="495" spans="1:18" ht="56">
      <c r="A495" s="17">
        <f>'G. Communications and Ops Mgmt'!A145</f>
        <v>1303</v>
      </c>
      <c r="B495" s="17">
        <f>'G. Communications and Ops Mgmt'!I145</f>
        <v>2</v>
      </c>
      <c r="C495" s="17">
        <f>'G. Communications and Ops Mgmt'!J145</f>
        <v>0</v>
      </c>
      <c r="D495" s="17" t="str">
        <f>'G. Communications and Ops Mgmt'!X145</f>
        <v/>
      </c>
      <c r="E495" s="17" t="str">
        <f>'G. Communications and Ops Mgmt'!B145</f>
        <v>G.16.6</v>
      </c>
      <c r="F495" s="17" t="str">
        <f>'G. Communications and Ops Mgmt'!C145</f>
        <v>Are all unnecessary/unused services turned off?</v>
      </c>
      <c r="G495" s="17">
        <f>'G. Communications and Ops Mgmt'!D145</f>
        <v>0</v>
      </c>
      <c r="H495" s="17">
        <f>'G. Communications and Ops Mgmt'!E145</f>
        <v>0</v>
      </c>
      <c r="I495" s="17">
        <f>'G. Communications and Ops Mgmt'!F145</f>
        <v>0</v>
      </c>
      <c r="J495" s="17" t="str">
        <f>'G. Communications and Ops Mgmt'!G145</f>
        <v>11.5.4.h</v>
      </c>
      <c r="K495" s="17" t="str">
        <f>'G. Communications and Ops Mgmt'!H145</f>
        <v>Use Of System Utilities</v>
      </c>
      <c r="L495" s="17" t="s">
        <v>3530</v>
      </c>
      <c r="M495" s="17" t="s">
        <v>3531</v>
      </c>
      <c r="N495" s="113" t="s">
        <v>3</v>
      </c>
      <c r="O495" s="113" t="s">
        <v>3</v>
      </c>
      <c r="P495" s="17" t="s">
        <v>3787</v>
      </c>
      <c r="Q495" s="17" t="s">
        <v>3739</v>
      </c>
      <c r="R495" s="17"/>
    </row>
    <row r="496" spans="1:18" ht="28">
      <c r="A496" s="17">
        <f>'G. Communications and Ops Mgmt'!A146</f>
        <v>1314</v>
      </c>
      <c r="B496" s="17">
        <f>'G. Communications and Ops Mgmt'!I146</f>
        <v>2</v>
      </c>
      <c r="C496" s="17">
        <f>'G. Communications and Ops Mgmt'!J146</f>
        <v>0</v>
      </c>
      <c r="D496" s="17" t="str">
        <f>'G. Communications and Ops Mgmt'!X146</f>
        <v/>
      </c>
      <c r="E496" s="17" t="str">
        <f>'G. Communications and Ops Mgmt'!B146</f>
        <v>G.16.7</v>
      </c>
      <c r="F496" s="17" t="str">
        <f>'G. Communications and Ops Mgmt'!C146</f>
        <v>Are logs regularly reviewed using a specific methodology to uncover potential incidents?</v>
      </c>
      <c r="G496" s="17">
        <f>'G. Communications and Ops Mgmt'!D146</f>
        <v>0</v>
      </c>
      <c r="H496" s="17">
        <f>'G. Communications and Ops Mgmt'!E146</f>
        <v>0</v>
      </c>
      <c r="I496" s="17">
        <f>'G. Communications and Ops Mgmt'!F146</f>
        <v>0</v>
      </c>
      <c r="J496" s="17" t="str">
        <f>'G. Communications and Ops Mgmt'!G146</f>
        <v>10.10.2</v>
      </c>
      <c r="K496" s="17" t="str">
        <f>'G. Communications and Ops Mgmt'!H146</f>
        <v>Monitoring System Use</v>
      </c>
      <c r="L496" s="17" t="s">
        <v>3788</v>
      </c>
      <c r="M496" s="17" t="s">
        <v>3789</v>
      </c>
      <c r="N496" s="113" t="s">
        <v>3</v>
      </c>
      <c r="O496" s="113" t="s">
        <v>3</v>
      </c>
      <c r="P496" s="17" t="s">
        <v>3790</v>
      </c>
      <c r="Q496" s="17" t="s">
        <v>3743</v>
      </c>
      <c r="R496" s="17"/>
    </row>
    <row r="497" spans="1:18" ht="56">
      <c r="A497" s="17">
        <f>'G. Communications and Ops Mgmt'!A147</f>
        <v>1316</v>
      </c>
      <c r="B497" s="17">
        <f>'G. Communications and Ops Mgmt'!I147</f>
        <v>2</v>
      </c>
      <c r="C497" s="17">
        <f>'G. Communications and Ops Mgmt'!J147</f>
        <v>0</v>
      </c>
      <c r="D497" s="17" t="str">
        <f>'G. Communications and Ops Mgmt'!X147</f>
        <v/>
      </c>
      <c r="E497" s="17" t="str">
        <f>'G. Communications and Ops Mgmt'!B147</f>
        <v>G.16.8</v>
      </c>
      <c r="F497" s="17" t="str">
        <f>'G. Communications and Ops Mgmt'!C147</f>
        <v>Do operating system event logs contain sufficient detail to support incident investigation including failed login attempts?</v>
      </c>
      <c r="G497" s="17">
        <f>'G. Communications and Ops Mgmt'!D147</f>
        <v>0</v>
      </c>
      <c r="H497" s="17">
        <f>'G. Communications and Ops Mgmt'!E147</f>
        <v>0</v>
      </c>
      <c r="I497" s="17" t="str">
        <f>'G. Communications and Ops Mgmt'!F147</f>
        <v>G.7 Administrative Activity Logging, G.8 Log-on Activity Logging</v>
      </c>
      <c r="J497" s="17" t="str">
        <f>'G. Communications and Ops Mgmt'!G147</f>
        <v>10.10.1</v>
      </c>
      <c r="K497" s="17" t="str">
        <f>'G. Communications and Ops Mgmt'!H147</f>
        <v>Audit Logging</v>
      </c>
      <c r="L497" s="17" t="s">
        <v>3</v>
      </c>
      <c r="M497" s="17" t="s">
        <v>243</v>
      </c>
      <c r="N497" s="113" t="s">
        <v>3</v>
      </c>
      <c r="O497" s="113" t="s">
        <v>3</v>
      </c>
      <c r="P497" s="17" t="s">
        <v>3808</v>
      </c>
      <c r="Q497" s="17" t="s">
        <v>3761</v>
      </c>
      <c r="R497" s="17"/>
    </row>
    <row r="498" spans="1:18" ht="28">
      <c r="A498" s="17">
        <f>'G. Communications and Ops Mgmt'!A148</f>
        <v>1307</v>
      </c>
      <c r="B498" s="17">
        <f>'G. Communications and Ops Mgmt'!I148</f>
        <v>2</v>
      </c>
      <c r="C498" s="17">
        <f>'G. Communications and Ops Mgmt'!J148</f>
        <v>0</v>
      </c>
      <c r="D498" s="17" t="str">
        <f>'G. Communications and Ops Mgmt'!X148</f>
        <v/>
      </c>
      <c r="E498" s="17" t="str">
        <f>'G. Communications and Ops Mgmt'!B148</f>
        <v>G.16.9</v>
      </c>
      <c r="F498" s="17" t="str">
        <f>'G. Communications and Ops Mgmt'!C148</f>
        <v>Are operating system logs retained for a minimum of one year?</v>
      </c>
      <c r="G498" s="17">
        <f>'G. Communications and Ops Mgmt'!D148</f>
        <v>0</v>
      </c>
      <c r="H498" s="17">
        <f>'G. Communications and Ops Mgmt'!E148</f>
        <v>0</v>
      </c>
      <c r="I498" s="17" t="str">
        <f>'G. Communications and Ops Mgmt'!F148</f>
        <v xml:space="preserve">G.9 Log Retention </v>
      </c>
      <c r="J498" s="17" t="str">
        <f>'G. Communications and Ops Mgmt'!G148</f>
        <v>10.10.3</v>
      </c>
      <c r="K498" s="17" t="str">
        <f>'G. Communications and Ops Mgmt'!H148</f>
        <v>Protection Of Log Information</v>
      </c>
      <c r="L498" s="17" t="s">
        <v>3740</v>
      </c>
      <c r="M498" s="17" t="s">
        <v>3741</v>
      </c>
      <c r="N498" s="113" t="s">
        <v>3</v>
      </c>
      <c r="O498" s="113" t="s">
        <v>3</v>
      </c>
      <c r="P498" s="17" t="s">
        <v>3795</v>
      </c>
      <c r="Q498" s="17" t="s">
        <v>3794</v>
      </c>
      <c r="R498" s="17"/>
    </row>
    <row r="499" spans="1:18" ht="56">
      <c r="A499" s="17">
        <f>'G. Communications and Ops Mgmt'!A149</f>
        <v>1329</v>
      </c>
      <c r="B499" s="17">
        <f>'G. Communications and Ops Mgmt'!I149</f>
        <v>2</v>
      </c>
      <c r="C499" s="17">
        <f>'G. Communications and Ops Mgmt'!J149</f>
        <v>0</v>
      </c>
      <c r="D499" s="17" t="str">
        <f>'G. Communications and Ops Mgmt'!X149</f>
        <v/>
      </c>
      <c r="E499" s="17" t="str">
        <f>'G. Communications and Ops Mgmt'!B149</f>
        <v>G.16.10</v>
      </c>
      <c r="F499" s="17" t="str">
        <f>'G. Communications and Ops Mgmt'!C149</f>
        <v>In the event of an operating system audit log failure, does the system generate an alert?</v>
      </c>
      <c r="G499" s="17">
        <f>'G. Communications and Ops Mgmt'!D149</f>
        <v>0</v>
      </c>
      <c r="H499" s="17">
        <f>'G. Communications and Ops Mgmt'!E149</f>
        <v>0</v>
      </c>
      <c r="I499" s="17">
        <f>'G. Communications and Ops Mgmt'!F149</f>
        <v>0</v>
      </c>
      <c r="J499" s="17" t="str">
        <f>'G. Communications and Ops Mgmt'!G149</f>
        <v>10.10.5</v>
      </c>
      <c r="K499" s="17" t="str">
        <f>'G. Communications and Ops Mgmt'!H149</f>
        <v>Fault Logging</v>
      </c>
      <c r="L499" s="17" t="s">
        <v>3755</v>
      </c>
      <c r="M499" s="17" t="s">
        <v>3756</v>
      </c>
      <c r="N499" s="113" t="s">
        <v>3</v>
      </c>
      <c r="O499" s="113" t="s">
        <v>3</v>
      </c>
      <c r="P499" s="17" t="s">
        <v>3796</v>
      </c>
      <c r="Q499" s="17" t="s">
        <v>3774</v>
      </c>
      <c r="R499" s="17"/>
    </row>
    <row r="500" spans="1:18" ht="42">
      <c r="A500" s="17">
        <f>'G. Communications and Ops Mgmt'!A150</f>
        <v>1333</v>
      </c>
      <c r="B500" s="17">
        <f>'G. Communications and Ops Mgmt'!I150</f>
        <v>2</v>
      </c>
      <c r="C500" s="17">
        <f>'G. Communications and Ops Mgmt'!J150</f>
        <v>0</v>
      </c>
      <c r="D500" s="17" t="str">
        <f>'G. Communications and Ops Mgmt'!X150</f>
        <v/>
      </c>
      <c r="E500" s="17" t="str">
        <f>'G. Communications and Ops Mgmt'!B150</f>
        <v>G.16.11</v>
      </c>
      <c r="F500" s="17" t="str">
        <f>'G. Communications and Ops Mgmt'!C150</f>
        <v>Are audit logs stored on alternate systems?</v>
      </c>
      <c r="G500" s="17">
        <f>'G. Communications and Ops Mgmt'!D150</f>
        <v>0</v>
      </c>
      <c r="H500" s="17">
        <f>'G. Communications and Ops Mgmt'!E150</f>
        <v>0</v>
      </c>
      <c r="I500" s="17">
        <f>'G. Communications and Ops Mgmt'!F150</f>
        <v>0</v>
      </c>
      <c r="J500" s="17" t="str">
        <f>'G. Communications and Ops Mgmt'!G150</f>
        <v>10.10.3</v>
      </c>
      <c r="K500" s="17" t="str">
        <f>'G. Communications and Ops Mgmt'!H150</f>
        <v>Protection Of Log Information</v>
      </c>
      <c r="L500" s="17" t="s">
        <v>3755</v>
      </c>
      <c r="M500" s="17" t="s">
        <v>3756</v>
      </c>
      <c r="N500" s="113" t="s">
        <v>3</v>
      </c>
      <c r="O500" s="113" t="s">
        <v>3</v>
      </c>
      <c r="P500" s="17" t="s">
        <v>3797</v>
      </c>
      <c r="Q500" s="17" t="s">
        <v>3757</v>
      </c>
      <c r="R500" s="17"/>
    </row>
    <row r="501" spans="1:18" ht="28">
      <c r="A501" s="17">
        <f>'G. Communications and Ops Mgmt'!A151</f>
        <v>1334</v>
      </c>
      <c r="B501" s="17">
        <f>'G. Communications and Ops Mgmt'!I151</f>
        <v>2</v>
      </c>
      <c r="C501" s="17">
        <f>'G. Communications and Ops Mgmt'!J151</f>
        <v>0</v>
      </c>
      <c r="D501" s="17" t="str">
        <f>'G. Communications and Ops Mgmt'!X151</f>
        <v/>
      </c>
      <c r="E501" s="17" t="str">
        <f>'G. Communications and Ops Mgmt'!B151</f>
        <v>G.16.12</v>
      </c>
      <c r="F501" s="17" t="str">
        <f>'G. Communications and Ops Mgmt'!C151</f>
        <v>Are audit logs protected against modification, deletion, and/or inappropriate access?</v>
      </c>
      <c r="G501" s="17">
        <f>'G. Communications and Ops Mgmt'!D151</f>
        <v>0</v>
      </c>
      <c r="H501" s="17">
        <f>'G. Communications and Ops Mgmt'!E151</f>
        <v>0</v>
      </c>
      <c r="I501" s="17">
        <f>'G. Communications and Ops Mgmt'!F151</f>
        <v>0</v>
      </c>
      <c r="J501" s="17" t="str">
        <f>'G. Communications and Ops Mgmt'!G151</f>
        <v>10.10.3</v>
      </c>
      <c r="K501" s="17" t="str">
        <f>'G. Communications and Ops Mgmt'!H151</f>
        <v>Protection Of Log Information</v>
      </c>
      <c r="L501" s="17" t="s">
        <v>3</v>
      </c>
      <c r="M501" s="17" t="s">
        <v>243</v>
      </c>
      <c r="N501" s="113" t="s">
        <v>3</v>
      </c>
      <c r="O501" s="113" t="s">
        <v>3</v>
      </c>
      <c r="P501" s="17" t="s">
        <v>3798</v>
      </c>
      <c r="Q501" s="17" t="s">
        <v>3758</v>
      </c>
      <c r="R501" s="17"/>
    </row>
    <row r="502" spans="1:18" ht="28">
      <c r="A502" s="17">
        <f>'G. Communications and Ops Mgmt'!A152</f>
        <v>1342</v>
      </c>
      <c r="B502" s="17">
        <f>'G. Communications and Ops Mgmt'!I152</f>
        <v>2</v>
      </c>
      <c r="C502" s="17">
        <f>'G. Communications and Ops Mgmt'!J152</f>
        <v>0</v>
      </c>
      <c r="D502" s="17" t="str">
        <f>'G. Communications and Ops Mgmt'!X152</f>
        <v/>
      </c>
      <c r="E502" s="17" t="str">
        <f>'G. Communications and Ops Mgmt'!B152</f>
        <v>G.16.13</v>
      </c>
      <c r="F502" s="17" t="str">
        <f>'G. Communications and Ops Mgmt'!C152</f>
        <v>Minimum password length at least eight characters?</v>
      </c>
      <c r="G502" s="17">
        <f>'G. Communications and Ops Mgmt'!D152</f>
        <v>0</v>
      </c>
      <c r="H502" s="17" t="str">
        <f>'G. Communications and Ops Mgmt'!E152</f>
        <v>Q22</v>
      </c>
      <c r="I502" s="17" t="str">
        <f>'G. Communications and Ops Mgmt'!F152</f>
        <v>H.1 Password Controls</v>
      </c>
      <c r="J502" s="17" t="str">
        <f>'G. Communications and Ops Mgmt'!G152</f>
        <v>11.3.1.d</v>
      </c>
      <c r="K502" s="17" t="str">
        <f>'G. Communications and Ops Mgmt'!H152</f>
        <v>Password Use</v>
      </c>
      <c r="L502" s="17" t="s">
        <v>3</v>
      </c>
      <c r="M502" s="17" t="s">
        <v>243</v>
      </c>
      <c r="N502" s="113" t="s">
        <v>3</v>
      </c>
      <c r="O502" s="113" t="s">
        <v>3</v>
      </c>
      <c r="P502" s="17" t="s">
        <v>3</v>
      </c>
      <c r="Q502" s="17" t="s">
        <v>3757</v>
      </c>
      <c r="R502" s="17"/>
    </row>
    <row r="503" spans="1:18" ht="28">
      <c r="A503" s="17">
        <f>'G. Communications and Ops Mgmt'!A153</f>
        <v>1348</v>
      </c>
      <c r="B503" s="17">
        <f>'G. Communications and Ops Mgmt'!I153</f>
        <v>2</v>
      </c>
      <c r="C503" s="17">
        <f>'G. Communications and Ops Mgmt'!J153</f>
        <v>0</v>
      </c>
      <c r="D503" s="17" t="str">
        <f>'G. Communications and Ops Mgmt'!X153</f>
        <v/>
      </c>
      <c r="E503" s="17" t="str">
        <f>'G. Communications and Ops Mgmt'!B153</f>
        <v>G.16.14</v>
      </c>
      <c r="F503" s="17" t="str">
        <f>'G. Communications and Ops Mgmt'!C153</f>
        <v>Complex passwords required?</v>
      </c>
      <c r="G503" s="17">
        <f>'G. Communications and Ops Mgmt'!D153</f>
        <v>0</v>
      </c>
      <c r="H503" s="17">
        <f>'G. Communications and Ops Mgmt'!E153</f>
        <v>0</v>
      </c>
      <c r="I503" s="17" t="str">
        <f>'G. Communications and Ops Mgmt'!F153</f>
        <v>H.1 Password Controls</v>
      </c>
      <c r="J503" s="17" t="str">
        <f>'G. Communications and Ops Mgmt'!G153</f>
        <v>11.3.1.d</v>
      </c>
      <c r="K503" s="17" t="str">
        <f>'G. Communications and Ops Mgmt'!H153</f>
        <v>Password Use</v>
      </c>
      <c r="L503" s="17" t="s">
        <v>3</v>
      </c>
      <c r="M503" s="17" t="s">
        <v>243</v>
      </c>
      <c r="N503" s="113" t="s">
        <v>3</v>
      </c>
      <c r="O503" s="113" t="s">
        <v>3</v>
      </c>
      <c r="P503" s="17" t="s">
        <v>3</v>
      </c>
      <c r="Q503" s="17" t="s">
        <v>3758</v>
      </c>
      <c r="R503" s="17"/>
    </row>
    <row r="504" spans="1:18">
      <c r="A504" s="17">
        <f>'G. Communications and Ops Mgmt'!A154</f>
        <v>1353</v>
      </c>
      <c r="B504" s="17">
        <f>'G. Communications and Ops Mgmt'!I154</f>
        <v>2</v>
      </c>
      <c r="C504" s="17">
        <f>'G. Communications and Ops Mgmt'!J154</f>
        <v>0</v>
      </c>
      <c r="D504" s="17" t="str">
        <f>'G. Communications and Ops Mgmt'!X154</f>
        <v/>
      </c>
      <c r="E504" s="17" t="str">
        <f>'G. Communications and Ops Mgmt'!B154</f>
        <v>G.16.15</v>
      </c>
      <c r="F504" s="17" t="str">
        <f>'G. Communications and Ops Mgmt'!C154</f>
        <v>Minimum password expiration at least 90 days?</v>
      </c>
      <c r="G504" s="17">
        <f>'G. Communications and Ops Mgmt'!D154</f>
        <v>0</v>
      </c>
      <c r="H504" s="17">
        <f>'G. Communications and Ops Mgmt'!E154</f>
        <v>0</v>
      </c>
      <c r="I504" s="17">
        <f>'G. Communications and Ops Mgmt'!F154</f>
        <v>0</v>
      </c>
      <c r="J504" s="17" t="str">
        <f>'G. Communications and Ops Mgmt'!G154</f>
        <v>11.3.1.c</v>
      </c>
      <c r="K504" s="17" t="str">
        <f>'G. Communications and Ops Mgmt'!H154</f>
        <v>Password Use</v>
      </c>
      <c r="L504" s="17" t="s">
        <v>3</v>
      </c>
      <c r="M504" s="17" t="s">
        <v>243</v>
      </c>
      <c r="N504" s="113" t="s">
        <v>3</v>
      </c>
      <c r="O504" s="113" t="s">
        <v>3</v>
      </c>
      <c r="P504" s="17" t="s">
        <v>3799</v>
      </c>
      <c r="Q504" s="17" t="s">
        <v>3758</v>
      </c>
      <c r="R504" s="17"/>
    </row>
    <row r="505" spans="1:18" ht="28">
      <c r="A505" s="17">
        <f>'G. Communications and Ops Mgmt'!A155</f>
        <v>1358</v>
      </c>
      <c r="B505" s="17">
        <f>'G. Communications and Ops Mgmt'!I155</f>
        <v>2</v>
      </c>
      <c r="C505" s="17">
        <f>'G. Communications and Ops Mgmt'!J155</f>
        <v>0</v>
      </c>
      <c r="D505" s="17" t="str">
        <f>'G. Communications and Ops Mgmt'!X155</f>
        <v/>
      </c>
      <c r="E505" s="17" t="str">
        <f>'G. Communications and Ops Mgmt'!B155</f>
        <v>G.16.16</v>
      </c>
      <c r="F505" s="17" t="str">
        <f>'G. Communications and Ops Mgmt'!C155</f>
        <v>Password history at least 12 before reuse?</v>
      </c>
      <c r="G505" s="17">
        <f>'G. Communications and Ops Mgmt'!D155</f>
        <v>0</v>
      </c>
      <c r="H505" s="17">
        <f>'G. Communications and Ops Mgmt'!E155</f>
        <v>0</v>
      </c>
      <c r="I505" s="17">
        <f>'G. Communications and Ops Mgmt'!F155</f>
        <v>0</v>
      </c>
      <c r="J505" s="17" t="str">
        <f>'G. Communications and Ops Mgmt'!G155</f>
        <v>11.5.3.f</v>
      </c>
      <c r="K505" s="17" t="str">
        <f>'G. Communications and Ops Mgmt'!H155</f>
        <v>Password Management System</v>
      </c>
      <c r="L505" s="17" t="s">
        <v>3</v>
      </c>
      <c r="M505" s="17" t="s">
        <v>243</v>
      </c>
      <c r="N505" s="113" t="s">
        <v>3</v>
      </c>
      <c r="O505" s="113" t="s">
        <v>3</v>
      </c>
      <c r="P505" s="17" t="s">
        <v>3</v>
      </c>
      <c r="Q505" s="17" t="s">
        <v>3547</v>
      </c>
      <c r="R505" s="17"/>
    </row>
    <row r="506" spans="1:18" ht="28">
      <c r="A506" s="17">
        <f>'G. Communications and Ops Mgmt'!A156</f>
        <v>2636</v>
      </c>
      <c r="B506" s="17">
        <f>'G. Communications and Ops Mgmt'!I156</f>
        <v>2</v>
      </c>
      <c r="C506" s="17">
        <f>'G. Communications and Ops Mgmt'!J156</f>
        <v>0</v>
      </c>
      <c r="D506" s="17" t="str">
        <f>'G. Communications and Ops Mgmt'!X156</f>
        <v/>
      </c>
      <c r="E506" s="17" t="str">
        <f>'G. Communications and Ops Mgmt'!B156</f>
        <v>G.16.17</v>
      </c>
      <c r="F506" s="17" t="str">
        <f>'G. Communications and Ops Mgmt'!C156</f>
        <v>Initial password required to be changed at first logon?</v>
      </c>
      <c r="G506" s="17">
        <f>'G. Communications and Ops Mgmt'!D156</f>
        <v>0</v>
      </c>
      <c r="H506" s="17">
        <f>'G. Communications and Ops Mgmt'!E156</f>
        <v>0</v>
      </c>
      <c r="I506" s="17" t="str">
        <f>'G. Communications and Ops Mgmt'!F156</f>
        <v>H.1 Password Controls</v>
      </c>
      <c r="J506" s="17" t="str">
        <f>'G. Communications and Ops Mgmt'!G156</f>
        <v>11.3.1.f</v>
      </c>
      <c r="K506" s="17" t="str">
        <f>'G. Communications and Ops Mgmt'!H156</f>
        <v>Password use</v>
      </c>
      <c r="L506" s="17" t="s">
        <v>3</v>
      </c>
      <c r="M506" s="17" t="s">
        <v>243</v>
      </c>
      <c r="N506" s="113" t="s">
        <v>3</v>
      </c>
      <c r="O506" s="113" t="s">
        <v>3</v>
      </c>
      <c r="P506" s="17" t="s">
        <v>3800</v>
      </c>
      <c r="Q506" s="17" t="s">
        <v>3547</v>
      </c>
      <c r="R506" s="17"/>
    </row>
    <row r="507" spans="1:18" ht="56">
      <c r="A507" s="17">
        <f>'G. Communications and Ops Mgmt'!A157</f>
        <v>1378</v>
      </c>
      <c r="B507" s="17">
        <f>'G. Communications and Ops Mgmt'!I157</f>
        <v>2</v>
      </c>
      <c r="C507" s="17">
        <f>'G. Communications and Ops Mgmt'!J157</f>
        <v>0</v>
      </c>
      <c r="D507" s="17" t="str">
        <f>'G. Communications and Ops Mgmt'!X157</f>
        <v/>
      </c>
      <c r="E507" s="17" t="str">
        <f>'G. Communications and Ops Mgmt'!B157</f>
        <v>G.16.18</v>
      </c>
      <c r="F507" s="17" t="str">
        <f>'G. Communications and Ops Mgmt'!C157</f>
        <v>Passwords encrypted in transit?</v>
      </c>
      <c r="G507" s="17">
        <f>'G. Communications and Ops Mgmt'!D157</f>
        <v>0</v>
      </c>
      <c r="H507" s="17">
        <f>'G. Communications and Ops Mgmt'!E157</f>
        <v>0</v>
      </c>
      <c r="I507" s="17">
        <f>'G. Communications and Ops Mgmt'!F157</f>
        <v>0</v>
      </c>
      <c r="J507" s="17" t="str">
        <f>'G. Communications and Ops Mgmt'!G157</f>
        <v>11.5.1.i</v>
      </c>
      <c r="K507" s="17" t="str">
        <f>'G. Communications and Ops Mgmt'!H157</f>
        <v>Secure Log-On Procedures</v>
      </c>
      <c r="L507" s="17" t="s">
        <v>3</v>
      </c>
      <c r="M507" s="17" t="s">
        <v>243</v>
      </c>
      <c r="N507" s="113" t="s">
        <v>3</v>
      </c>
      <c r="O507" s="113" t="s">
        <v>3</v>
      </c>
      <c r="P507" s="17" t="s">
        <v>3801</v>
      </c>
      <c r="Q507" s="17" t="s">
        <v>3547</v>
      </c>
      <c r="R507" s="17"/>
    </row>
    <row r="508" spans="1:18" ht="28">
      <c r="A508" s="17">
        <f>'G. Communications and Ops Mgmt'!A158</f>
        <v>1379</v>
      </c>
      <c r="B508" s="17">
        <f>'G. Communications and Ops Mgmt'!I158</f>
        <v>2</v>
      </c>
      <c r="C508" s="17">
        <f>'G. Communications and Ops Mgmt'!J158</f>
        <v>0</v>
      </c>
      <c r="D508" s="17" t="str">
        <f>'G. Communications and Ops Mgmt'!X158</f>
        <v/>
      </c>
      <c r="E508" s="17" t="str">
        <f>'G. Communications and Ops Mgmt'!B158</f>
        <v>G.16.19</v>
      </c>
      <c r="F508" s="17" t="str">
        <f>'G. Communications and Ops Mgmt'!C158</f>
        <v>Passwords encrypted or hashed in storage?</v>
      </c>
      <c r="G508" s="17">
        <f>'G. Communications and Ops Mgmt'!D158</f>
        <v>0</v>
      </c>
      <c r="H508" s="17">
        <f>'G. Communications and Ops Mgmt'!E158</f>
        <v>0</v>
      </c>
      <c r="I508" s="17">
        <f>'G. Communications and Ops Mgmt'!F158</f>
        <v>0</v>
      </c>
      <c r="J508" s="17" t="str">
        <f>'G. Communications and Ops Mgmt'!G158</f>
        <v>11.5.3.i</v>
      </c>
      <c r="K508" s="17" t="str">
        <f>'G. Communications and Ops Mgmt'!H158</f>
        <v>Password Management System</v>
      </c>
      <c r="L508" s="17" t="s">
        <v>3</v>
      </c>
      <c r="M508" s="17" t="s">
        <v>243</v>
      </c>
      <c r="N508" s="113" t="s">
        <v>3</v>
      </c>
      <c r="O508" s="113" t="s">
        <v>3</v>
      </c>
      <c r="P508" s="17" t="s">
        <v>3</v>
      </c>
      <c r="Q508" s="17" t="s">
        <v>3802</v>
      </c>
      <c r="R508" s="17"/>
    </row>
    <row r="509" spans="1:18" ht="28">
      <c r="A509" s="17">
        <f>'G. Communications and Ops Mgmt'!A159</f>
        <v>1380</v>
      </c>
      <c r="B509" s="17">
        <f>'G. Communications and Ops Mgmt'!I159</f>
        <v>2</v>
      </c>
      <c r="C509" s="17">
        <f>'G. Communications and Ops Mgmt'!J159</f>
        <v>0</v>
      </c>
      <c r="D509" s="17" t="str">
        <f>'G. Communications and Ops Mgmt'!X159</f>
        <v/>
      </c>
      <c r="E509" s="17" t="str">
        <f>'G. Communications and Ops Mgmt'!B159</f>
        <v>G.16.20</v>
      </c>
      <c r="F509" s="17" t="str">
        <f>'G. Communications and Ops Mgmt'!C159</f>
        <v>Passwords displayed when entered into a system?</v>
      </c>
      <c r="G509" s="17">
        <f>'G. Communications and Ops Mgmt'!D159</f>
        <v>0</v>
      </c>
      <c r="H509" s="17">
        <f>'G. Communications and Ops Mgmt'!E159</f>
        <v>0</v>
      </c>
      <c r="I509" s="17">
        <f>'G. Communications and Ops Mgmt'!F159</f>
        <v>0</v>
      </c>
      <c r="J509" s="17" t="str">
        <f>'G. Communications and Ops Mgmt'!G159</f>
        <v>11.5.1.g</v>
      </c>
      <c r="K509" s="17" t="str">
        <f>'G. Communications and Ops Mgmt'!H159</f>
        <v>Secure Log-On Procedures</v>
      </c>
      <c r="L509" s="17" t="s">
        <v>3750</v>
      </c>
      <c r="M509" s="17" t="s">
        <v>3751</v>
      </c>
      <c r="N509" s="113" t="s">
        <v>3</v>
      </c>
      <c r="O509" s="113" t="s">
        <v>3</v>
      </c>
      <c r="P509" s="17" t="s">
        <v>3</v>
      </c>
      <c r="Q509" s="17" t="s">
        <v>3547</v>
      </c>
      <c r="R509" s="17"/>
    </row>
    <row r="510" spans="1:18" ht="28">
      <c r="A510" s="17">
        <f>'G. Communications and Ops Mgmt'!A160</f>
        <v>1287</v>
      </c>
      <c r="B510" s="17">
        <f>'G. Communications and Ops Mgmt'!I160</f>
        <v>2</v>
      </c>
      <c r="C510" s="17">
        <f>'G. Communications and Ops Mgmt'!J160</f>
        <v>0</v>
      </c>
      <c r="D510" s="17" t="str">
        <f>'G. Communications and Ops Mgmt'!X160</f>
        <v/>
      </c>
      <c r="E510" s="17" t="str">
        <f>'G. Communications and Ops Mgmt'!B160</f>
        <v>G.16.21</v>
      </c>
      <c r="F510" s="17" t="str">
        <f>'G. Communications and Ops Mgmt'!C160</f>
        <v>User accounts associated to a unique individual?</v>
      </c>
      <c r="G510" s="17">
        <f>'G. Communications and Ops Mgmt'!D160</f>
        <v>0</v>
      </c>
      <c r="H510" s="17">
        <f>'G. Communications and Ops Mgmt'!E160</f>
        <v>0</v>
      </c>
      <c r="I510" s="17">
        <f>'G. Communications and Ops Mgmt'!F160</f>
        <v>0</v>
      </c>
      <c r="J510" s="17" t="str">
        <f>'G. Communications and Ops Mgmt'!G160</f>
        <v>11.5.2</v>
      </c>
      <c r="K510" s="17" t="str">
        <f>'G. Communications and Ops Mgmt'!H160</f>
        <v>User Identification And Authentication</v>
      </c>
      <c r="L510" s="17" t="s">
        <v>3750</v>
      </c>
      <c r="M510" s="17" t="s">
        <v>3751</v>
      </c>
      <c r="N510" s="113" t="s">
        <v>3</v>
      </c>
      <c r="O510" s="113" t="s">
        <v>3</v>
      </c>
      <c r="P510" s="17" t="s">
        <v>3</v>
      </c>
      <c r="Q510" s="17" t="s">
        <v>3547</v>
      </c>
      <c r="R510" s="17"/>
    </row>
    <row r="511" spans="1:18" ht="28">
      <c r="A511" s="17">
        <f>'G. Communications and Ops Mgmt'!A161</f>
        <v>1362</v>
      </c>
      <c r="B511" s="17">
        <f>'G. Communications and Ops Mgmt'!I161</f>
        <v>2</v>
      </c>
      <c r="C511" s="17">
        <f>'G. Communications and Ops Mgmt'!J161</f>
        <v>0</v>
      </c>
      <c r="D511" s="17" t="str">
        <f>'G. Communications and Ops Mgmt'!X161</f>
        <v/>
      </c>
      <c r="E511" s="17" t="str">
        <f>'G. Communications and Ops Mgmt'!B161</f>
        <v>G.16.22</v>
      </c>
      <c r="F511" s="17" t="str">
        <f>'G. Communications and Ops Mgmt'!C161</f>
        <v>Does the system lock an account when three to five invalid login attempts are made?</v>
      </c>
      <c r="G511" s="17">
        <f>'G. Communications and Ops Mgmt'!D161</f>
        <v>0</v>
      </c>
      <c r="H511" s="17">
        <f>'G. Communications and Ops Mgmt'!E161</f>
        <v>0</v>
      </c>
      <c r="I511" s="17">
        <f>'G. Communications and Ops Mgmt'!F161</f>
        <v>0</v>
      </c>
      <c r="J511" s="17" t="str">
        <f>'G. Communications and Ops Mgmt'!G161</f>
        <v>11.5.1.e</v>
      </c>
      <c r="K511" s="17" t="str">
        <f>'G. Communications and Ops Mgmt'!H161</f>
        <v>Secure Log-On Procedures</v>
      </c>
      <c r="L511" s="17" t="s">
        <v>3750</v>
      </c>
      <c r="M511" s="17" t="s">
        <v>3751</v>
      </c>
      <c r="N511" s="113" t="s">
        <v>3</v>
      </c>
      <c r="O511" s="113" t="s">
        <v>3</v>
      </c>
      <c r="P511" s="17" t="s">
        <v>3803</v>
      </c>
      <c r="Q511" s="17" t="s">
        <v>3804</v>
      </c>
      <c r="R511" s="17"/>
    </row>
    <row r="512" spans="1:18" ht="84">
      <c r="A512" s="17">
        <f>'G. Communications and Ops Mgmt'!A162</f>
        <v>1382</v>
      </c>
      <c r="B512" s="17">
        <f>'G. Communications and Ops Mgmt'!I162</f>
        <v>1</v>
      </c>
      <c r="C512" s="17">
        <f>'G. Communications and Ops Mgmt'!J162</f>
        <v>0</v>
      </c>
      <c r="D512" s="17" t="str">
        <f>'G. Communications and Ops Mgmt'!X162</f>
        <v/>
      </c>
      <c r="E512" s="17" t="str">
        <f>'G. Communications and Ops Mgmt'!B162</f>
        <v>G.17</v>
      </c>
      <c r="F512" s="17" t="str">
        <f>'G. Communications and Ops Mgmt'!C162</f>
        <v>Are Windows systems used to transmit, process or store Scoped Data? If so, are there:</v>
      </c>
      <c r="G512" s="17" t="str">
        <f>'G. Communications and Ops Mgmt'!D162</f>
        <v>Yes</v>
      </c>
      <c r="H512" s="17">
        <f>'G. Communications and Ops Mgmt'!E162</f>
        <v>0</v>
      </c>
      <c r="I512" s="17">
        <f>'G. Communications and Ops Mgmt'!F162</f>
        <v>0</v>
      </c>
      <c r="J512" s="17" t="str">
        <f>'G. Communications and Ops Mgmt'!G162</f>
        <v>N/A</v>
      </c>
      <c r="K512" s="17" t="str">
        <f>'G. Communications and Ops Mgmt'!H162</f>
        <v/>
      </c>
      <c r="L512" s="17" t="s">
        <v>3</v>
      </c>
      <c r="M512" s="17" t="s">
        <v>243</v>
      </c>
      <c r="N512" s="113" t="s">
        <v>3</v>
      </c>
      <c r="O512" s="113" t="s">
        <v>3</v>
      </c>
      <c r="P512" s="17" t="s">
        <v>3805</v>
      </c>
      <c r="Q512" s="17" t="s">
        <v>3802</v>
      </c>
      <c r="R512" s="17"/>
    </row>
    <row r="513" spans="1:18" ht="28">
      <c r="A513" s="17">
        <f>'G. Communications and Ops Mgmt'!A163</f>
        <v>1383</v>
      </c>
      <c r="B513" s="17">
        <f>'G. Communications and Ops Mgmt'!I163</f>
        <v>2</v>
      </c>
      <c r="C513" s="17">
        <f>'G. Communications and Ops Mgmt'!J163</f>
        <v>0</v>
      </c>
      <c r="D513" s="17" t="str">
        <f>'G. Communications and Ops Mgmt'!X163</f>
        <v/>
      </c>
      <c r="E513" s="17" t="str">
        <f>'G. Communications and Ops Mgmt'!B163</f>
        <v>G.17.1</v>
      </c>
      <c r="F513" s="17" t="str">
        <f>'G. Communications and Ops Mgmt'!C163</f>
        <v>Windows hardening standards?</v>
      </c>
      <c r="G513" s="17" t="str">
        <f>'G. Communications and Ops Mgmt'!D163</f>
        <v>Yes</v>
      </c>
      <c r="H513" s="17">
        <f>'G. Communications and Ops Mgmt'!E163</f>
        <v>0</v>
      </c>
      <c r="I513" s="17" t="str">
        <f>'G. Communications and Ops Mgmt'!F163</f>
        <v>I.3 Secure System Hardening Standards</v>
      </c>
      <c r="J513" s="17" t="str">
        <f>'G. Communications and Ops Mgmt'!G163</f>
        <v>10.6.1.e</v>
      </c>
      <c r="K513" s="17" t="str">
        <f>'G. Communications and Ops Mgmt'!H163</f>
        <v>Network Controls</v>
      </c>
      <c r="L513" s="17" t="s">
        <v>3</v>
      </c>
      <c r="M513" s="17" t="s">
        <v>243</v>
      </c>
      <c r="N513" s="113" t="s">
        <v>3</v>
      </c>
      <c r="O513" s="113" t="s">
        <v>3</v>
      </c>
      <c r="P513" s="17" t="s">
        <v>3809</v>
      </c>
      <c r="Q513" s="17" t="s">
        <v>3804</v>
      </c>
      <c r="R513" s="17"/>
    </row>
    <row r="514" spans="1:18" ht="28">
      <c r="A514" s="17">
        <f>'G. Communications and Ops Mgmt'!A164</f>
        <v>1441</v>
      </c>
      <c r="B514" s="17">
        <f>'G. Communications and Ops Mgmt'!I164</f>
        <v>3</v>
      </c>
      <c r="C514" s="17">
        <f>'G. Communications and Ops Mgmt'!J164</f>
        <v>0</v>
      </c>
      <c r="D514" s="17" t="str">
        <f>'G. Communications and Ops Mgmt'!X164</f>
        <v/>
      </c>
      <c r="E514" s="17" t="str">
        <f>'G. Communications and Ops Mgmt'!B164</f>
        <v>G.17.1.1</v>
      </c>
      <c r="F514" s="17" t="str">
        <f>'G. Communications and Ops Mgmt'!C164</f>
        <v>Standard builds/security compliance checks?</v>
      </c>
      <c r="G514" s="17" t="str">
        <f>'G. Communications and Ops Mgmt'!D164</f>
        <v>Yes</v>
      </c>
      <c r="H514" s="17">
        <f>'G. Communications and Ops Mgmt'!E164</f>
        <v>0</v>
      </c>
      <c r="I514" s="17">
        <f>'G. Communications and Ops Mgmt'!F164</f>
        <v>0</v>
      </c>
      <c r="J514" s="17" t="str">
        <f>'G. Communications and Ops Mgmt'!G164</f>
        <v>15.2.2</v>
      </c>
      <c r="K514" s="17" t="str">
        <f>'G. Communications and Ops Mgmt'!H164</f>
        <v>Technical Compliance Checking</v>
      </c>
      <c r="L514" s="17" t="s">
        <v>3</v>
      </c>
      <c r="M514" s="17" t="s">
        <v>243</v>
      </c>
      <c r="N514" s="113" t="s">
        <v>3</v>
      </c>
      <c r="O514" s="113" t="s">
        <v>3</v>
      </c>
      <c r="P514" s="17" t="s">
        <v>3806</v>
      </c>
      <c r="Q514" s="17" t="s">
        <v>3750</v>
      </c>
      <c r="R514" s="17"/>
    </row>
    <row r="515" spans="1:18" ht="28">
      <c r="A515" s="17">
        <f>'G. Communications and Ops Mgmt'!A165</f>
        <v>1439</v>
      </c>
      <c r="B515" s="17">
        <f>'G. Communications and Ops Mgmt'!I165</f>
        <v>2</v>
      </c>
      <c r="C515" s="17">
        <f>'G. Communications and Ops Mgmt'!J165</f>
        <v>0</v>
      </c>
      <c r="D515" s="17" t="str">
        <f>'G. Communications and Ops Mgmt'!X165</f>
        <v/>
      </c>
      <c r="E515" s="17" t="str">
        <f>'G. Communications and Ops Mgmt'!B165</f>
        <v>G.17.2</v>
      </c>
      <c r="F515" s="17" t="str">
        <f>'G. Communications and Ops Mgmt'!C165</f>
        <v>Current patches?</v>
      </c>
      <c r="G515" s="17" t="str">
        <f>'G. Communications and Ops Mgmt'!D165</f>
        <v>Yes</v>
      </c>
      <c r="H515" s="17">
        <f>'G. Communications and Ops Mgmt'!E165</f>
        <v>0</v>
      </c>
      <c r="I515" s="17" t="str">
        <f>'G. Communications and Ops Mgmt'!F165</f>
        <v>I.4 System Patching</v>
      </c>
      <c r="J515" s="17" t="str">
        <f>'G. Communications and Ops Mgmt'!G165</f>
        <v>12.6.1.d</v>
      </c>
      <c r="K515" s="17" t="str">
        <f>'G. Communications and Ops Mgmt'!H165</f>
        <v>Control Of Technical Vulnerabilities</v>
      </c>
      <c r="L515" s="17" t="s">
        <v>3</v>
      </c>
      <c r="M515" s="17" t="s">
        <v>243</v>
      </c>
      <c r="N515" s="113" t="s">
        <v>3</v>
      </c>
      <c r="O515" s="113" t="s">
        <v>3</v>
      </c>
      <c r="P515" s="17" t="s">
        <v>3807</v>
      </c>
      <c r="Q515" s="17" t="s">
        <v>3804</v>
      </c>
      <c r="R515" s="17"/>
    </row>
    <row r="516" spans="1:18" ht="28">
      <c r="A516" s="17">
        <f>'G. Communications and Ops Mgmt'!A166</f>
        <v>1395</v>
      </c>
      <c r="B516" s="17">
        <f>'G. Communications and Ops Mgmt'!I166</f>
        <v>2</v>
      </c>
      <c r="C516" s="17">
        <f>'G. Communications and Ops Mgmt'!J166</f>
        <v>0</v>
      </c>
      <c r="D516" s="17" t="str">
        <f>'G. Communications and Ops Mgmt'!X166</f>
        <v/>
      </c>
      <c r="E516" s="17" t="str">
        <f>'G. Communications and Ops Mgmt'!B166</f>
        <v>G.17.3</v>
      </c>
      <c r="F516" s="17" t="str">
        <f>'G. Communications and Ops Mgmt'!C166</f>
        <v>Unnecessary/unused services turned off?</v>
      </c>
      <c r="G516" s="17" t="str">
        <f>'G. Communications and Ops Mgmt'!D166</f>
        <v>Yes</v>
      </c>
      <c r="H516" s="17">
        <f>'G. Communications and Ops Mgmt'!E166</f>
        <v>0</v>
      </c>
      <c r="I516" s="17">
        <f>'G. Communications and Ops Mgmt'!F166</f>
        <v>0</v>
      </c>
      <c r="J516" s="17" t="str">
        <f>'G. Communications and Ops Mgmt'!G166</f>
        <v>11.5.4.h</v>
      </c>
      <c r="K516" s="17" t="str">
        <f>'G. Communications and Ops Mgmt'!H166</f>
        <v>Use Of System Utilities</v>
      </c>
      <c r="L516" s="17" t="s">
        <v>3530</v>
      </c>
      <c r="M516" s="17" t="s">
        <v>3531</v>
      </c>
      <c r="N516" s="113" t="s">
        <v>3</v>
      </c>
      <c r="O516" s="113" t="s">
        <v>3</v>
      </c>
      <c r="P516" s="17" t="s">
        <v>3</v>
      </c>
      <c r="Q516" s="17" t="s">
        <v>3</v>
      </c>
      <c r="R516" s="17"/>
    </row>
    <row r="517" spans="1:18" ht="28">
      <c r="A517" s="17">
        <f>'G. Communications and Ops Mgmt'!A167</f>
        <v>1451</v>
      </c>
      <c r="B517" s="17">
        <f>'G. Communications and Ops Mgmt'!I167</f>
        <v>2</v>
      </c>
      <c r="C517" s="17">
        <f>'G. Communications and Ops Mgmt'!J167</f>
        <v>0</v>
      </c>
      <c r="D517" s="17" t="str">
        <f>'G. Communications and Ops Mgmt'!X167</f>
        <v/>
      </c>
      <c r="E517" s="17" t="str">
        <f>'G. Communications and Ops Mgmt'!B167</f>
        <v>G.17.4</v>
      </c>
      <c r="F517" s="17" t="str">
        <f>'G. Communications and Ops Mgmt'!C167</f>
        <v>Regular log reviews using a specific methodology to uncover potential incidents?</v>
      </c>
      <c r="G517" s="17" t="str">
        <f>'G. Communications and Ops Mgmt'!D167</f>
        <v>Yes</v>
      </c>
      <c r="H517" s="17">
        <f>'G. Communications and Ops Mgmt'!E167</f>
        <v>0</v>
      </c>
      <c r="I517" s="17">
        <f>'G. Communications and Ops Mgmt'!F167</f>
        <v>0</v>
      </c>
      <c r="J517" s="17" t="str">
        <f>'G. Communications and Ops Mgmt'!G167</f>
        <v>10.10.2</v>
      </c>
      <c r="K517" s="17" t="str">
        <f>'G. Communications and Ops Mgmt'!H167</f>
        <v>Monitoring System Use</v>
      </c>
      <c r="L517" s="17" t="s">
        <v>3530</v>
      </c>
      <c r="M517" s="17" t="s">
        <v>3531</v>
      </c>
      <c r="N517" s="113" t="s">
        <v>3</v>
      </c>
      <c r="O517" s="113" t="s">
        <v>3</v>
      </c>
      <c r="P517" s="17" t="s">
        <v>3</v>
      </c>
      <c r="Q517" s="17" t="s">
        <v>3739</v>
      </c>
      <c r="R517" s="17"/>
    </row>
    <row r="518" spans="1:18" ht="70">
      <c r="A518" s="17">
        <f>'G. Communications and Ops Mgmt'!A168</f>
        <v>1453</v>
      </c>
      <c r="B518" s="17">
        <f>'G. Communications and Ops Mgmt'!I168</f>
        <v>2</v>
      </c>
      <c r="C518" s="17">
        <f>'G. Communications and Ops Mgmt'!J168</f>
        <v>0</v>
      </c>
      <c r="D518" s="17" t="str">
        <f>'G. Communications and Ops Mgmt'!X168</f>
        <v/>
      </c>
      <c r="E518" s="17" t="str">
        <f>'G. Communications and Ops Mgmt'!B168</f>
        <v>G.17.5</v>
      </c>
      <c r="F518" s="17" t="str">
        <f>'G. Communications and Ops Mgmt'!C168</f>
        <v>Sufficient information in the logs to evaluate incidents?</v>
      </c>
      <c r="G518" s="17" t="str">
        <f>'G. Communications and Ops Mgmt'!D168</f>
        <v>Yes</v>
      </c>
      <c r="H518" s="17">
        <f>'G. Communications and Ops Mgmt'!E168</f>
        <v>0</v>
      </c>
      <c r="I518" s="17" t="str">
        <f>'G. Communications and Ops Mgmt'!F168</f>
        <v>G.7 Administrative Activity Logging, G.8 Log-on Activity Logging</v>
      </c>
      <c r="J518" s="17" t="str">
        <f>'G. Communications and Ops Mgmt'!G168</f>
        <v>10.10.1</v>
      </c>
      <c r="K518" s="17" t="str">
        <f>'G. Communications and Ops Mgmt'!H168</f>
        <v>Audit Logging</v>
      </c>
      <c r="L518" s="17" t="s">
        <v>3788</v>
      </c>
      <c r="M518" s="17" t="s">
        <v>3789</v>
      </c>
      <c r="N518" s="113" t="s">
        <v>3</v>
      </c>
      <c r="O518" s="113" t="s">
        <v>3</v>
      </c>
      <c r="P518" s="17" t="s">
        <v>3</v>
      </c>
      <c r="Q518" s="17" t="s">
        <v>3533</v>
      </c>
      <c r="R518" s="17"/>
    </row>
    <row r="519" spans="1:18" ht="28">
      <c r="A519" s="17">
        <f>'G. Communications and Ops Mgmt'!A169</f>
        <v>1444</v>
      </c>
      <c r="B519" s="17">
        <f>'G. Communications and Ops Mgmt'!I169</f>
        <v>2</v>
      </c>
      <c r="C519" s="17">
        <f>'G. Communications and Ops Mgmt'!J169</f>
        <v>0</v>
      </c>
      <c r="D519" s="17" t="str">
        <f>'G. Communications and Ops Mgmt'!X169</f>
        <v/>
      </c>
      <c r="E519" s="17" t="str">
        <f>'G. Communications and Ops Mgmt'!B169</f>
        <v>G.17.6</v>
      </c>
      <c r="F519" s="17" t="str">
        <f>'G. Communications and Ops Mgmt'!C169</f>
        <v>Logs retained for a minimum of one year?</v>
      </c>
      <c r="G519" s="17" t="str">
        <f>'G. Communications and Ops Mgmt'!D169</f>
        <v>Yes</v>
      </c>
      <c r="H519" s="17">
        <f>'G. Communications and Ops Mgmt'!E169</f>
        <v>0</v>
      </c>
      <c r="I519" s="17" t="str">
        <f>'G. Communications and Ops Mgmt'!F169</f>
        <v xml:space="preserve">G.9 Log Retention </v>
      </c>
      <c r="J519" s="17" t="str">
        <f>'G. Communications and Ops Mgmt'!G169</f>
        <v>10.10.3</v>
      </c>
      <c r="K519" s="17" t="str">
        <f>'G. Communications and Ops Mgmt'!H169</f>
        <v>Protection Of Log Information</v>
      </c>
      <c r="L519" s="17" t="s">
        <v>3</v>
      </c>
      <c r="M519" s="17" t="s">
        <v>243</v>
      </c>
      <c r="N519" s="113" t="s">
        <v>3</v>
      </c>
      <c r="O519" s="113" t="s">
        <v>3</v>
      </c>
      <c r="P519" s="17" t="s">
        <v>3</v>
      </c>
      <c r="Q519" s="17" t="s">
        <v>3777</v>
      </c>
      <c r="R519" s="17"/>
    </row>
    <row r="520" spans="1:18" ht="28">
      <c r="A520" s="17">
        <f>'G. Communications and Ops Mgmt'!A170</f>
        <v>1464</v>
      </c>
      <c r="B520" s="17">
        <f>'G. Communications and Ops Mgmt'!I170</f>
        <v>2</v>
      </c>
      <c r="C520" s="17">
        <f>'G. Communications and Ops Mgmt'!J170</f>
        <v>0</v>
      </c>
      <c r="D520" s="17" t="str">
        <f>'G. Communications and Ops Mgmt'!X170</f>
        <v/>
      </c>
      <c r="E520" s="17" t="str">
        <f>'G. Communications and Ops Mgmt'!B170</f>
        <v>G.17.7</v>
      </c>
      <c r="F520" s="17" t="str">
        <f>'G. Communications and Ops Mgmt'!C170</f>
        <v>System generated alerts in the event of an audit log failure?</v>
      </c>
      <c r="G520" s="17" t="str">
        <f>'G. Communications and Ops Mgmt'!D170</f>
        <v>Yes</v>
      </c>
      <c r="H520" s="17">
        <f>'G. Communications and Ops Mgmt'!E170</f>
        <v>0</v>
      </c>
      <c r="I520" s="17">
        <f>'G. Communications and Ops Mgmt'!F170</f>
        <v>0</v>
      </c>
      <c r="J520" s="17" t="str">
        <f>'G. Communications and Ops Mgmt'!G170</f>
        <v>10.10.5</v>
      </c>
      <c r="K520" s="17" t="str">
        <f>'G. Communications and Ops Mgmt'!H170</f>
        <v>Fault Logging</v>
      </c>
      <c r="L520" s="17" t="s">
        <v>3</v>
      </c>
      <c r="M520" s="17" t="s">
        <v>243</v>
      </c>
      <c r="N520" s="113" t="s">
        <v>3</v>
      </c>
      <c r="O520" s="113" t="s">
        <v>3</v>
      </c>
      <c r="P520" s="17" t="s">
        <v>3</v>
      </c>
      <c r="Q520" s="17" t="s">
        <v>3802</v>
      </c>
      <c r="R520" s="17"/>
    </row>
    <row r="521" spans="1:18" ht="28">
      <c r="A521" s="17">
        <f>'G. Communications and Ops Mgmt'!A171</f>
        <v>1468</v>
      </c>
      <c r="B521" s="17">
        <f>'G. Communications and Ops Mgmt'!I171</f>
        <v>2</v>
      </c>
      <c r="C521" s="17">
        <f>'G. Communications and Ops Mgmt'!J171</f>
        <v>0</v>
      </c>
      <c r="D521" s="17" t="str">
        <f>'G. Communications and Ops Mgmt'!X171</f>
        <v/>
      </c>
      <c r="E521" s="17" t="str">
        <f>'G. Communications and Ops Mgmt'!B171</f>
        <v>G.17.8</v>
      </c>
      <c r="F521" s="17" t="str">
        <f>'G. Communications and Ops Mgmt'!C171</f>
        <v>Audit logs stored on alternate systems?</v>
      </c>
      <c r="G521" s="17" t="str">
        <f>'G. Communications and Ops Mgmt'!D171</f>
        <v>Yes</v>
      </c>
      <c r="H521" s="17">
        <f>'G. Communications and Ops Mgmt'!E171</f>
        <v>0</v>
      </c>
      <c r="I521" s="17">
        <f>'G. Communications and Ops Mgmt'!F171</f>
        <v>0</v>
      </c>
      <c r="J521" s="17" t="str">
        <f>'G. Communications and Ops Mgmt'!G171</f>
        <v>10.10.3</v>
      </c>
      <c r="K521" s="17" t="str">
        <f>'G. Communications and Ops Mgmt'!H171</f>
        <v>Protection Of Log Information</v>
      </c>
      <c r="L521" s="17" t="s">
        <v>3791</v>
      </c>
      <c r="M521" s="17" t="s">
        <v>3792</v>
      </c>
      <c r="N521" s="113" t="s">
        <v>3</v>
      </c>
      <c r="O521" s="113" t="s">
        <v>3</v>
      </c>
      <c r="P521" s="17" t="s">
        <v>3</v>
      </c>
      <c r="Q521" s="17" t="s">
        <v>3794</v>
      </c>
      <c r="R521" s="17"/>
    </row>
    <row r="522" spans="1:18" ht="28">
      <c r="A522" s="17">
        <f>'G. Communications and Ops Mgmt'!A172</f>
        <v>1469</v>
      </c>
      <c r="B522" s="17">
        <f>'G. Communications and Ops Mgmt'!I172</f>
        <v>2</v>
      </c>
      <c r="C522" s="17">
        <f>'G. Communications and Ops Mgmt'!J172</f>
        <v>0</v>
      </c>
      <c r="D522" s="17" t="str">
        <f>'G. Communications and Ops Mgmt'!X172</f>
        <v/>
      </c>
      <c r="E522" s="17" t="str">
        <f>'G. Communications and Ops Mgmt'!B172</f>
        <v>G.17.9</v>
      </c>
      <c r="F522" s="17" t="str">
        <f>'G. Communications and Ops Mgmt'!C172</f>
        <v>Audit logs protected against modification, deletion, and/or inappropriate access?</v>
      </c>
      <c r="G522" s="17" t="str">
        <f>'G. Communications and Ops Mgmt'!D172</f>
        <v>Yes</v>
      </c>
      <c r="H522" s="17">
        <f>'G. Communications and Ops Mgmt'!E172</f>
        <v>0</v>
      </c>
      <c r="I522" s="17">
        <f>'G. Communications and Ops Mgmt'!F172</f>
        <v>0</v>
      </c>
      <c r="J522" s="17" t="str">
        <f>'G. Communications and Ops Mgmt'!G172</f>
        <v>10.10.3</v>
      </c>
      <c r="K522" s="17" t="str">
        <f>'G. Communications and Ops Mgmt'!H172</f>
        <v>Protection Of Log Information</v>
      </c>
      <c r="L522" s="17" t="s">
        <v>3545</v>
      </c>
      <c r="M522" s="17" t="s">
        <v>3546</v>
      </c>
      <c r="N522" s="113" t="s">
        <v>3</v>
      </c>
      <c r="O522" s="113" t="s">
        <v>3</v>
      </c>
      <c r="P522" s="17" t="s">
        <v>3810</v>
      </c>
      <c r="Q522" s="17" t="s">
        <v>3794</v>
      </c>
      <c r="R522" s="17"/>
    </row>
    <row r="523" spans="1:18" ht="28">
      <c r="A523" s="17">
        <f>'G. Communications and Ops Mgmt'!A173</f>
        <v>1396</v>
      </c>
      <c r="B523" s="17">
        <f>'G. Communications and Ops Mgmt'!I173</f>
        <v>2</v>
      </c>
      <c r="C523" s="17">
        <f>'G. Communications and Ops Mgmt'!J173</f>
        <v>0</v>
      </c>
      <c r="D523" s="17" t="str">
        <f>'G. Communications and Ops Mgmt'!X173</f>
        <v/>
      </c>
      <c r="E523" s="17" t="str">
        <f>'G. Communications and Ops Mgmt'!B173</f>
        <v>G.17.10</v>
      </c>
      <c r="F523" s="17" t="str">
        <f>'G. Communications and Ops Mgmt'!C173</f>
        <v>Minimum password length at least eight characters?</v>
      </c>
      <c r="G523" s="17" t="str">
        <f>'G. Communications and Ops Mgmt'!D173</f>
        <v>Yes</v>
      </c>
      <c r="H523" s="17">
        <f>'G. Communications and Ops Mgmt'!E173</f>
        <v>0</v>
      </c>
      <c r="I523" s="17" t="str">
        <f>'G. Communications and Ops Mgmt'!F173</f>
        <v>H.1 Password Controls</v>
      </c>
      <c r="J523" s="17" t="str">
        <f>'G. Communications and Ops Mgmt'!G173</f>
        <v>11.3.1.d</v>
      </c>
      <c r="K523" s="17" t="str">
        <f>'G. Communications and Ops Mgmt'!H173</f>
        <v>Password Use</v>
      </c>
      <c r="L523" s="17" t="s">
        <v>3740</v>
      </c>
      <c r="M523" s="17" t="s">
        <v>3741</v>
      </c>
      <c r="N523" s="113" t="s">
        <v>3</v>
      </c>
      <c r="O523" s="113" t="s">
        <v>3</v>
      </c>
      <c r="P523" s="17" t="s">
        <v>3</v>
      </c>
      <c r="Q523" s="17" t="s">
        <v>3739</v>
      </c>
      <c r="R523" s="17"/>
    </row>
    <row r="524" spans="1:18" ht="56">
      <c r="A524" s="17">
        <f>'G. Communications and Ops Mgmt'!A174</f>
        <v>1402</v>
      </c>
      <c r="B524" s="17">
        <f>'G. Communications and Ops Mgmt'!I174</f>
        <v>2</v>
      </c>
      <c r="C524" s="17">
        <f>'G. Communications and Ops Mgmt'!J174</f>
        <v>0</v>
      </c>
      <c r="D524" s="17" t="str">
        <f>'G. Communications and Ops Mgmt'!X174</f>
        <v/>
      </c>
      <c r="E524" s="17" t="str">
        <f>'G. Communications and Ops Mgmt'!B174</f>
        <v>G.17.11</v>
      </c>
      <c r="F524" s="17" t="str">
        <f>'G. Communications and Ops Mgmt'!C174</f>
        <v>Complex passwords required?</v>
      </c>
      <c r="G524" s="17" t="str">
        <f>'G. Communications and Ops Mgmt'!D174</f>
        <v>Yes</v>
      </c>
      <c r="H524" s="17">
        <f>'G. Communications and Ops Mgmt'!E174</f>
        <v>0</v>
      </c>
      <c r="I524" s="17" t="str">
        <f>'G. Communications and Ops Mgmt'!F174</f>
        <v>H.1 Password Controls</v>
      </c>
      <c r="J524" s="17" t="str">
        <f>'G. Communications and Ops Mgmt'!G174</f>
        <v>11.3.1.d</v>
      </c>
      <c r="K524" s="17" t="str">
        <f>'G. Communications and Ops Mgmt'!H174</f>
        <v>Password Use</v>
      </c>
      <c r="L524" s="17" t="s">
        <v>3755</v>
      </c>
      <c r="M524" s="17" t="s">
        <v>3756</v>
      </c>
      <c r="N524" s="113" t="s">
        <v>3</v>
      </c>
      <c r="O524" s="113" t="s">
        <v>3</v>
      </c>
      <c r="P524" s="17" t="s">
        <v>3796</v>
      </c>
      <c r="Q524" s="17" t="s">
        <v>3774</v>
      </c>
      <c r="R524" s="17"/>
    </row>
    <row r="525" spans="1:18" ht="42">
      <c r="A525" s="17">
        <f>'G. Communications and Ops Mgmt'!A175</f>
        <v>1407</v>
      </c>
      <c r="B525" s="17">
        <f>'G. Communications and Ops Mgmt'!I175</f>
        <v>2</v>
      </c>
      <c r="C525" s="17">
        <f>'G. Communications and Ops Mgmt'!J175</f>
        <v>0</v>
      </c>
      <c r="D525" s="17" t="str">
        <f>'G. Communications and Ops Mgmt'!X175</f>
        <v/>
      </c>
      <c r="E525" s="17" t="str">
        <f>'G. Communications and Ops Mgmt'!B175</f>
        <v>G.17.12</v>
      </c>
      <c r="F525" s="17" t="str">
        <f>'G. Communications and Ops Mgmt'!C175</f>
        <v>Minimum password expiration at least every 90 days?</v>
      </c>
      <c r="G525" s="17" t="str">
        <f>'G. Communications and Ops Mgmt'!D175</f>
        <v>Yes</v>
      </c>
      <c r="H525" s="17">
        <f>'G. Communications and Ops Mgmt'!E175</f>
        <v>0</v>
      </c>
      <c r="I525" s="17">
        <f>'G. Communications and Ops Mgmt'!F175</f>
        <v>0</v>
      </c>
      <c r="J525" s="17" t="str">
        <f>'G. Communications and Ops Mgmt'!G175</f>
        <v>11.3.1.c</v>
      </c>
      <c r="K525" s="17" t="str">
        <f>'G. Communications and Ops Mgmt'!H175</f>
        <v>Password Use</v>
      </c>
      <c r="L525" s="17" t="s">
        <v>3755</v>
      </c>
      <c r="M525" s="17" t="s">
        <v>3756</v>
      </c>
      <c r="N525" s="113" t="s">
        <v>3</v>
      </c>
      <c r="O525" s="113" t="s">
        <v>3</v>
      </c>
      <c r="P525" s="17" t="s">
        <v>3797</v>
      </c>
      <c r="Q525" s="17" t="s">
        <v>3757</v>
      </c>
      <c r="R525" s="17"/>
    </row>
    <row r="526" spans="1:18" ht="28">
      <c r="A526" s="17">
        <f>'G. Communications and Ops Mgmt'!A176</f>
        <v>1412</v>
      </c>
      <c r="B526" s="17">
        <f>'G. Communications and Ops Mgmt'!I176</f>
        <v>2</v>
      </c>
      <c r="C526" s="17">
        <f>'G. Communications and Ops Mgmt'!J176</f>
        <v>0</v>
      </c>
      <c r="D526" s="17" t="str">
        <f>'G. Communications and Ops Mgmt'!X176</f>
        <v/>
      </c>
      <c r="E526" s="17" t="str">
        <f>'G. Communications and Ops Mgmt'!B176</f>
        <v>G.17.13</v>
      </c>
      <c r="F526" s="17" t="str">
        <f>'G. Communications and Ops Mgmt'!C176</f>
        <v>Password history of 12 before reuse?</v>
      </c>
      <c r="G526" s="17" t="str">
        <f>'G. Communications and Ops Mgmt'!D176</f>
        <v>No</v>
      </c>
      <c r="H526" s="17">
        <f>'G. Communications and Ops Mgmt'!E176</f>
        <v>0</v>
      </c>
      <c r="I526" s="17">
        <f>'G. Communications and Ops Mgmt'!F176</f>
        <v>0</v>
      </c>
      <c r="J526" s="17" t="str">
        <f>'G. Communications and Ops Mgmt'!G176</f>
        <v>11.5.3.f</v>
      </c>
      <c r="K526" s="17" t="str">
        <f>'G. Communications and Ops Mgmt'!H176</f>
        <v>Password Management System</v>
      </c>
      <c r="L526" s="17" t="s">
        <v>3</v>
      </c>
      <c r="M526" s="17" t="s">
        <v>243</v>
      </c>
      <c r="N526" s="113" t="s">
        <v>3</v>
      </c>
      <c r="O526" s="113" t="s">
        <v>3</v>
      </c>
      <c r="P526" s="17" t="s">
        <v>3798</v>
      </c>
      <c r="Q526" s="17" t="s">
        <v>3758</v>
      </c>
      <c r="R526" s="17"/>
    </row>
    <row r="527" spans="1:18" ht="28">
      <c r="A527" s="17">
        <f>'G. Communications and Ops Mgmt'!A177</f>
        <v>2637</v>
      </c>
      <c r="B527" s="17">
        <f>'G. Communications and Ops Mgmt'!I177</f>
        <v>2</v>
      </c>
      <c r="C527" s="17">
        <f>'G. Communications and Ops Mgmt'!J177</f>
        <v>0</v>
      </c>
      <c r="D527" s="17" t="str">
        <f>'G. Communications and Ops Mgmt'!X177</f>
        <v/>
      </c>
      <c r="E527" s="17" t="str">
        <f>'G. Communications and Ops Mgmt'!B177</f>
        <v>G.17.14</v>
      </c>
      <c r="F527" s="17" t="str">
        <f>'G. Communications and Ops Mgmt'!C177</f>
        <v>Initial password required to be changed at first logon?</v>
      </c>
      <c r="G527" s="17" t="str">
        <f>'G. Communications and Ops Mgmt'!D177</f>
        <v>Yes</v>
      </c>
      <c r="H527" s="17">
        <f>'G. Communications and Ops Mgmt'!E177</f>
        <v>0</v>
      </c>
      <c r="I527" s="17" t="str">
        <f>'G. Communications and Ops Mgmt'!F177</f>
        <v>H.1 Password Controls</v>
      </c>
      <c r="J527" s="17" t="str">
        <f>'G. Communications and Ops Mgmt'!G177</f>
        <v>11.3.1.f</v>
      </c>
      <c r="K527" s="17" t="str">
        <f>'G. Communications and Ops Mgmt'!H177</f>
        <v>Password use</v>
      </c>
      <c r="L527" s="17" t="s">
        <v>3</v>
      </c>
      <c r="M527" s="17" t="s">
        <v>243</v>
      </c>
      <c r="N527" s="113" t="s">
        <v>3</v>
      </c>
      <c r="O527" s="113" t="s">
        <v>3</v>
      </c>
      <c r="P527" s="17" t="s">
        <v>3799</v>
      </c>
      <c r="Q527" s="17" t="s">
        <v>3758</v>
      </c>
      <c r="R527" s="17"/>
    </row>
    <row r="528" spans="1:18" ht="28">
      <c r="A528" s="17">
        <f>'G. Communications and Ops Mgmt'!A178</f>
        <v>1431</v>
      </c>
      <c r="B528" s="17">
        <f>'G. Communications and Ops Mgmt'!I178</f>
        <v>2</v>
      </c>
      <c r="C528" s="17">
        <f>'G. Communications and Ops Mgmt'!J178</f>
        <v>0</v>
      </c>
      <c r="D528" s="17" t="str">
        <f>'G. Communications and Ops Mgmt'!X178</f>
        <v/>
      </c>
      <c r="E528" s="17" t="str">
        <f>'G. Communications and Ops Mgmt'!B178</f>
        <v>G.17.15</v>
      </c>
      <c r="F528" s="17" t="str">
        <f>'G. Communications and Ops Mgmt'!C178</f>
        <v>Can a PIN or secret question be a stand-alone method of authentication?</v>
      </c>
      <c r="G528" s="17" t="str">
        <f>'G. Communications and Ops Mgmt'!D178</f>
        <v>Yes</v>
      </c>
      <c r="H528" s="17">
        <f>'G. Communications and Ops Mgmt'!E178</f>
        <v>0</v>
      </c>
      <c r="I528" s="17">
        <f>'G. Communications and Ops Mgmt'!F178</f>
        <v>0</v>
      </c>
      <c r="J528" s="17" t="str">
        <f>'G. Communications and Ops Mgmt'!G178</f>
        <v>11.3.1.d</v>
      </c>
      <c r="K528" s="17" t="str">
        <f>'G. Communications and Ops Mgmt'!H178</f>
        <v>Password Use</v>
      </c>
      <c r="L528" s="17" t="s">
        <v>3</v>
      </c>
      <c r="M528" s="17" t="s">
        <v>243</v>
      </c>
      <c r="N528" s="113" t="s">
        <v>3</v>
      </c>
      <c r="O528" s="113" t="s">
        <v>3</v>
      </c>
      <c r="P528" s="17" t="s">
        <v>3</v>
      </c>
      <c r="Q528" s="17" t="s">
        <v>3547</v>
      </c>
      <c r="R528" s="17"/>
    </row>
    <row r="529" spans="1:18" ht="28">
      <c r="A529" s="17">
        <f>'G. Communications and Ops Mgmt'!A179</f>
        <v>1432</v>
      </c>
      <c r="B529" s="17">
        <f>'G. Communications and Ops Mgmt'!I179</f>
        <v>2</v>
      </c>
      <c r="C529" s="17">
        <f>'G. Communications and Ops Mgmt'!J179</f>
        <v>0</v>
      </c>
      <c r="D529" s="17" t="str">
        <f>'G. Communications and Ops Mgmt'!X179</f>
        <v/>
      </c>
      <c r="E529" s="17" t="str">
        <f>'G. Communications and Ops Mgmt'!B179</f>
        <v>G.17.16</v>
      </c>
      <c r="F529" s="17" t="str">
        <f>'G. Communications and Ops Mgmt'!C179</f>
        <v>Passwords encrypted in transit?</v>
      </c>
      <c r="G529" s="17" t="str">
        <f>'G. Communications and Ops Mgmt'!D179</f>
        <v>Yes</v>
      </c>
      <c r="H529" s="17">
        <f>'G. Communications and Ops Mgmt'!E179</f>
        <v>0</v>
      </c>
      <c r="I529" s="17">
        <f>'G. Communications and Ops Mgmt'!F179</f>
        <v>0</v>
      </c>
      <c r="J529" s="17" t="str">
        <f>'G. Communications and Ops Mgmt'!G179</f>
        <v>11.5.1.i</v>
      </c>
      <c r="K529" s="17" t="str">
        <f>'G. Communications and Ops Mgmt'!H179</f>
        <v>Secure Log-On Procedures</v>
      </c>
      <c r="L529" s="17" t="s">
        <v>3</v>
      </c>
      <c r="M529" s="17" t="s">
        <v>243</v>
      </c>
      <c r="N529" s="113" t="s">
        <v>3</v>
      </c>
      <c r="O529" s="113" t="s">
        <v>3</v>
      </c>
      <c r="P529" s="17" t="s">
        <v>3800</v>
      </c>
      <c r="Q529" s="17" t="s">
        <v>3547</v>
      </c>
      <c r="R529" s="17"/>
    </row>
    <row r="530" spans="1:18" ht="56">
      <c r="A530" s="17">
        <f>'G. Communications and Ops Mgmt'!A180</f>
        <v>1433</v>
      </c>
      <c r="B530" s="17">
        <f>'G. Communications and Ops Mgmt'!I180</f>
        <v>2</v>
      </c>
      <c r="C530" s="17">
        <f>'G. Communications and Ops Mgmt'!J180</f>
        <v>0</v>
      </c>
      <c r="D530" s="17" t="str">
        <f>'G. Communications and Ops Mgmt'!X180</f>
        <v/>
      </c>
      <c r="E530" s="17" t="str">
        <f>'G. Communications and Ops Mgmt'!B180</f>
        <v>G.17.17</v>
      </c>
      <c r="F530" s="17" t="str">
        <f>'G. Communications and Ops Mgmt'!C180</f>
        <v>Passwords encrypted or hashed in storage?</v>
      </c>
      <c r="G530" s="17" t="str">
        <f>'G. Communications and Ops Mgmt'!D180</f>
        <v>Yes</v>
      </c>
      <c r="H530" s="17">
        <f>'G. Communications and Ops Mgmt'!E180</f>
        <v>0</v>
      </c>
      <c r="I530" s="17">
        <f>'G. Communications and Ops Mgmt'!F180</f>
        <v>0</v>
      </c>
      <c r="J530" s="17" t="str">
        <f>'G. Communications and Ops Mgmt'!G180</f>
        <v>11.5.3.i</v>
      </c>
      <c r="K530" s="17" t="str">
        <f>'G. Communications and Ops Mgmt'!H180</f>
        <v>Password Management System</v>
      </c>
      <c r="L530" s="17" t="s">
        <v>3</v>
      </c>
      <c r="M530" s="17" t="s">
        <v>243</v>
      </c>
      <c r="N530" s="113" t="s">
        <v>3</v>
      </c>
      <c r="O530" s="113" t="s">
        <v>3</v>
      </c>
      <c r="P530" s="17" t="s">
        <v>3801</v>
      </c>
      <c r="Q530" s="17" t="s">
        <v>3547</v>
      </c>
      <c r="R530" s="17"/>
    </row>
    <row r="531" spans="1:18" ht="28">
      <c r="A531" s="17">
        <f>'G. Communications and Ops Mgmt'!A181</f>
        <v>1434</v>
      </c>
      <c r="B531" s="17">
        <f>'G. Communications and Ops Mgmt'!I181</f>
        <v>2</v>
      </c>
      <c r="C531" s="17">
        <f>'G. Communications and Ops Mgmt'!J181</f>
        <v>0</v>
      </c>
      <c r="D531" s="17" t="str">
        <f>'G. Communications and Ops Mgmt'!X181</f>
        <v/>
      </c>
      <c r="E531" s="17" t="str">
        <f>'G. Communications and Ops Mgmt'!B181</f>
        <v>G.17.18</v>
      </c>
      <c r="F531" s="17" t="str">
        <f>'G. Communications and Ops Mgmt'!C181</f>
        <v>Passwords displayed when entered into a system?</v>
      </c>
      <c r="G531" s="17" t="str">
        <f>'G. Communications and Ops Mgmt'!D181</f>
        <v>No</v>
      </c>
      <c r="H531" s="17">
        <f>'G. Communications and Ops Mgmt'!E181</f>
        <v>0</v>
      </c>
      <c r="I531" s="17">
        <f>'G. Communications and Ops Mgmt'!F181</f>
        <v>0</v>
      </c>
      <c r="J531" s="17" t="str">
        <f>'G. Communications and Ops Mgmt'!G181</f>
        <v>11.5.1.g</v>
      </c>
      <c r="K531" s="17" t="str">
        <f>'G. Communications and Ops Mgmt'!H181</f>
        <v>Secure Log-On Procedures</v>
      </c>
      <c r="L531" s="17" t="s">
        <v>3</v>
      </c>
      <c r="M531" s="17" t="s">
        <v>243</v>
      </c>
      <c r="N531" s="113" t="s">
        <v>3</v>
      </c>
      <c r="O531" s="113" t="s">
        <v>3</v>
      </c>
      <c r="P531" s="17" t="s">
        <v>3</v>
      </c>
      <c r="Q531" s="17" t="s">
        <v>3802</v>
      </c>
      <c r="R531" s="17"/>
    </row>
    <row r="532" spans="1:18" ht="28">
      <c r="A532" s="17">
        <f>'G. Communications and Ops Mgmt'!A182</f>
        <v>2638</v>
      </c>
      <c r="B532" s="17">
        <f>'G. Communications and Ops Mgmt'!I182</f>
        <v>2</v>
      </c>
      <c r="C532" s="17">
        <f>'G. Communications and Ops Mgmt'!J182</f>
        <v>0</v>
      </c>
      <c r="D532" s="17" t="str">
        <f>'G. Communications and Ops Mgmt'!X182</f>
        <v/>
      </c>
      <c r="E532" s="17" t="str">
        <f>'G. Communications and Ops Mgmt'!B182</f>
        <v>G.17.19</v>
      </c>
      <c r="F532" s="17" t="str">
        <f>'G. Communications and Ops Mgmt'!C182</f>
        <v>User accounts associated to a unique individual?</v>
      </c>
      <c r="G532" s="17" t="str">
        <f>'G. Communications and Ops Mgmt'!D182</f>
        <v>Yes</v>
      </c>
      <c r="H532" s="17">
        <f>'G. Communications and Ops Mgmt'!E182</f>
        <v>0</v>
      </c>
      <c r="I532" s="17">
        <f>'G. Communications and Ops Mgmt'!F182</f>
        <v>0</v>
      </c>
      <c r="J532" s="17" t="str">
        <f>'G. Communications and Ops Mgmt'!G182</f>
        <v>11.5.2</v>
      </c>
      <c r="K532" s="17" t="str">
        <f>'G. Communications and Ops Mgmt'!H182</f>
        <v>User Identification And Authentication</v>
      </c>
      <c r="L532" s="17" t="s">
        <v>3</v>
      </c>
      <c r="M532" s="17" t="s">
        <v>243</v>
      </c>
      <c r="N532" s="113" t="s">
        <v>3</v>
      </c>
      <c r="O532" s="113" t="s">
        <v>3</v>
      </c>
      <c r="P532" s="17" t="s">
        <v>3</v>
      </c>
      <c r="Q532" s="17" t="s">
        <v>3</v>
      </c>
      <c r="R532" s="17"/>
    </row>
    <row r="533" spans="1:18" ht="28">
      <c r="A533" s="17">
        <f>'G. Communications and Ops Mgmt'!A183</f>
        <v>1416</v>
      </c>
      <c r="B533" s="17">
        <f>'G. Communications and Ops Mgmt'!I183</f>
        <v>2</v>
      </c>
      <c r="C533" s="17">
        <f>'G. Communications and Ops Mgmt'!J183</f>
        <v>0</v>
      </c>
      <c r="D533" s="17" t="str">
        <f>'G. Communications and Ops Mgmt'!X183</f>
        <v/>
      </c>
      <c r="E533" s="17" t="str">
        <f>'G. Communications and Ops Mgmt'!B183</f>
        <v>G.17.20</v>
      </c>
      <c r="F533" s="17" t="str">
        <f>'G. Communications and Ops Mgmt'!C183</f>
        <v>Does the system lock an account when three to five invalid login attempts are made?</v>
      </c>
      <c r="G533" s="17" t="str">
        <f>'G. Communications and Ops Mgmt'!D183</f>
        <v>Yes</v>
      </c>
      <c r="H533" s="17">
        <f>'G. Communications and Ops Mgmt'!E183</f>
        <v>0</v>
      </c>
      <c r="I533" s="17">
        <f>'G. Communications and Ops Mgmt'!F183</f>
        <v>0</v>
      </c>
      <c r="J533" s="17" t="str">
        <f>'G. Communications and Ops Mgmt'!G183</f>
        <v>11.5.1.e</v>
      </c>
      <c r="K533" s="17" t="str">
        <f>'G. Communications and Ops Mgmt'!H183</f>
        <v>Secure Log-On Procedures</v>
      </c>
      <c r="L533" s="17" t="s">
        <v>3750</v>
      </c>
      <c r="M533" s="17" t="s">
        <v>3751</v>
      </c>
      <c r="N533" s="113" t="s">
        <v>3</v>
      </c>
      <c r="O533" s="113" t="s">
        <v>3</v>
      </c>
      <c r="P533" s="17" t="s">
        <v>3</v>
      </c>
      <c r="Q533" s="17" t="s">
        <v>3547</v>
      </c>
      <c r="R533" s="17"/>
    </row>
    <row r="534" spans="1:18" ht="28">
      <c r="A534" s="17">
        <f>'G. Communications and Ops Mgmt'!A184</f>
        <v>1478</v>
      </c>
      <c r="B534" s="17">
        <f>'G. Communications and Ops Mgmt'!I184</f>
        <v>1</v>
      </c>
      <c r="C534" s="17">
        <f>'G. Communications and Ops Mgmt'!J184</f>
        <v>0</v>
      </c>
      <c r="D534" s="17" t="str">
        <f>'G. Communications and Ops Mgmt'!X184</f>
        <v/>
      </c>
      <c r="E534" s="17" t="str">
        <f>'G. Communications and Ops Mgmt'!B184</f>
        <v>G.18</v>
      </c>
      <c r="F534" s="17" t="str">
        <f>'G. Communications and Ops Mgmt'!C184</f>
        <v>Is a mainframe used to transmit, process or store Scoped Systems and Data? If so, are:</v>
      </c>
      <c r="G534" s="17" t="str">
        <f>'G. Communications and Ops Mgmt'!D184</f>
        <v>No</v>
      </c>
      <c r="H534" s="17">
        <f>'G. Communications and Ops Mgmt'!E184</f>
        <v>0</v>
      </c>
      <c r="I534" s="17">
        <f>'G. Communications and Ops Mgmt'!F184</f>
        <v>0</v>
      </c>
      <c r="J534" s="17" t="str">
        <f>'G. Communications and Ops Mgmt'!G184</f>
        <v>N/A</v>
      </c>
      <c r="K534" s="17" t="str">
        <f>'G. Communications and Ops Mgmt'!H184</f>
        <v/>
      </c>
      <c r="L534" s="17" t="s">
        <v>3750</v>
      </c>
      <c r="M534" s="17" t="s">
        <v>3751</v>
      </c>
      <c r="N534" s="113" t="s">
        <v>3</v>
      </c>
      <c r="O534" s="113" t="s">
        <v>3</v>
      </c>
      <c r="P534" s="17" t="s">
        <v>3</v>
      </c>
      <c r="Q534" s="17" t="s">
        <v>3547</v>
      </c>
      <c r="R534" s="17"/>
    </row>
    <row r="535" spans="1:18">
      <c r="A535" s="17">
        <f>'G. Communications and Ops Mgmt'!A185</f>
        <v>1503</v>
      </c>
      <c r="B535" s="17">
        <f>'G. Communications and Ops Mgmt'!I185</f>
        <v>2</v>
      </c>
      <c r="C535" s="17">
        <f>'G. Communications and Ops Mgmt'!J185</f>
        <v>0</v>
      </c>
      <c r="D535" s="17" t="str">
        <f>'G. Communications and Ops Mgmt'!X185</f>
        <v/>
      </c>
      <c r="E535" s="17" t="str">
        <f>'G. Communications and Ops Mgmt'!B185</f>
        <v>G.18.1</v>
      </c>
      <c r="F535" s="17" t="str">
        <f>'G. Communications and Ops Mgmt'!C185</f>
        <v>Mainframe security controls documented?</v>
      </c>
      <c r="G535" s="17">
        <f>'G. Communications and Ops Mgmt'!D185</f>
        <v>0</v>
      </c>
      <c r="H535" s="17">
        <f>'G. Communications and Ops Mgmt'!E185</f>
        <v>0</v>
      </c>
      <c r="I535" s="17">
        <f>'G. Communications and Ops Mgmt'!F185</f>
        <v>0</v>
      </c>
      <c r="J535" s="17" t="str">
        <f>'G. Communications and Ops Mgmt'!G185</f>
        <v>10.6.1.e</v>
      </c>
      <c r="K535" s="17" t="str">
        <f>'G. Communications and Ops Mgmt'!H185</f>
        <v>Network Controls</v>
      </c>
      <c r="L535" s="17" t="s">
        <v>3750</v>
      </c>
      <c r="M535" s="17" t="s">
        <v>3751</v>
      </c>
      <c r="N535" s="113" t="s">
        <v>3</v>
      </c>
      <c r="O535" s="113" t="s">
        <v>3</v>
      </c>
      <c r="P535" s="17" t="s">
        <v>3803</v>
      </c>
      <c r="Q535" s="17" t="s">
        <v>3804</v>
      </c>
      <c r="R535" s="17"/>
    </row>
    <row r="536" spans="1:18" ht="84">
      <c r="A536" s="17">
        <f>'G. Communications and Ops Mgmt'!A186</f>
        <v>1504</v>
      </c>
      <c r="B536" s="17">
        <f>'G. Communications and Ops Mgmt'!I186</f>
        <v>3</v>
      </c>
      <c r="C536" s="17">
        <f>'G. Communications and Ops Mgmt'!J186</f>
        <v>0</v>
      </c>
      <c r="D536" s="17" t="str">
        <f>'G. Communications and Ops Mgmt'!X186</f>
        <v/>
      </c>
      <c r="E536" s="17" t="str">
        <f>'G. Communications and Ops Mgmt'!B186</f>
        <v>G.18.1.1</v>
      </c>
      <c r="F536" s="17" t="str">
        <f>'G. Communications and Ops Mgmt'!C186</f>
        <v>Reviews performed to validate compliance with documented standards?</v>
      </c>
      <c r="G536" s="17">
        <f>'G. Communications and Ops Mgmt'!D186</f>
        <v>0</v>
      </c>
      <c r="H536" s="17">
        <f>'G. Communications and Ops Mgmt'!E186</f>
        <v>0</v>
      </c>
      <c r="I536" s="17">
        <f>'G. Communications and Ops Mgmt'!F186</f>
        <v>0</v>
      </c>
      <c r="J536" s="17" t="str">
        <f>'G. Communications and Ops Mgmt'!G186</f>
        <v>15.2.1</v>
      </c>
      <c r="K536" s="17" t="str">
        <f>'G. Communications and Ops Mgmt'!H186</f>
        <v>Compliance With Security Policies And Standards</v>
      </c>
      <c r="L536" s="17" t="s">
        <v>3750</v>
      </c>
      <c r="M536" s="17" t="s">
        <v>3751</v>
      </c>
      <c r="N536" s="113" t="s">
        <v>3</v>
      </c>
      <c r="O536" s="113" t="s">
        <v>3</v>
      </c>
      <c r="P536" s="17" t="s">
        <v>3805</v>
      </c>
      <c r="Q536" s="17" t="s">
        <v>3802</v>
      </c>
      <c r="R536" s="17"/>
    </row>
    <row r="537" spans="1:18" ht="28">
      <c r="A537" s="17">
        <f>'G. Communications and Ops Mgmt'!A187</f>
        <v>1489</v>
      </c>
      <c r="B537" s="17">
        <f>'G. Communications and Ops Mgmt'!I187</f>
        <v>2</v>
      </c>
      <c r="C537" s="17">
        <f>'G. Communications and Ops Mgmt'!J187</f>
        <v>0</v>
      </c>
      <c r="D537" s="17" t="str">
        <f>'G. Communications and Ops Mgmt'!X187</f>
        <v/>
      </c>
      <c r="E537" s="17" t="str">
        <f>'G. Communications and Ops Mgmt'!B187</f>
        <v>G.18.2</v>
      </c>
      <c r="F537" s="17" t="str">
        <f>'G. Communications and Ops Mgmt'!C187</f>
        <v>Transmission encrypted?</v>
      </c>
      <c r="G537" s="17">
        <f>'G. Communications and Ops Mgmt'!D187</f>
        <v>0</v>
      </c>
      <c r="H537" s="17">
        <f>'G. Communications and Ops Mgmt'!E187</f>
        <v>0</v>
      </c>
      <c r="I537" s="17">
        <f>'G. Communications and Ops Mgmt'!F187</f>
        <v>0</v>
      </c>
      <c r="J537" s="17" t="str">
        <f>'G. Communications and Ops Mgmt'!G187</f>
        <v>10.8.1.g</v>
      </c>
      <c r="K537" s="17" t="str">
        <f>'G. Communications and Ops Mgmt'!H187</f>
        <v>Information Exchange Policies And Procedures</v>
      </c>
      <c r="L537" s="17" t="s">
        <v>3750</v>
      </c>
      <c r="M537" s="17" t="s">
        <v>3751</v>
      </c>
      <c r="N537" s="113" t="s">
        <v>3</v>
      </c>
      <c r="O537" s="113" t="s">
        <v>3</v>
      </c>
      <c r="P537" s="17" t="s">
        <v>3809</v>
      </c>
      <c r="Q537" s="17" t="s">
        <v>3804</v>
      </c>
      <c r="R537" s="17"/>
    </row>
    <row r="538" spans="1:18" ht="28">
      <c r="A538" s="17">
        <f>'G. Communications and Ops Mgmt'!A188</f>
        <v>1492</v>
      </c>
      <c r="B538" s="17">
        <f>'G. Communications and Ops Mgmt'!I188</f>
        <v>2</v>
      </c>
      <c r="C538" s="17">
        <f>'G. Communications and Ops Mgmt'!J188</f>
        <v>0</v>
      </c>
      <c r="D538" s="17" t="str">
        <f>'G. Communications and Ops Mgmt'!X188</f>
        <v/>
      </c>
      <c r="E538" s="17" t="str">
        <f>'G. Communications and Ops Mgmt'!B188</f>
        <v>G.18.3</v>
      </c>
      <c r="F538" s="17" t="str">
        <f>'G. Communications and Ops Mgmt'!C188</f>
        <v>Authentication required for access to any transaction or database system?</v>
      </c>
      <c r="G538" s="17">
        <f>'G. Communications and Ops Mgmt'!D188</f>
        <v>0</v>
      </c>
      <c r="H538" s="17">
        <f>'G. Communications and Ops Mgmt'!E188</f>
        <v>0</v>
      </c>
      <c r="I538" s="17">
        <f>'G. Communications and Ops Mgmt'!F188</f>
        <v>0</v>
      </c>
      <c r="J538" s="17" t="str">
        <f>'G. Communications and Ops Mgmt'!G188</f>
        <v>11.6.1</v>
      </c>
      <c r="K538" s="17" t="str">
        <f>'G. Communications and Ops Mgmt'!H188</f>
        <v>Information Access Restriction</v>
      </c>
      <c r="L538" s="17" t="s">
        <v>3</v>
      </c>
      <c r="M538" s="17" t="s">
        <v>243</v>
      </c>
      <c r="N538" s="113" t="s">
        <v>3</v>
      </c>
      <c r="O538" s="113" t="s">
        <v>3</v>
      </c>
      <c r="P538" s="17" t="s">
        <v>3806</v>
      </c>
      <c r="Q538" s="17" t="s">
        <v>3750</v>
      </c>
      <c r="R538" s="17"/>
    </row>
    <row r="539" spans="1:18" ht="28">
      <c r="A539" s="17">
        <f>'G. Communications and Ops Mgmt'!A189</f>
        <v>1496</v>
      </c>
      <c r="B539" s="17">
        <f>'G. Communications and Ops Mgmt'!I189</f>
        <v>2</v>
      </c>
      <c r="C539" s="17">
        <f>'G. Communications and Ops Mgmt'!J189</f>
        <v>0</v>
      </c>
      <c r="D539" s="17" t="str">
        <f>'G. Communications and Ops Mgmt'!X189</f>
        <v/>
      </c>
      <c r="E539" s="17" t="str">
        <f>'G. Communications and Ops Mgmt'!B189</f>
        <v>G.18.4</v>
      </c>
      <c r="F539" s="17" t="str">
        <f>'G. Communications and Ops Mgmt'!C189</f>
        <v>Job scheduling systems secured to control the submission of production jobs?</v>
      </c>
      <c r="G539" s="17">
        <f>'G. Communications and Ops Mgmt'!D189</f>
        <v>0</v>
      </c>
      <c r="H539" s="17">
        <f>'G. Communications and Ops Mgmt'!E189</f>
        <v>0</v>
      </c>
      <c r="I539" s="17">
        <f>'G. Communications and Ops Mgmt'!F189</f>
        <v>0</v>
      </c>
      <c r="J539" s="17" t="str">
        <f>'G. Communications and Ops Mgmt'!G189</f>
        <v>11.5.4</v>
      </c>
      <c r="K539" s="17" t="str">
        <f>'G. Communications and Ops Mgmt'!H189</f>
        <v>Use Of System Utilities</v>
      </c>
      <c r="L539" s="17" t="s">
        <v>3</v>
      </c>
      <c r="M539" s="17" t="s">
        <v>243</v>
      </c>
      <c r="N539" s="113" t="s">
        <v>3</v>
      </c>
      <c r="O539" s="113" t="s">
        <v>3</v>
      </c>
      <c r="P539" s="17" t="s">
        <v>3807</v>
      </c>
      <c r="Q539" s="17" t="s">
        <v>3804</v>
      </c>
      <c r="R539" s="17"/>
    </row>
    <row r="540" spans="1:18" ht="42">
      <c r="A540" s="17">
        <f>'G. Communications and Ops Mgmt'!A190</f>
        <v>1497</v>
      </c>
      <c r="B540" s="17">
        <f>'G. Communications and Ops Mgmt'!I190</f>
        <v>2</v>
      </c>
      <c r="C540" s="17">
        <f>'G. Communications and Ops Mgmt'!J190</f>
        <v>0</v>
      </c>
      <c r="D540" s="17" t="str">
        <f>'G. Communications and Ops Mgmt'!X190</f>
        <v/>
      </c>
      <c r="E540" s="17" t="str">
        <f>'G. Communications and Ops Mgmt'!B190</f>
        <v>G.18.5</v>
      </c>
      <c r="F540" s="17" t="str">
        <f>'G. Communications and Ops Mgmt'!C190</f>
        <v>Storage management personnel (tape operators) given privileged access to mainframe systems?</v>
      </c>
      <c r="G540" s="17">
        <f>'G. Communications and Ops Mgmt'!D190</f>
        <v>0</v>
      </c>
      <c r="H540" s="17">
        <f>'G. Communications and Ops Mgmt'!E190</f>
        <v>0</v>
      </c>
      <c r="I540" s="17">
        <f>'G. Communications and Ops Mgmt'!F190</f>
        <v>0</v>
      </c>
      <c r="J540" s="17" t="str">
        <f>'G. Communications and Ops Mgmt'!G190</f>
        <v>11.5.4</v>
      </c>
      <c r="K540" s="17" t="str">
        <f>'G. Communications and Ops Mgmt'!H190</f>
        <v>Use Of System Utilities</v>
      </c>
      <c r="L540" s="17" t="s">
        <v>3</v>
      </c>
      <c r="M540" s="17" t="s">
        <v>243</v>
      </c>
      <c r="N540" s="113" t="s">
        <v>3</v>
      </c>
      <c r="O540" s="113" t="s">
        <v>3</v>
      </c>
      <c r="P540" s="17" t="s">
        <v>3</v>
      </c>
      <c r="Q540" s="17" t="s">
        <v>3804</v>
      </c>
      <c r="R540" s="17"/>
    </row>
    <row r="541" spans="1:18" ht="42">
      <c r="A541" s="17">
        <f>'G. Communications and Ops Mgmt'!A191</f>
        <v>1502</v>
      </c>
      <c r="B541" s="17">
        <f>'G. Communications and Ops Mgmt'!I191</f>
        <v>2</v>
      </c>
      <c r="C541" s="17">
        <f>'G. Communications and Ops Mgmt'!J191</f>
        <v>0</v>
      </c>
      <c r="D541" s="17" t="str">
        <f>'G. Communications and Ops Mgmt'!X191</f>
        <v/>
      </c>
      <c r="E541" s="17" t="str">
        <f>'G. Communications and Ops Mgmt'!B191</f>
        <v>G.18.6</v>
      </c>
      <c r="F541" s="17" t="str">
        <f>'G. Communications and Ops Mgmt'!C191</f>
        <v>ESM (RACF) and inherent security configuration settings configured to support the access control standards and requirements?</v>
      </c>
      <c r="G541" s="17">
        <f>'G. Communications and Ops Mgmt'!D191</f>
        <v>0</v>
      </c>
      <c r="H541" s="17">
        <f>'G. Communications and Ops Mgmt'!E191</f>
        <v>0</v>
      </c>
      <c r="I541" s="17">
        <f>'G. Communications and Ops Mgmt'!F191</f>
        <v>0</v>
      </c>
      <c r="J541" s="17" t="str">
        <f>'G. Communications and Ops Mgmt'!G191</f>
        <v>10.6.1.e</v>
      </c>
      <c r="K541" s="17" t="str">
        <f>'G. Communications and Ops Mgmt'!H191</f>
        <v>Network Controls</v>
      </c>
      <c r="L541" s="17" t="s">
        <v>3740</v>
      </c>
      <c r="M541" s="17" t="s">
        <v>3741</v>
      </c>
      <c r="N541" s="113" t="s">
        <v>3</v>
      </c>
      <c r="O541" s="113" t="s">
        <v>3</v>
      </c>
      <c r="P541" s="17" t="s">
        <v>3</v>
      </c>
      <c r="Q541" s="17" t="s">
        <v>3</v>
      </c>
      <c r="R541" s="17"/>
    </row>
    <row r="542" spans="1:18" ht="28">
      <c r="A542" s="17">
        <f>'G. Communications and Ops Mgmt'!A192</f>
        <v>1513</v>
      </c>
      <c r="B542" s="17">
        <f>'G. Communications and Ops Mgmt'!I192</f>
        <v>2</v>
      </c>
      <c r="C542" s="17">
        <f>'G. Communications and Ops Mgmt'!J192</f>
        <v>0</v>
      </c>
      <c r="D542" s="17" t="str">
        <f>'G. Communications and Ops Mgmt'!X192</f>
        <v/>
      </c>
      <c r="E542" s="17" t="str">
        <f>'G. Communications and Ops Mgmt'!B192</f>
        <v>G.18.7</v>
      </c>
      <c r="F542" s="17" t="str">
        <f>'G. Communications and Ops Mgmt'!C192</f>
        <v>Regular review of logs using a specific methodology to uncover potential incidents?</v>
      </c>
      <c r="G542" s="17">
        <f>'G. Communications and Ops Mgmt'!D192</f>
        <v>0</v>
      </c>
      <c r="H542" s="17">
        <f>'G. Communications and Ops Mgmt'!E192</f>
        <v>0</v>
      </c>
      <c r="I542" s="17">
        <f>'G. Communications and Ops Mgmt'!F192</f>
        <v>0</v>
      </c>
      <c r="J542" s="17" t="str">
        <f>'G. Communications and Ops Mgmt'!G192</f>
        <v>10.10.2</v>
      </c>
      <c r="K542" s="17" t="str">
        <f>'G. Communications and Ops Mgmt'!H192</f>
        <v>Monitoring System Use</v>
      </c>
      <c r="L542" s="17" t="s">
        <v>3530</v>
      </c>
      <c r="M542" s="17" t="s">
        <v>3531</v>
      </c>
      <c r="N542" s="113" t="s">
        <v>3</v>
      </c>
      <c r="O542" s="113" t="s">
        <v>3</v>
      </c>
      <c r="P542" s="17" t="s">
        <v>3</v>
      </c>
      <c r="Q542" s="17" t="s">
        <v>3739</v>
      </c>
      <c r="R542" s="17"/>
    </row>
    <row r="543" spans="1:18" ht="56">
      <c r="A543" s="17">
        <f>'G. Communications and Ops Mgmt'!A193</f>
        <v>1515</v>
      </c>
      <c r="B543" s="17">
        <f>'G. Communications and Ops Mgmt'!I193</f>
        <v>2</v>
      </c>
      <c r="C543" s="17">
        <f>'G. Communications and Ops Mgmt'!J193</f>
        <v>0</v>
      </c>
      <c r="D543" s="17" t="str">
        <f>'G. Communications and Ops Mgmt'!X193</f>
        <v/>
      </c>
      <c r="E543" s="17" t="str">
        <f>'G. Communications and Ops Mgmt'!B193</f>
        <v>G.18.8</v>
      </c>
      <c r="F543" s="17" t="str">
        <f>'G. Communications and Ops Mgmt'!C193</f>
        <v>System generated alerts in the event of an audit log failure?</v>
      </c>
      <c r="G543" s="17">
        <f>'G. Communications and Ops Mgmt'!D193</f>
        <v>0</v>
      </c>
      <c r="H543" s="17">
        <f>'G. Communications and Ops Mgmt'!E193</f>
        <v>0</v>
      </c>
      <c r="I543" s="17" t="str">
        <f>'G. Communications and Ops Mgmt'!F193</f>
        <v>G.7 Administrative Activity Logging, G.8 Log-on Activity Logging</v>
      </c>
      <c r="J543" s="17" t="str">
        <f>'G. Communications and Ops Mgmt'!G193</f>
        <v>10.10.1</v>
      </c>
      <c r="K543" s="17" t="str">
        <f>'G. Communications and Ops Mgmt'!H193</f>
        <v>Audit Logging</v>
      </c>
      <c r="L543" s="17" t="s">
        <v>3788</v>
      </c>
      <c r="M543" s="17" t="s">
        <v>3789</v>
      </c>
      <c r="N543" s="113" t="s">
        <v>3</v>
      </c>
      <c r="O543" s="113" t="s">
        <v>3</v>
      </c>
      <c r="P543" s="17" t="s">
        <v>3790</v>
      </c>
      <c r="Q543" s="17" t="s">
        <v>3743</v>
      </c>
      <c r="R543" s="17"/>
    </row>
    <row r="544" spans="1:18" ht="42">
      <c r="A544" s="17">
        <f>'G. Communications and Ops Mgmt'!A194</f>
        <v>1506</v>
      </c>
      <c r="B544" s="17">
        <f>'G. Communications and Ops Mgmt'!I194</f>
        <v>2</v>
      </c>
      <c r="C544" s="17">
        <f>'G. Communications and Ops Mgmt'!J194</f>
        <v>0</v>
      </c>
      <c r="D544" s="17" t="str">
        <f>'G. Communications and Ops Mgmt'!X194</f>
        <v/>
      </c>
      <c r="E544" s="17" t="str">
        <f>'G. Communications and Ops Mgmt'!B194</f>
        <v>G.18.9</v>
      </c>
      <c r="F544" s="17" t="str">
        <f>'G. Communications and Ops Mgmt'!C194</f>
        <v>Logs retained for a minimum of one year?</v>
      </c>
      <c r="G544" s="17">
        <f>'G. Communications and Ops Mgmt'!D194</f>
        <v>0</v>
      </c>
      <c r="H544" s="17">
        <f>'G. Communications and Ops Mgmt'!E194</f>
        <v>0</v>
      </c>
      <c r="I544" s="17" t="str">
        <f>'G. Communications and Ops Mgmt'!F194</f>
        <v xml:space="preserve">G.9 Log Retention </v>
      </c>
      <c r="J544" s="17" t="str">
        <f>'G. Communications and Ops Mgmt'!G194</f>
        <v>10.10.3</v>
      </c>
      <c r="K544" s="17" t="str">
        <f>'G. Communications and Ops Mgmt'!H194</f>
        <v>Protection Of Log Information</v>
      </c>
      <c r="L544" s="17" t="s">
        <v>3573</v>
      </c>
      <c r="M544" s="17" t="s">
        <v>3574</v>
      </c>
      <c r="N544" s="113" t="s">
        <v>3</v>
      </c>
      <c r="O544" s="113" t="s">
        <v>3</v>
      </c>
      <c r="P544" s="17" t="s">
        <v>3</v>
      </c>
      <c r="Q544" s="17" t="s">
        <v>3655</v>
      </c>
      <c r="R544" s="17"/>
    </row>
    <row r="545" spans="1:18" ht="42">
      <c r="A545" s="17">
        <f>'G. Communications and Ops Mgmt'!A195</f>
        <v>1531</v>
      </c>
      <c r="B545" s="17">
        <f>'G. Communications and Ops Mgmt'!I195</f>
        <v>2</v>
      </c>
      <c r="C545" s="17">
        <f>'G. Communications and Ops Mgmt'!J195</f>
        <v>0</v>
      </c>
      <c r="D545" s="17" t="str">
        <f>'G. Communications and Ops Mgmt'!X195</f>
        <v/>
      </c>
      <c r="E545" s="17" t="str">
        <f>'G. Communications and Ops Mgmt'!B195</f>
        <v>G.18.10</v>
      </c>
      <c r="F545" s="17" t="str">
        <f>'G. Communications and Ops Mgmt'!C195</f>
        <v>Audit logs adequately protected against modification, deletion, and/or inappropriate access?</v>
      </c>
      <c r="G545" s="17">
        <f>'G. Communications and Ops Mgmt'!D195</f>
        <v>0</v>
      </c>
      <c r="H545" s="17">
        <f>'G. Communications and Ops Mgmt'!E195</f>
        <v>0</v>
      </c>
      <c r="I545" s="17">
        <f>'G. Communications and Ops Mgmt'!F195</f>
        <v>0</v>
      </c>
      <c r="J545" s="17" t="str">
        <f>'G. Communications and Ops Mgmt'!G195</f>
        <v>10.10.3</v>
      </c>
      <c r="K545" s="17" t="str">
        <f>'G. Communications and Ops Mgmt'!H195</f>
        <v>Protection Of Log Information</v>
      </c>
      <c r="L545" s="17" t="s">
        <v>3802</v>
      </c>
      <c r="M545" s="17" t="s">
        <v>3811</v>
      </c>
      <c r="N545" s="113" t="s">
        <v>3</v>
      </c>
      <c r="O545" s="113" t="s">
        <v>3</v>
      </c>
      <c r="P545" s="17" t="s">
        <v>3</v>
      </c>
      <c r="Q545" s="17" t="s">
        <v>3655</v>
      </c>
      <c r="R545" s="17"/>
    </row>
    <row r="546" spans="1:18" ht="42">
      <c r="A546" s="17">
        <f>'G. Communications and Ops Mgmt'!A196</f>
        <v>1539</v>
      </c>
      <c r="B546" s="17">
        <f>'G. Communications and Ops Mgmt'!I196</f>
        <v>2</v>
      </c>
      <c r="C546" s="17">
        <f>'G. Communications and Ops Mgmt'!J196</f>
        <v>0</v>
      </c>
      <c r="D546" s="17" t="str">
        <f>'G. Communications and Ops Mgmt'!X196</f>
        <v/>
      </c>
      <c r="E546" s="17" t="str">
        <f>'G. Communications and Ops Mgmt'!B196</f>
        <v>G.18.11</v>
      </c>
      <c r="F546" s="17" t="str">
        <f>'G. Communications and Ops Mgmt'!C196</f>
        <v>Minimum password length at least eight characters?</v>
      </c>
      <c r="G546" s="17">
        <f>'G. Communications and Ops Mgmt'!D196</f>
        <v>0</v>
      </c>
      <c r="H546" s="17">
        <f>'G. Communications and Ops Mgmt'!E196</f>
        <v>0</v>
      </c>
      <c r="I546" s="17" t="str">
        <f>'G. Communications and Ops Mgmt'!F196</f>
        <v>H.1 Password Controls</v>
      </c>
      <c r="J546" s="17" t="str">
        <f>'G. Communications and Ops Mgmt'!G196</f>
        <v>11.3.1.d</v>
      </c>
      <c r="K546" s="17" t="str">
        <f>'G. Communications and Ops Mgmt'!H196</f>
        <v>Password Use</v>
      </c>
      <c r="L546" s="17" t="s">
        <v>3802</v>
      </c>
      <c r="M546" s="17" t="s">
        <v>3811</v>
      </c>
      <c r="N546" s="113" t="s">
        <v>3</v>
      </c>
      <c r="O546" s="113" t="s">
        <v>3</v>
      </c>
      <c r="P546" s="17" t="s">
        <v>3</v>
      </c>
      <c r="Q546" s="17" t="s">
        <v>3655</v>
      </c>
      <c r="R546" s="17"/>
    </row>
    <row r="547" spans="1:18" ht="56">
      <c r="A547" s="17">
        <f>'G. Communications and Ops Mgmt'!A197</f>
        <v>1545</v>
      </c>
      <c r="B547" s="17">
        <f>'G. Communications and Ops Mgmt'!I197</f>
        <v>2</v>
      </c>
      <c r="C547" s="17">
        <f>'G. Communications and Ops Mgmt'!J197</f>
        <v>0</v>
      </c>
      <c r="D547" s="17" t="str">
        <f>'G. Communications and Ops Mgmt'!X197</f>
        <v/>
      </c>
      <c r="E547" s="17" t="str">
        <f>'G. Communications and Ops Mgmt'!B197</f>
        <v>G.18.12</v>
      </c>
      <c r="F547" s="17" t="str">
        <f>'G. Communications and Ops Mgmt'!C197</f>
        <v>Complex passwords required?</v>
      </c>
      <c r="G547" s="17">
        <f>'G. Communications and Ops Mgmt'!D197</f>
        <v>0</v>
      </c>
      <c r="H547" s="17">
        <f>'G. Communications and Ops Mgmt'!E197</f>
        <v>0</v>
      </c>
      <c r="I547" s="17" t="str">
        <f>'G. Communications and Ops Mgmt'!F197</f>
        <v>H.1 Password Controls</v>
      </c>
      <c r="J547" s="17" t="str">
        <f>'G. Communications and Ops Mgmt'!G197</f>
        <v>11.3.1.d</v>
      </c>
      <c r="K547" s="17" t="str">
        <f>'G. Communications and Ops Mgmt'!H197</f>
        <v>Password Use</v>
      </c>
      <c r="L547" s="17" t="s">
        <v>3755</v>
      </c>
      <c r="M547" s="17" t="s">
        <v>3756</v>
      </c>
      <c r="N547" s="113" t="s">
        <v>3</v>
      </c>
      <c r="O547" s="113" t="s">
        <v>3</v>
      </c>
      <c r="P547" s="17" t="s">
        <v>3796</v>
      </c>
      <c r="Q547" s="17" t="s">
        <v>3774</v>
      </c>
      <c r="R547" s="17"/>
    </row>
    <row r="548" spans="1:18" ht="42">
      <c r="A548" s="17">
        <f>'G. Communications and Ops Mgmt'!A198</f>
        <v>1550</v>
      </c>
      <c r="B548" s="17">
        <f>'G. Communications and Ops Mgmt'!I198</f>
        <v>2</v>
      </c>
      <c r="C548" s="17">
        <f>'G. Communications and Ops Mgmt'!J198</f>
        <v>0</v>
      </c>
      <c r="D548" s="17" t="str">
        <f>'G. Communications and Ops Mgmt'!X198</f>
        <v/>
      </c>
      <c r="E548" s="17" t="str">
        <f>'G. Communications and Ops Mgmt'!B198</f>
        <v>G.18.13</v>
      </c>
      <c r="F548" s="17" t="str">
        <f>'G. Communications and Ops Mgmt'!C198</f>
        <v>Minimum password expiration at least 90 days?</v>
      </c>
      <c r="G548" s="17">
        <f>'G. Communications and Ops Mgmt'!D198</f>
        <v>0</v>
      </c>
      <c r="H548" s="17">
        <f>'G. Communications and Ops Mgmt'!E198</f>
        <v>0</v>
      </c>
      <c r="I548" s="17">
        <f>'G. Communications and Ops Mgmt'!F198</f>
        <v>0</v>
      </c>
      <c r="J548" s="17" t="str">
        <f>'G. Communications and Ops Mgmt'!G198</f>
        <v>11.3.1.c</v>
      </c>
      <c r="K548" s="17" t="str">
        <f>'G. Communications and Ops Mgmt'!H198</f>
        <v>Password Use</v>
      </c>
      <c r="L548" s="17" t="s">
        <v>3755</v>
      </c>
      <c r="M548" s="17" t="s">
        <v>3756</v>
      </c>
      <c r="N548" s="113" t="s">
        <v>3</v>
      </c>
      <c r="O548" s="113" t="s">
        <v>3</v>
      </c>
      <c r="P548" s="17" t="s">
        <v>3797</v>
      </c>
      <c r="Q548" s="17" t="s">
        <v>3757</v>
      </c>
      <c r="R548" s="17"/>
    </row>
    <row r="549" spans="1:18" ht="28">
      <c r="A549" s="17">
        <f>'G. Communications and Ops Mgmt'!A199</f>
        <v>1555</v>
      </c>
      <c r="B549" s="17">
        <f>'G. Communications and Ops Mgmt'!I199</f>
        <v>2</v>
      </c>
      <c r="C549" s="17">
        <f>'G. Communications and Ops Mgmt'!J199</f>
        <v>0</v>
      </c>
      <c r="D549" s="17" t="str">
        <f>'G. Communications and Ops Mgmt'!X199</f>
        <v/>
      </c>
      <c r="E549" s="17" t="str">
        <f>'G. Communications and Ops Mgmt'!B199</f>
        <v>G.18.14</v>
      </c>
      <c r="F549" s="17" t="str">
        <f>'G. Communications and Ops Mgmt'!C199</f>
        <v>Password history of 12 before reuse?</v>
      </c>
      <c r="G549" s="17">
        <f>'G. Communications and Ops Mgmt'!D199</f>
        <v>0</v>
      </c>
      <c r="H549" s="17">
        <f>'G. Communications and Ops Mgmt'!E199</f>
        <v>0</v>
      </c>
      <c r="I549" s="17">
        <f>'G. Communications and Ops Mgmt'!F199</f>
        <v>0</v>
      </c>
      <c r="J549" s="17" t="str">
        <f>'G. Communications and Ops Mgmt'!G199</f>
        <v>11.5.3.f</v>
      </c>
      <c r="K549" s="17" t="str">
        <f>'G. Communications and Ops Mgmt'!H199</f>
        <v>Password Management System</v>
      </c>
      <c r="L549" s="17" t="s">
        <v>3</v>
      </c>
      <c r="M549" s="17" t="s">
        <v>243</v>
      </c>
      <c r="N549" s="113" t="s">
        <v>3</v>
      </c>
      <c r="O549" s="113" t="s">
        <v>3</v>
      </c>
      <c r="P549" s="17" t="s">
        <v>3798</v>
      </c>
      <c r="Q549" s="17" t="s">
        <v>3758</v>
      </c>
      <c r="R549" s="17"/>
    </row>
    <row r="550" spans="1:18">
      <c r="A550" s="17">
        <f>'G. Communications and Ops Mgmt'!A200</f>
        <v>1570</v>
      </c>
      <c r="B550" s="17">
        <f>'G. Communications and Ops Mgmt'!I200</f>
        <v>2</v>
      </c>
      <c r="C550" s="17">
        <f>'G. Communications and Ops Mgmt'!J200</f>
        <v>0</v>
      </c>
      <c r="D550" s="17" t="str">
        <f>'G. Communications and Ops Mgmt'!X200</f>
        <v/>
      </c>
      <c r="E550" s="17" t="str">
        <f>'G. Communications and Ops Mgmt'!B200</f>
        <v>G.18.15</v>
      </c>
      <c r="F550" s="17" t="str">
        <f>'G. Communications and Ops Mgmt'!C200</f>
        <v>Password minimum age?</v>
      </c>
      <c r="G550" s="17">
        <f>'G. Communications and Ops Mgmt'!D200</f>
        <v>0</v>
      </c>
      <c r="H550" s="17">
        <f>'G. Communications and Ops Mgmt'!E200</f>
        <v>0</v>
      </c>
      <c r="I550" s="17">
        <f>'G. Communications and Ops Mgmt'!F200</f>
        <v>0</v>
      </c>
      <c r="J550" s="17" t="str">
        <f>'G. Communications and Ops Mgmt'!G200</f>
        <v>N/A</v>
      </c>
      <c r="K550" s="17" t="str">
        <f>'G. Communications and Ops Mgmt'!H200</f>
        <v/>
      </c>
      <c r="L550" s="17" t="s">
        <v>3</v>
      </c>
      <c r="M550" s="17" t="s">
        <v>243</v>
      </c>
      <c r="N550" s="113" t="s">
        <v>3</v>
      </c>
      <c r="O550" s="113" t="s">
        <v>3</v>
      </c>
      <c r="P550" s="17" t="s">
        <v>3</v>
      </c>
      <c r="Q550" s="17" t="s">
        <v>3757</v>
      </c>
      <c r="R550" s="17"/>
    </row>
    <row r="551" spans="1:18" ht="28">
      <c r="A551" s="17">
        <f>'G. Communications and Ops Mgmt'!A201</f>
        <v>2639</v>
      </c>
      <c r="B551" s="17">
        <f>'G. Communications and Ops Mgmt'!I201</f>
        <v>2</v>
      </c>
      <c r="C551" s="17">
        <f>'G. Communications and Ops Mgmt'!J201</f>
        <v>0</v>
      </c>
      <c r="D551" s="17" t="str">
        <f>'G. Communications and Ops Mgmt'!X201</f>
        <v/>
      </c>
      <c r="E551" s="17" t="str">
        <f>'G. Communications and Ops Mgmt'!B201</f>
        <v>G.18.16</v>
      </c>
      <c r="F551" s="17" t="str">
        <f>'G. Communications and Ops Mgmt'!C201</f>
        <v>Initial password required to be changed at first logon?</v>
      </c>
      <c r="G551" s="17">
        <f>'G. Communications and Ops Mgmt'!D201</f>
        <v>0</v>
      </c>
      <c r="H551" s="17">
        <f>'G. Communications and Ops Mgmt'!E201</f>
        <v>0</v>
      </c>
      <c r="I551" s="17" t="str">
        <f>'G. Communications and Ops Mgmt'!F201</f>
        <v>H.1 Password Controls</v>
      </c>
      <c r="J551" s="17" t="str">
        <f>'G. Communications and Ops Mgmt'!G201</f>
        <v>11.3.1.f</v>
      </c>
      <c r="K551" s="17" t="str">
        <f>'G. Communications and Ops Mgmt'!H201</f>
        <v>Password use</v>
      </c>
      <c r="L551" s="17" t="s">
        <v>3</v>
      </c>
      <c r="M551" s="17" t="s">
        <v>243</v>
      </c>
      <c r="N551" s="113" t="s">
        <v>3</v>
      </c>
      <c r="O551" s="113" t="s">
        <v>3</v>
      </c>
      <c r="P551" s="17" t="s">
        <v>3799</v>
      </c>
      <c r="Q551" s="17" t="s">
        <v>3758</v>
      </c>
      <c r="R551" s="17"/>
    </row>
    <row r="552" spans="1:18" ht="28">
      <c r="A552" s="17">
        <f>'G. Communications and Ops Mgmt'!A202</f>
        <v>1574</v>
      </c>
      <c r="B552" s="17">
        <f>'G. Communications and Ops Mgmt'!I202</f>
        <v>2</v>
      </c>
      <c r="C552" s="17">
        <f>'G. Communications and Ops Mgmt'!J202</f>
        <v>0</v>
      </c>
      <c r="D552" s="17" t="str">
        <f>'G. Communications and Ops Mgmt'!X202</f>
        <v/>
      </c>
      <c r="E552" s="17" t="str">
        <f>'G. Communications and Ops Mgmt'!B202</f>
        <v>G.18.17</v>
      </c>
      <c r="F552" s="17" t="str">
        <f>'G. Communications and Ops Mgmt'!C202</f>
        <v>Can a PIN or secret question be a stand alone method of authentication?</v>
      </c>
      <c r="G552" s="17">
        <f>'G. Communications and Ops Mgmt'!D202</f>
        <v>0</v>
      </c>
      <c r="H552" s="17">
        <f>'G. Communications and Ops Mgmt'!E202</f>
        <v>0</v>
      </c>
      <c r="I552" s="17">
        <f>'G. Communications and Ops Mgmt'!F202</f>
        <v>0</v>
      </c>
      <c r="J552" s="17" t="str">
        <f>'G. Communications and Ops Mgmt'!G202</f>
        <v>11.3.1.d</v>
      </c>
      <c r="K552" s="17" t="str">
        <f>'G. Communications and Ops Mgmt'!H202</f>
        <v>Password Use</v>
      </c>
      <c r="L552" s="17" t="s">
        <v>3</v>
      </c>
      <c r="M552" s="17" t="s">
        <v>243</v>
      </c>
      <c r="N552" s="113" t="s">
        <v>3</v>
      </c>
      <c r="O552" s="113" t="s">
        <v>3</v>
      </c>
      <c r="P552" s="17" t="s">
        <v>3</v>
      </c>
      <c r="Q552" s="17" t="s">
        <v>3547</v>
      </c>
      <c r="R552" s="17"/>
    </row>
    <row r="553" spans="1:18" ht="28">
      <c r="A553" s="17">
        <f>'G. Communications and Ops Mgmt'!A203</f>
        <v>1575</v>
      </c>
      <c r="B553" s="17">
        <f>'G. Communications and Ops Mgmt'!I203</f>
        <v>2</v>
      </c>
      <c r="C553" s="17">
        <f>'G. Communications and Ops Mgmt'!J203</f>
        <v>0</v>
      </c>
      <c r="D553" s="17" t="str">
        <f>'G. Communications and Ops Mgmt'!X203</f>
        <v/>
      </c>
      <c r="E553" s="17" t="str">
        <f>'G. Communications and Ops Mgmt'!B203</f>
        <v>G.18.18</v>
      </c>
      <c r="F553" s="17" t="str">
        <f>'G. Communications and Ops Mgmt'!C203</f>
        <v>Passwords encrypted in transit?</v>
      </c>
      <c r="G553" s="17">
        <f>'G. Communications and Ops Mgmt'!D203</f>
        <v>0</v>
      </c>
      <c r="H553" s="17">
        <f>'G. Communications and Ops Mgmt'!E203</f>
        <v>0</v>
      </c>
      <c r="I553" s="17">
        <f>'G. Communications and Ops Mgmt'!F203</f>
        <v>0</v>
      </c>
      <c r="J553" s="17" t="str">
        <f>'G. Communications and Ops Mgmt'!G203</f>
        <v>11.5.1.i</v>
      </c>
      <c r="K553" s="17" t="str">
        <f>'G. Communications and Ops Mgmt'!H203</f>
        <v>Secure Log-On Procedures</v>
      </c>
      <c r="L553" s="17" t="s">
        <v>3</v>
      </c>
      <c r="M553" s="17" t="s">
        <v>243</v>
      </c>
      <c r="N553" s="113" t="s">
        <v>3</v>
      </c>
      <c r="O553" s="113" t="s">
        <v>3</v>
      </c>
      <c r="P553" s="17" t="s">
        <v>3800</v>
      </c>
      <c r="Q553" s="17" t="s">
        <v>3547</v>
      </c>
      <c r="R553" s="17"/>
    </row>
    <row r="554" spans="1:18" ht="56">
      <c r="A554" s="17">
        <f>'G. Communications and Ops Mgmt'!A204</f>
        <v>1576</v>
      </c>
      <c r="B554" s="17">
        <f>'G. Communications and Ops Mgmt'!I204</f>
        <v>2</v>
      </c>
      <c r="C554" s="17">
        <f>'G. Communications and Ops Mgmt'!J204</f>
        <v>0</v>
      </c>
      <c r="D554" s="17" t="str">
        <f>'G. Communications and Ops Mgmt'!X204</f>
        <v/>
      </c>
      <c r="E554" s="17" t="str">
        <f>'G. Communications and Ops Mgmt'!B204</f>
        <v>G.18.19</v>
      </c>
      <c r="F554" s="17" t="str">
        <f>'G. Communications and Ops Mgmt'!C204</f>
        <v>Passwords encrypted or hashed in storage?</v>
      </c>
      <c r="G554" s="17">
        <f>'G. Communications and Ops Mgmt'!D204</f>
        <v>0</v>
      </c>
      <c r="H554" s="17">
        <f>'G. Communications and Ops Mgmt'!E204</f>
        <v>0</v>
      </c>
      <c r="I554" s="17">
        <f>'G. Communications and Ops Mgmt'!F204</f>
        <v>0</v>
      </c>
      <c r="J554" s="17" t="str">
        <f>'G. Communications and Ops Mgmt'!G204</f>
        <v>11.5.3.i</v>
      </c>
      <c r="K554" s="17" t="str">
        <f>'G. Communications and Ops Mgmt'!H204</f>
        <v>Password Management System</v>
      </c>
      <c r="L554" s="17" t="s">
        <v>3</v>
      </c>
      <c r="M554" s="17" t="s">
        <v>243</v>
      </c>
      <c r="N554" s="113" t="s">
        <v>3</v>
      </c>
      <c r="O554" s="113" t="s">
        <v>3</v>
      </c>
      <c r="P554" s="17" t="s">
        <v>3801</v>
      </c>
      <c r="Q554" s="17" t="s">
        <v>3547</v>
      </c>
      <c r="R554" s="17"/>
    </row>
    <row r="555" spans="1:18" ht="28">
      <c r="A555" s="17">
        <f>'G. Communications and Ops Mgmt'!A205</f>
        <v>1577</v>
      </c>
      <c r="B555" s="17">
        <f>'G. Communications and Ops Mgmt'!I205</f>
        <v>2</v>
      </c>
      <c r="C555" s="17">
        <f>'G. Communications and Ops Mgmt'!J205</f>
        <v>0</v>
      </c>
      <c r="D555" s="17" t="str">
        <f>'G. Communications and Ops Mgmt'!X205</f>
        <v/>
      </c>
      <c r="E555" s="17" t="str">
        <f>'G. Communications and Ops Mgmt'!B205</f>
        <v>G.18.20</v>
      </c>
      <c r="F555" s="17" t="str">
        <f>'G. Communications and Ops Mgmt'!C205</f>
        <v>Passwords displayed when entered into a system?</v>
      </c>
      <c r="G555" s="17">
        <f>'G. Communications and Ops Mgmt'!D205</f>
        <v>0</v>
      </c>
      <c r="H555" s="17">
        <f>'G. Communications and Ops Mgmt'!E205</f>
        <v>0</v>
      </c>
      <c r="I555" s="17">
        <f>'G. Communications and Ops Mgmt'!F205</f>
        <v>0</v>
      </c>
      <c r="J555" s="17" t="str">
        <f>'G. Communications and Ops Mgmt'!G205</f>
        <v>11.5.1.g</v>
      </c>
      <c r="K555" s="17" t="str">
        <f>'G. Communications and Ops Mgmt'!H205</f>
        <v>Secure Log-On Procedures</v>
      </c>
      <c r="L555" s="17" t="s">
        <v>3</v>
      </c>
      <c r="M555" s="17" t="s">
        <v>243</v>
      </c>
      <c r="N555" s="113" t="s">
        <v>3</v>
      </c>
      <c r="O555" s="113" t="s">
        <v>3</v>
      </c>
      <c r="P555" s="17" t="s">
        <v>3</v>
      </c>
      <c r="Q555" s="17" t="s">
        <v>3802</v>
      </c>
      <c r="R555" s="17"/>
    </row>
    <row r="556" spans="1:18" ht="28">
      <c r="A556" s="17">
        <f>'G. Communications and Ops Mgmt'!A206</f>
        <v>2640</v>
      </c>
      <c r="B556" s="17">
        <f>'G. Communications and Ops Mgmt'!I206</f>
        <v>2</v>
      </c>
      <c r="C556" s="17">
        <f>'G. Communications and Ops Mgmt'!J206</f>
        <v>0</v>
      </c>
      <c r="D556" s="17" t="str">
        <f>'G. Communications and Ops Mgmt'!X206</f>
        <v/>
      </c>
      <c r="E556" s="17" t="str">
        <f>'G. Communications and Ops Mgmt'!B206</f>
        <v>G.18.21</v>
      </c>
      <c r="F556" s="17" t="str">
        <f>'G. Communications and Ops Mgmt'!C206</f>
        <v>User accounts associated to a unique individual?</v>
      </c>
      <c r="G556" s="17">
        <f>'G. Communications and Ops Mgmt'!D206</f>
        <v>0</v>
      </c>
      <c r="H556" s="17">
        <f>'G. Communications and Ops Mgmt'!E206</f>
        <v>0</v>
      </c>
      <c r="I556" s="17">
        <f>'G. Communications and Ops Mgmt'!F206</f>
        <v>0</v>
      </c>
      <c r="J556" s="17" t="str">
        <f>'G. Communications and Ops Mgmt'!G206</f>
        <v>11.5.2</v>
      </c>
      <c r="K556" s="17" t="str">
        <f>'G. Communications and Ops Mgmt'!H206</f>
        <v>User Identification And Authentication</v>
      </c>
      <c r="L556" s="17" t="s">
        <v>3750</v>
      </c>
      <c r="M556" s="17" t="s">
        <v>3751</v>
      </c>
      <c r="N556" s="113" t="s">
        <v>3</v>
      </c>
      <c r="O556" s="113" t="s">
        <v>3</v>
      </c>
      <c r="P556" s="17" t="s">
        <v>3</v>
      </c>
      <c r="Q556" s="17" t="s">
        <v>3547</v>
      </c>
      <c r="R556" s="17"/>
    </row>
    <row r="557" spans="1:18" ht="28">
      <c r="A557" s="17">
        <f>'G. Communications and Ops Mgmt'!A207</f>
        <v>1559</v>
      </c>
      <c r="B557" s="17">
        <f>'G. Communications and Ops Mgmt'!I207</f>
        <v>2</v>
      </c>
      <c r="C557" s="17">
        <f>'G. Communications and Ops Mgmt'!J207</f>
        <v>0</v>
      </c>
      <c r="D557" s="17" t="str">
        <f>'G. Communications and Ops Mgmt'!X207</f>
        <v/>
      </c>
      <c r="E557" s="17" t="str">
        <f>'G. Communications and Ops Mgmt'!B207</f>
        <v>G.18.22</v>
      </c>
      <c r="F557" s="17" t="str">
        <f>'G. Communications and Ops Mgmt'!C207</f>
        <v>Does the system lock an account when three to five invalid login attempts are made?</v>
      </c>
      <c r="G557" s="17">
        <f>'G. Communications and Ops Mgmt'!D207</f>
        <v>0</v>
      </c>
      <c r="H557" s="17">
        <f>'G. Communications and Ops Mgmt'!E207</f>
        <v>0</v>
      </c>
      <c r="I557" s="17">
        <f>'G. Communications and Ops Mgmt'!F207</f>
        <v>0</v>
      </c>
      <c r="J557" s="17" t="str">
        <f>'G. Communications and Ops Mgmt'!G207</f>
        <v>11.5.1.e</v>
      </c>
      <c r="K557" s="17" t="str">
        <f>'G. Communications and Ops Mgmt'!H207</f>
        <v>Secure Log-On Procedures</v>
      </c>
      <c r="L557" s="17" t="s">
        <v>3750</v>
      </c>
      <c r="M557" s="17" t="s">
        <v>3751</v>
      </c>
      <c r="N557" s="113" t="s">
        <v>3</v>
      </c>
      <c r="O557" s="113" t="s">
        <v>3</v>
      </c>
      <c r="P557" s="17" t="s">
        <v>3</v>
      </c>
      <c r="Q557" s="17" t="s">
        <v>3547</v>
      </c>
      <c r="R557" s="17"/>
    </row>
    <row r="558" spans="1:18" ht="28">
      <c r="A558" s="17">
        <f>'G. Communications and Ops Mgmt'!A208</f>
        <v>1564</v>
      </c>
      <c r="B558" s="17">
        <f>'G. Communications and Ops Mgmt'!I208</f>
        <v>2</v>
      </c>
      <c r="C558" s="17">
        <f>'G. Communications and Ops Mgmt'!J208</f>
        <v>0</v>
      </c>
      <c r="D558" s="17" t="str">
        <f>'G. Communications and Ops Mgmt'!X208</f>
        <v/>
      </c>
      <c r="E558" s="17" t="str">
        <f>'G. Communications and Ops Mgmt'!B208</f>
        <v>G.18.23</v>
      </c>
      <c r="F558" s="17" t="str">
        <f>'G. Communications and Ops Mgmt'!C208</f>
        <v>Administrator intervention required to unlock an account?</v>
      </c>
      <c r="G558" s="17">
        <f>'G. Communications and Ops Mgmt'!D208</f>
        <v>0</v>
      </c>
      <c r="H558" s="17">
        <f>'G. Communications and Ops Mgmt'!E208</f>
        <v>0</v>
      </c>
      <c r="I558" s="17">
        <f>'G. Communications and Ops Mgmt'!F208</f>
        <v>0</v>
      </c>
      <c r="J558" s="17" t="str">
        <f>'G. Communications and Ops Mgmt'!G208</f>
        <v>11.5.1.e.2</v>
      </c>
      <c r="K558" s="17" t="str">
        <f>'G. Communications and Ops Mgmt'!H208</f>
        <v>Secure Log-On Procedures</v>
      </c>
      <c r="L558" s="17" t="s">
        <v>3750</v>
      </c>
      <c r="M558" s="17" t="s">
        <v>3751</v>
      </c>
      <c r="N558" s="113" t="s">
        <v>3</v>
      </c>
      <c r="O558" s="113" t="s">
        <v>3</v>
      </c>
      <c r="P558" s="17" t="s">
        <v>3803</v>
      </c>
      <c r="Q558" s="17" t="s">
        <v>3804</v>
      </c>
      <c r="R558" s="17"/>
    </row>
    <row r="559" spans="1:18" ht="84">
      <c r="A559" s="17">
        <f>'G. Communications and Ops Mgmt'!A209</f>
        <v>1579</v>
      </c>
      <c r="B559" s="17">
        <f>'G. Communications and Ops Mgmt'!I209</f>
        <v>1</v>
      </c>
      <c r="C559" s="17">
        <f>'G. Communications and Ops Mgmt'!J209</f>
        <v>0</v>
      </c>
      <c r="D559" s="17" t="str">
        <f>'G. Communications and Ops Mgmt'!X209</f>
        <v/>
      </c>
      <c r="E559" s="17" t="str">
        <f>'G. Communications and Ops Mgmt'!B209</f>
        <v>G.19</v>
      </c>
      <c r="F559" s="17" t="str">
        <f>'G. Communications and Ops Mgmt'!C209</f>
        <v>Is an AS400 used to transmit, process or store Scoped Systems and Data? If so, are:</v>
      </c>
      <c r="G559" s="17" t="str">
        <f>'G. Communications and Ops Mgmt'!D209</f>
        <v>No</v>
      </c>
      <c r="H559" s="17">
        <f>'G. Communications and Ops Mgmt'!E209</f>
        <v>0</v>
      </c>
      <c r="I559" s="17">
        <f>'G. Communications and Ops Mgmt'!F209</f>
        <v>0</v>
      </c>
      <c r="J559" s="17" t="str">
        <f>'G. Communications and Ops Mgmt'!G209</f>
        <v>N/A</v>
      </c>
      <c r="K559" s="17" t="str">
        <f>'G. Communications and Ops Mgmt'!H209</f>
        <v/>
      </c>
      <c r="L559" s="17" t="s">
        <v>3750</v>
      </c>
      <c r="M559" s="17" t="s">
        <v>3751</v>
      </c>
      <c r="N559" s="113" t="s">
        <v>3</v>
      </c>
      <c r="O559" s="113" t="s">
        <v>3</v>
      </c>
      <c r="P559" s="17" t="s">
        <v>3805</v>
      </c>
      <c r="Q559" s="17" t="s">
        <v>3802</v>
      </c>
      <c r="R559" s="17"/>
    </row>
    <row r="560" spans="1:18">
      <c r="A560" s="17">
        <f>'G. Communications and Ops Mgmt'!A210</f>
        <v>2641</v>
      </c>
      <c r="B560" s="17">
        <f>'G. Communications and Ops Mgmt'!I210</f>
        <v>2</v>
      </c>
      <c r="C560" s="17">
        <f>'G. Communications and Ops Mgmt'!J210</f>
        <v>0</v>
      </c>
      <c r="D560" s="17" t="str">
        <f>'G. Communications and Ops Mgmt'!X210</f>
        <v/>
      </c>
      <c r="E560" s="17" t="str">
        <f>'G. Communications and Ops Mgmt'!B210</f>
        <v>G.19.1</v>
      </c>
      <c r="F560" s="17" t="str">
        <f>'G. Communications and Ops Mgmt'!C210</f>
        <v>Security controls documented?</v>
      </c>
      <c r="G560" s="17">
        <f>'G. Communications and Ops Mgmt'!D210</f>
        <v>0</v>
      </c>
      <c r="H560" s="17">
        <f>'G. Communications and Ops Mgmt'!E210</f>
        <v>0</v>
      </c>
      <c r="I560" s="17">
        <f>'G. Communications and Ops Mgmt'!F210</f>
        <v>0</v>
      </c>
      <c r="J560" s="17" t="str">
        <f>'G. Communications and Ops Mgmt'!G210</f>
        <v>10.6.1.e</v>
      </c>
      <c r="K560" s="17" t="str">
        <f>'G. Communications and Ops Mgmt'!H210</f>
        <v>Network Controls</v>
      </c>
      <c r="L560" s="17" t="s">
        <v>3750</v>
      </c>
      <c r="M560" s="17" t="s">
        <v>3751</v>
      </c>
      <c r="N560" s="113" t="s">
        <v>3</v>
      </c>
      <c r="O560" s="113" t="s">
        <v>3</v>
      </c>
      <c r="P560" s="17" t="s">
        <v>3809</v>
      </c>
      <c r="Q560" s="17" t="s">
        <v>3804</v>
      </c>
      <c r="R560" s="17"/>
    </row>
    <row r="561" spans="1:18" ht="42">
      <c r="A561" s="17">
        <f>'G. Communications and Ops Mgmt'!A211</f>
        <v>1598</v>
      </c>
      <c r="B561" s="17">
        <f>'G. Communications and Ops Mgmt'!I211</f>
        <v>3</v>
      </c>
      <c r="C561" s="17">
        <f>'G. Communications and Ops Mgmt'!J211</f>
        <v>0</v>
      </c>
      <c r="D561" s="17" t="str">
        <f>'G. Communications and Ops Mgmt'!X211</f>
        <v/>
      </c>
      <c r="E561" s="17" t="str">
        <f>'G. Communications and Ops Mgmt'!B211</f>
        <v>G.19.1.1</v>
      </c>
      <c r="F561" s="17" t="str">
        <f>'G. Communications and Ops Mgmt'!C211</f>
        <v>Systems periodically monitored to ensure continued compliance with the documented standards?</v>
      </c>
      <c r="G561" s="17">
        <f>'G. Communications and Ops Mgmt'!D211</f>
        <v>0</v>
      </c>
      <c r="H561" s="17">
        <f>'G. Communications and Ops Mgmt'!E211</f>
        <v>0</v>
      </c>
      <c r="I561" s="17">
        <f>'G. Communications and Ops Mgmt'!F211</f>
        <v>0</v>
      </c>
      <c r="J561" s="17" t="str">
        <f>'G. Communications and Ops Mgmt'!G211</f>
        <v>15.2.2</v>
      </c>
      <c r="K561" s="17" t="str">
        <f>'G. Communications and Ops Mgmt'!H211</f>
        <v>Technical Compliance Checking</v>
      </c>
      <c r="L561" s="17" t="s">
        <v>3</v>
      </c>
      <c r="M561" s="17" t="s">
        <v>243</v>
      </c>
      <c r="N561" s="113" t="s">
        <v>3</v>
      </c>
      <c r="O561" s="113" t="s">
        <v>3</v>
      </c>
      <c r="P561" s="17" t="s">
        <v>3806</v>
      </c>
      <c r="Q561" s="17" t="s">
        <v>3750</v>
      </c>
      <c r="R561" s="17"/>
    </row>
    <row r="562" spans="1:18" ht="28">
      <c r="A562" s="17">
        <f>'G. Communications and Ops Mgmt'!A212</f>
        <v>1580</v>
      </c>
      <c r="B562" s="17">
        <f>'G. Communications and Ops Mgmt'!I212</f>
        <v>2</v>
      </c>
      <c r="C562" s="17">
        <f>'G. Communications and Ops Mgmt'!J212</f>
        <v>0</v>
      </c>
      <c r="D562" s="17" t="str">
        <f>'G. Communications and Ops Mgmt'!X212</f>
        <v/>
      </c>
      <c r="E562" s="17" t="str">
        <f>'G. Communications and Ops Mgmt'!B212</f>
        <v>G.19.2</v>
      </c>
      <c r="F562" s="17" t="str">
        <f>'G. Communications and Ops Mgmt'!C212</f>
        <v>Group profile assignments based on constituent role?</v>
      </c>
      <c r="G562" s="17">
        <f>'G. Communications and Ops Mgmt'!D212</f>
        <v>0</v>
      </c>
      <c r="H562" s="17">
        <f>'G. Communications and Ops Mgmt'!E212</f>
        <v>0</v>
      </c>
      <c r="I562" s="17">
        <f>'G. Communications and Ops Mgmt'!F212</f>
        <v>0</v>
      </c>
      <c r="J562" s="17" t="str">
        <f>'G. Communications and Ops Mgmt'!G212</f>
        <v>11.1.1.f</v>
      </c>
      <c r="K562" s="17" t="str">
        <f>'G. Communications and Ops Mgmt'!H212</f>
        <v>Access Control Policy</v>
      </c>
      <c r="L562" s="17" t="s">
        <v>3</v>
      </c>
      <c r="M562" s="17" t="s">
        <v>243</v>
      </c>
      <c r="N562" s="113" t="s">
        <v>3</v>
      </c>
      <c r="O562" s="113" t="s">
        <v>3</v>
      </c>
      <c r="P562" s="17" t="s">
        <v>3807</v>
      </c>
      <c r="Q562" s="17" t="s">
        <v>3804</v>
      </c>
      <c r="R562" s="17"/>
    </row>
    <row r="563" spans="1:18">
      <c r="A563" s="17">
        <f>'G. Communications and Ops Mgmt'!A213</f>
        <v>1581</v>
      </c>
      <c r="B563" s="17">
        <f>'G. Communications and Ops Mgmt'!I213</f>
        <v>2</v>
      </c>
      <c r="C563" s="17">
        <f>'G. Communications and Ops Mgmt'!J213</f>
        <v>0</v>
      </c>
      <c r="D563" s="17" t="str">
        <f>'G. Communications and Ops Mgmt'!X213</f>
        <v/>
      </c>
      <c r="E563" s="17" t="str">
        <f>'G. Communications and Ops Mgmt'!B213</f>
        <v>G.19.3</v>
      </c>
      <c r="F563" s="17" t="str">
        <f>'G. Communications and Ops Mgmt'!C213</f>
        <v>Group profile assignments approved?</v>
      </c>
      <c r="G563" s="17">
        <f>'G. Communications and Ops Mgmt'!D213</f>
        <v>0</v>
      </c>
      <c r="H563" s="17">
        <f>'G. Communications and Ops Mgmt'!E213</f>
        <v>0</v>
      </c>
      <c r="I563" s="17">
        <f>'G. Communications and Ops Mgmt'!F213</f>
        <v>0</v>
      </c>
      <c r="J563" s="17" t="str">
        <f>'G. Communications and Ops Mgmt'!G213</f>
        <v>11.1.1.i</v>
      </c>
      <c r="K563" s="17" t="str">
        <f>'G. Communications and Ops Mgmt'!H213</f>
        <v>Access Control Policy</v>
      </c>
      <c r="L563" s="17" t="s">
        <v>3693</v>
      </c>
      <c r="M563" s="17" t="s">
        <v>3694</v>
      </c>
      <c r="N563" s="113" t="s">
        <v>3</v>
      </c>
      <c r="O563" s="113" t="s">
        <v>3</v>
      </c>
      <c r="P563" s="17" t="s">
        <v>3</v>
      </c>
      <c r="Q563" s="17" t="s">
        <v>3667</v>
      </c>
      <c r="R563" s="17"/>
    </row>
    <row r="564" spans="1:18" ht="28">
      <c r="A564" s="17">
        <f>'G. Communications and Ops Mgmt'!A214</f>
        <v>1582</v>
      </c>
      <c r="B564" s="17">
        <f>'G. Communications and Ops Mgmt'!I214</f>
        <v>2</v>
      </c>
      <c r="C564" s="17">
        <f>'G. Communications and Ops Mgmt'!J214</f>
        <v>0</v>
      </c>
      <c r="D564" s="17" t="str">
        <f>'G. Communications and Ops Mgmt'!X214</f>
        <v/>
      </c>
      <c r="E564" s="17" t="str">
        <f>'G. Communications and Ops Mgmt'!B214</f>
        <v>G.19.4</v>
      </c>
      <c r="F564" s="17" t="str">
        <f>'G. Communications and Ops Mgmt'!C214</f>
        <v>User profiles created with the principle of least privilege?</v>
      </c>
      <c r="G564" s="17">
        <f>'G. Communications and Ops Mgmt'!D214</f>
        <v>0</v>
      </c>
      <c r="H564" s="17">
        <f>'G. Communications and Ops Mgmt'!E214</f>
        <v>0</v>
      </c>
      <c r="I564" s="17">
        <f>'G. Communications and Ops Mgmt'!F214</f>
        <v>0</v>
      </c>
      <c r="J564" s="17" t="str">
        <f>'G. Communications and Ops Mgmt'!G214</f>
        <v>11.1.1.B</v>
      </c>
      <c r="K564" s="17" t="str">
        <f>'G. Communications and Ops Mgmt'!H214</f>
        <v>Access Control Policy</v>
      </c>
      <c r="L564" s="17" t="s">
        <v>3740</v>
      </c>
      <c r="M564" s="17" t="s">
        <v>3741</v>
      </c>
      <c r="N564" s="113" t="s">
        <v>3</v>
      </c>
      <c r="O564" s="113" t="s">
        <v>3</v>
      </c>
      <c r="P564" s="17" t="s">
        <v>3</v>
      </c>
      <c r="Q564" s="17" t="s">
        <v>3</v>
      </c>
      <c r="R564" s="17"/>
    </row>
    <row r="565" spans="1:18" ht="28">
      <c r="A565" s="17">
        <f>'G. Communications and Ops Mgmt'!A215</f>
        <v>1607</v>
      </c>
      <c r="B565" s="17">
        <f>'G. Communications and Ops Mgmt'!I215</f>
        <v>2</v>
      </c>
      <c r="C565" s="17">
        <f>'G. Communications and Ops Mgmt'!J215</f>
        <v>0</v>
      </c>
      <c r="D565" s="17" t="str">
        <f>'G. Communications and Ops Mgmt'!X215</f>
        <v/>
      </c>
      <c r="E565" s="17" t="str">
        <f>'G. Communications and Ops Mgmt'!B215</f>
        <v>G.19.5</v>
      </c>
      <c r="F565" s="17" t="str">
        <f>'G. Communications and Ops Mgmt'!C215</f>
        <v>Logs regularly reviewed using a specific methodology to uncover potential incidents?</v>
      </c>
      <c r="G565" s="17">
        <f>'G. Communications and Ops Mgmt'!D215</f>
        <v>0</v>
      </c>
      <c r="H565" s="17">
        <f>'G. Communications and Ops Mgmt'!E215</f>
        <v>0</v>
      </c>
      <c r="I565" s="17">
        <f>'G. Communications and Ops Mgmt'!F215</f>
        <v>0</v>
      </c>
      <c r="J565" s="17" t="str">
        <f>'G. Communications and Ops Mgmt'!G215</f>
        <v>10.10.2</v>
      </c>
      <c r="K565" s="17" t="str">
        <f>'G. Communications and Ops Mgmt'!H215</f>
        <v>Monitoring System Use</v>
      </c>
      <c r="L565" s="17" t="s">
        <v>3740</v>
      </c>
      <c r="M565" s="17" t="s">
        <v>3741</v>
      </c>
      <c r="N565" s="113" t="s">
        <v>3</v>
      </c>
      <c r="O565" s="113" t="s">
        <v>3</v>
      </c>
      <c r="P565" s="17" t="s">
        <v>3</v>
      </c>
      <c r="Q565" s="17" t="s">
        <v>3802</v>
      </c>
      <c r="R565" s="17"/>
    </row>
    <row r="566" spans="1:18" ht="56">
      <c r="A566" s="17">
        <f>'G. Communications and Ops Mgmt'!A216</f>
        <v>1609</v>
      </c>
      <c r="B566" s="17">
        <f>'G. Communications and Ops Mgmt'!I216</f>
        <v>2</v>
      </c>
      <c r="C566" s="17">
        <f>'G. Communications and Ops Mgmt'!J216</f>
        <v>0</v>
      </c>
      <c r="D566" s="17" t="str">
        <f>'G. Communications and Ops Mgmt'!X216</f>
        <v/>
      </c>
      <c r="E566" s="17" t="str">
        <f>'G. Communications and Ops Mgmt'!B216</f>
        <v>G.19.6</v>
      </c>
      <c r="F566" s="17" t="str">
        <f>'G. Communications and Ops Mgmt'!C216</f>
        <v>Sufficient information in the logs to evaluate incidents?</v>
      </c>
      <c r="G566" s="17">
        <f>'G. Communications and Ops Mgmt'!D216</f>
        <v>0</v>
      </c>
      <c r="H566" s="17">
        <f>'G. Communications and Ops Mgmt'!E216</f>
        <v>0</v>
      </c>
      <c r="I566" s="17" t="str">
        <f>'G. Communications and Ops Mgmt'!F216</f>
        <v>G.7 Administrative Activity Logging, G.8 Log-on Activity Logging</v>
      </c>
      <c r="J566" s="17" t="str">
        <f>'G. Communications and Ops Mgmt'!G216</f>
        <v>10.10.1</v>
      </c>
      <c r="K566" s="17" t="str">
        <f>'G. Communications and Ops Mgmt'!H216</f>
        <v>Audit Logging</v>
      </c>
      <c r="L566" s="17" t="s">
        <v>3755</v>
      </c>
      <c r="M566" s="17" t="s">
        <v>3756</v>
      </c>
      <c r="N566" s="113" t="s">
        <v>3</v>
      </c>
      <c r="O566" s="113" t="s">
        <v>3</v>
      </c>
      <c r="P566" s="17" t="s">
        <v>3796</v>
      </c>
      <c r="Q566" s="17" t="s">
        <v>3774</v>
      </c>
      <c r="R566" s="17"/>
    </row>
    <row r="567" spans="1:18" ht="42">
      <c r="A567" s="17">
        <f>'G. Communications and Ops Mgmt'!A217</f>
        <v>1600</v>
      </c>
      <c r="B567" s="17">
        <f>'G. Communications and Ops Mgmt'!I217</f>
        <v>2</v>
      </c>
      <c r="C567" s="17">
        <f>'G. Communications and Ops Mgmt'!J217</f>
        <v>0</v>
      </c>
      <c r="D567" s="17" t="str">
        <f>'G. Communications and Ops Mgmt'!X217</f>
        <v/>
      </c>
      <c r="E567" s="17" t="str">
        <f>'G. Communications and Ops Mgmt'!B217</f>
        <v>G.19.7</v>
      </c>
      <c r="F567" s="17" t="str">
        <f>'G. Communications and Ops Mgmt'!C217</f>
        <v>Logs retained for a minimum of one year?</v>
      </c>
      <c r="G567" s="17">
        <f>'G. Communications and Ops Mgmt'!D217</f>
        <v>0</v>
      </c>
      <c r="H567" s="17">
        <f>'G. Communications and Ops Mgmt'!E217</f>
        <v>0</v>
      </c>
      <c r="I567" s="17" t="str">
        <f>'G. Communications and Ops Mgmt'!F217</f>
        <v xml:space="preserve">G.9 Log Retention </v>
      </c>
      <c r="J567" s="17" t="str">
        <f>'G. Communications and Ops Mgmt'!G217</f>
        <v>10.10.3</v>
      </c>
      <c r="K567" s="17" t="str">
        <f>'G. Communications and Ops Mgmt'!H217</f>
        <v>Protection Of Log Information</v>
      </c>
      <c r="L567" s="17" t="s">
        <v>3755</v>
      </c>
      <c r="M567" s="17" t="s">
        <v>3756</v>
      </c>
      <c r="N567" s="113" t="s">
        <v>3</v>
      </c>
      <c r="O567" s="113" t="s">
        <v>3</v>
      </c>
      <c r="P567" s="17" t="s">
        <v>3797</v>
      </c>
      <c r="Q567" s="17" t="s">
        <v>3757</v>
      </c>
      <c r="R567" s="17"/>
    </row>
    <row r="568" spans="1:18" ht="28">
      <c r="A568" s="17">
        <f>'G. Communications and Ops Mgmt'!A218</f>
        <v>1620</v>
      </c>
      <c r="B568" s="17">
        <f>'G. Communications and Ops Mgmt'!I218</f>
        <v>2</v>
      </c>
      <c r="C568" s="17">
        <f>'G. Communications and Ops Mgmt'!J218</f>
        <v>0</v>
      </c>
      <c r="D568" s="17" t="str">
        <f>'G. Communications and Ops Mgmt'!X218</f>
        <v/>
      </c>
      <c r="E568" s="17" t="str">
        <f>'G. Communications and Ops Mgmt'!B218</f>
        <v>G.19.8</v>
      </c>
      <c r="F568" s="17" t="str">
        <f>'G. Communications and Ops Mgmt'!C218</f>
        <v>System generated alerts in the event of an audit log failure?</v>
      </c>
      <c r="G568" s="17">
        <f>'G. Communications and Ops Mgmt'!D218</f>
        <v>0</v>
      </c>
      <c r="H568" s="17">
        <f>'G. Communications and Ops Mgmt'!E218</f>
        <v>0</v>
      </c>
      <c r="I568" s="17">
        <f>'G. Communications and Ops Mgmt'!F218</f>
        <v>0</v>
      </c>
      <c r="J568" s="17" t="str">
        <f>'G. Communications and Ops Mgmt'!G218</f>
        <v>10.10.5</v>
      </c>
      <c r="K568" s="17" t="str">
        <f>'G. Communications and Ops Mgmt'!H218</f>
        <v>Fault Logging</v>
      </c>
      <c r="L568" s="17" t="s">
        <v>3</v>
      </c>
      <c r="M568" s="17" t="s">
        <v>243</v>
      </c>
      <c r="N568" s="113" t="s">
        <v>3</v>
      </c>
      <c r="O568" s="113" t="s">
        <v>3</v>
      </c>
      <c r="P568" s="17" t="s">
        <v>3798</v>
      </c>
      <c r="Q568" s="17" t="s">
        <v>3758</v>
      </c>
      <c r="R568" s="17"/>
    </row>
    <row r="569" spans="1:18" ht="28">
      <c r="A569" s="17">
        <f>'G. Communications and Ops Mgmt'!A219</f>
        <v>1625</v>
      </c>
      <c r="B569" s="17">
        <f>'G. Communications and Ops Mgmt'!I219</f>
        <v>2</v>
      </c>
      <c r="C569" s="17">
        <f>'G. Communications and Ops Mgmt'!J219</f>
        <v>0</v>
      </c>
      <c r="D569" s="17" t="str">
        <f>'G. Communications and Ops Mgmt'!X219</f>
        <v/>
      </c>
      <c r="E569" s="17" t="str">
        <f>'G. Communications and Ops Mgmt'!B219</f>
        <v>G.19.9</v>
      </c>
      <c r="F569" s="17" t="str">
        <f>'G. Communications and Ops Mgmt'!C219</f>
        <v>Audit logs protected against modification, deletion, and/or inappropriate access?</v>
      </c>
      <c r="G569" s="17">
        <f>'G. Communications and Ops Mgmt'!D219</f>
        <v>0</v>
      </c>
      <c r="H569" s="17">
        <f>'G. Communications and Ops Mgmt'!E219</f>
        <v>0</v>
      </c>
      <c r="I569" s="17">
        <f>'G. Communications and Ops Mgmt'!F219</f>
        <v>0</v>
      </c>
      <c r="J569" s="17" t="str">
        <f>'G. Communications and Ops Mgmt'!G219</f>
        <v>10.10.3</v>
      </c>
      <c r="K569" s="17" t="str">
        <f>'G. Communications and Ops Mgmt'!H219</f>
        <v>Protection Of Log Information</v>
      </c>
      <c r="L569" s="17" t="s">
        <v>3</v>
      </c>
      <c r="M569" s="17" t="s">
        <v>243</v>
      </c>
      <c r="N569" s="113" t="s">
        <v>3</v>
      </c>
      <c r="O569" s="113" t="s">
        <v>3</v>
      </c>
      <c r="P569" s="17" t="s">
        <v>3</v>
      </c>
      <c r="Q569" s="17" t="s">
        <v>3757</v>
      </c>
      <c r="R569" s="17"/>
    </row>
    <row r="570" spans="1:18" ht="28">
      <c r="A570" s="17">
        <f>'G. Communications and Ops Mgmt'!A220</f>
        <v>1633</v>
      </c>
      <c r="B570" s="17">
        <f>'G. Communications and Ops Mgmt'!I220</f>
        <v>2</v>
      </c>
      <c r="C570" s="17">
        <f>'G. Communications and Ops Mgmt'!J220</f>
        <v>0</v>
      </c>
      <c r="D570" s="17" t="str">
        <f>'G. Communications and Ops Mgmt'!X220</f>
        <v/>
      </c>
      <c r="E570" s="17" t="str">
        <f>'G. Communications and Ops Mgmt'!B220</f>
        <v>G.19.10</v>
      </c>
      <c r="F570" s="17" t="str">
        <f>'G. Communications and Ops Mgmt'!C220</f>
        <v>Minimum password length at least eight characters:</v>
      </c>
      <c r="G570" s="17">
        <f>'G. Communications and Ops Mgmt'!D220</f>
        <v>0</v>
      </c>
      <c r="H570" s="17">
        <f>'G. Communications and Ops Mgmt'!E220</f>
        <v>0</v>
      </c>
      <c r="I570" s="17" t="str">
        <f>'G. Communications and Ops Mgmt'!F220</f>
        <v>H.1 Password Controls</v>
      </c>
      <c r="J570" s="17" t="str">
        <f>'G. Communications and Ops Mgmt'!G220</f>
        <v>11.3.1.d</v>
      </c>
      <c r="K570" s="17" t="str">
        <f>'G. Communications and Ops Mgmt'!H220</f>
        <v>Password Use</v>
      </c>
      <c r="L570" s="17" t="s">
        <v>3</v>
      </c>
      <c r="M570" s="17" t="s">
        <v>243</v>
      </c>
      <c r="N570" s="113" t="s">
        <v>3</v>
      </c>
      <c r="O570" s="113" t="s">
        <v>3</v>
      </c>
      <c r="P570" s="17" t="s">
        <v>3799</v>
      </c>
      <c r="Q570" s="17" t="s">
        <v>3758</v>
      </c>
      <c r="R570" s="17"/>
    </row>
    <row r="571" spans="1:18" ht="28">
      <c r="A571" s="17">
        <f>'G. Communications and Ops Mgmt'!A221</f>
        <v>1639</v>
      </c>
      <c r="B571" s="17">
        <f>'G. Communications and Ops Mgmt'!I221</f>
        <v>2</v>
      </c>
      <c r="C571" s="17">
        <f>'G. Communications and Ops Mgmt'!J221</f>
        <v>0</v>
      </c>
      <c r="D571" s="17" t="str">
        <f>'G. Communications and Ops Mgmt'!X221</f>
        <v/>
      </c>
      <c r="E571" s="17" t="str">
        <f>'G. Communications and Ops Mgmt'!B221</f>
        <v>G.19.11</v>
      </c>
      <c r="F571" s="17" t="str">
        <f>'G. Communications and Ops Mgmt'!C221</f>
        <v>Complex passwords required?</v>
      </c>
      <c r="G571" s="17">
        <f>'G. Communications and Ops Mgmt'!D221</f>
        <v>0</v>
      </c>
      <c r="H571" s="17">
        <f>'G. Communications and Ops Mgmt'!E221</f>
        <v>0</v>
      </c>
      <c r="I571" s="17" t="str">
        <f>'G. Communications and Ops Mgmt'!F221</f>
        <v>H.1 Password Controls</v>
      </c>
      <c r="J571" s="17" t="str">
        <f>'G. Communications and Ops Mgmt'!G221</f>
        <v>11.3.1.d</v>
      </c>
      <c r="K571" s="17" t="str">
        <f>'G. Communications and Ops Mgmt'!H221</f>
        <v>Password Use</v>
      </c>
      <c r="L571" s="17" t="s">
        <v>3</v>
      </c>
      <c r="M571" s="17" t="s">
        <v>243</v>
      </c>
      <c r="N571" s="113" t="s">
        <v>3</v>
      </c>
      <c r="O571" s="113" t="s">
        <v>3</v>
      </c>
      <c r="P571" s="17" t="s">
        <v>3</v>
      </c>
      <c r="Q571" s="17" t="s">
        <v>3547</v>
      </c>
      <c r="R571" s="17"/>
    </row>
    <row r="572" spans="1:18">
      <c r="A572" s="17">
        <f>'G. Communications and Ops Mgmt'!A222</f>
        <v>1644</v>
      </c>
      <c r="B572" s="17">
        <f>'G. Communications and Ops Mgmt'!I222</f>
        <v>2</v>
      </c>
      <c r="C572" s="17">
        <f>'G. Communications and Ops Mgmt'!J222</f>
        <v>0</v>
      </c>
      <c r="D572" s="17" t="str">
        <f>'G. Communications and Ops Mgmt'!X222</f>
        <v/>
      </c>
      <c r="E572" s="17" t="str">
        <f>'G. Communications and Ops Mgmt'!B222</f>
        <v>G.19.12</v>
      </c>
      <c r="F572" s="17" t="str">
        <f>'G. Communications and Ops Mgmt'!C222</f>
        <v>Minimum password expiration at least 90 days?</v>
      </c>
      <c r="G572" s="17">
        <f>'G. Communications and Ops Mgmt'!D222</f>
        <v>0</v>
      </c>
      <c r="H572" s="17">
        <f>'G. Communications and Ops Mgmt'!E222</f>
        <v>0</v>
      </c>
      <c r="I572" s="17">
        <f>'G. Communications and Ops Mgmt'!F222</f>
        <v>0</v>
      </c>
      <c r="J572" s="17" t="str">
        <f>'G. Communications and Ops Mgmt'!G222</f>
        <v>11.3.1.c</v>
      </c>
      <c r="K572" s="17" t="str">
        <f>'G. Communications and Ops Mgmt'!H222</f>
        <v>Password Use</v>
      </c>
      <c r="L572" s="17" t="s">
        <v>3</v>
      </c>
      <c r="M572" s="17" t="s">
        <v>243</v>
      </c>
      <c r="N572" s="113" t="s">
        <v>3</v>
      </c>
      <c r="O572" s="113" t="s">
        <v>3</v>
      </c>
      <c r="P572" s="17" t="s">
        <v>3800</v>
      </c>
      <c r="Q572" s="17" t="s">
        <v>3547</v>
      </c>
      <c r="R572" s="17"/>
    </row>
    <row r="573" spans="1:18" ht="56">
      <c r="A573" s="17">
        <f>'G. Communications and Ops Mgmt'!A223</f>
        <v>1649</v>
      </c>
      <c r="B573" s="17">
        <f>'G. Communications and Ops Mgmt'!I223</f>
        <v>2</v>
      </c>
      <c r="C573" s="17">
        <f>'G. Communications and Ops Mgmt'!J223</f>
        <v>0</v>
      </c>
      <c r="D573" s="17" t="str">
        <f>'G. Communications and Ops Mgmt'!X223</f>
        <v/>
      </c>
      <c r="E573" s="17" t="str">
        <f>'G. Communications and Ops Mgmt'!B223</f>
        <v>G.19.13</v>
      </c>
      <c r="F573" s="17" t="str">
        <f>'G. Communications and Ops Mgmt'!C223</f>
        <v>Password history of 12 before reuse?</v>
      </c>
      <c r="G573" s="17">
        <f>'G. Communications and Ops Mgmt'!D223</f>
        <v>0</v>
      </c>
      <c r="H573" s="17">
        <f>'G. Communications and Ops Mgmt'!E223</f>
        <v>0</v>
      </c>
      <c r="I573" s="17">
        <f>'G. Communications and Ops Mgmt'!F223</f>
        <v>0</v>
      </c>
      <c r="J573" s="17" t="str">
        <f>'G. Communications and Ops Mgmt'!G223</f>
        <v>11.5.3.f</v>
      </c>
      <c r="K573" s="17" t="str">
        <f>'G. Communications and Ops Mgmt'!H223</f>
        <v>Password Management System</v>
      </c>
      <c r="L573" s="17" t="s">
        <v>3</v>
      </c>
      <c r="M573" s="17" t="s">
        <v>243</v>
      </c>
      <c r="N573" s="113" t="s">
        <v>3</v>
      </c>
      <c r="O573" s="113" t="s">
        <v>3</v>
      </c>
      <c r="P573" s="17" t="s">
        <v>3801</v>
      </c>
      <c r="Q573" s="17" t="s">
        <v>3547</v>
      </c>
      <c r="R573" s="17"/>
    </row>
    <row r="574" spans="1:18" ht="28">
      <c r="A574" s="17">
        <f>'G. Communications and Ops Mgmt'!A224</f>
        <v>2642</v>
      </c>
      <c r="B574" s="17">
        <f>'G. Communications and Ops Mgmt'!I224</f>
        <v>2</v>
      </c>
      <c r="C574" s="17">
        <f>'G. Communications and Ops Mgmt'!J224</f>
        <v>0</v>
      </c>
      <c r="D574" s="17" t="str">
        <f>'G. Communications and Ops Mgmt'!X224</f>
        <v/>
      </c>
      <c r="E574" s="17" t="str">
        <f>'G. Communications and Ops Mgmt'!B224</f>
        <v>G.19.14</v>
      </c>
      <c r="F574" s="17" t="str">
        <f>'G. Communications and Ops Mgmt'!C224</f>
        <v>Initial password required to be changed at first logon?</v>
      </c>
      <c r="G574" s="17">
        <f>'G. Communications and Ops Mgmt'!D224</f>
        <v>0</v>
      </c>
      <c r="H574" s="17">
        <f>'G. Communications and Ops Mgmt'!E224</f>
        <v>0</v>
      </c>
      <c r="I574" s="17" t="str">
        <f>'G. Communications and Ops Mgmt'!F224</f>
        <v>H.1 Password Controls</v>
      </c>
      <c r="J574" s="17" t="str">
        <f>'G. Communications and Ops Mgmt'!G224</f>
        <v>11.3.1.f</v>
      </c>
      <c r="K574" s="17" t="str">
        <f>'G. Communications and Ops Mgmt'!H224</f>
        <v>Password use</v>
      </c>
      <c r="L574" s="17" t="s">
        <v>3</v>
      </c>
      <c r="M574" s="17" t="s">
        <v>243</v>
      </c>
      <c r="N574" s="113" t="s">
        <v>3</v>
      </c>
      <c r="O574" s="113" t="s">
        <v>3</v>
      </c>
      <c r="P574" s="17" t="s">
        <v>3</v>
      </c>
      <c r="Q574" s="17" t="s">
        <v>3802</v>
      </c>
      <c r="R574" s="17"/>
    </row>
    <row r="575" spans="1:18" ht="28">
      <c r="A575" s="17">
        <f>'G. Communications and Ops Mgmt'!A225</f>
        <v>1668</v>
      </c>
      <c r="B575" s="17">
        <f>'G. Communications and Ops Mgmt'!I225</f>
        <v>2</v>
      </c>
      <c r="C575" s="17">
        <f>'G. Communications and Ops Mgmt'!J225</f>
        <v>0</v>
      </c>
      <c r="D575" s="17" t="str">
        <f>'G. Communications and Ops Mgmt'!X225</f>
        <v/>
      </c>
      <c r="E575" s="17" t="str">
        <f>'G. Communications and Ops Mgmt'!B225</f>
        <v>G.19.15</v>
      </c>
      <c r="F575" s="17" t="str">
        <f>'G. Communications and Ops Mgmt'!C225</f>
        <v>Can a PIN or secret question be a stand alone method of authentication?</v>
      </c>
      <c r="G575" s="17">
        <f>'G. Communications and Ops Mgmt'!D225</f>
        <v>0</v>
      </c>
      <c r="H575" s="17">
        <f>'G. Communications and Ops Mgmt'!E225</f>
        <v>0</v>
      </c>
      <c r="I575" s="17">
        <f>'G. Communications and Ops Mgmt'!F225</f>
        <v>0</v>
      </c>
      <c r="J575" s="17" t="str">
        <f>'G. Communications and Ops Mgmt'!G225</f>
        <v>11.3.1.d</v>
      </c>
      <c r="K575" s="17" t="str">
        <f>'G. Communications and Ops Mgmt'!H225</f>
        <v>Password Use</v>
      </c>
      <c r="L575" s="17" t="s">
        <v>3750</v>
      </c>
      <c r="M575" s="17" t="s">
        <v>3751</v>
      </c>
      <c r="N575" s="113" t="s">
        <v>3</v>
      </c>
      <c r="O575" s="113" t="s">
        <v>3</v>
      </c>
      <c r="P575" s="17" t="s">
        <v>3</v>
      </c>
      <c r="Q575" s="17" t="s">
        <v>3547</v>
      </c>
      <c r="R575" s="17"/>
    </row>
    <row r="576" spans="1:18" ht="28">
      <c r="A576" s="17">
        <f>'G. Communications and Ops Mgmt'!A226</f>
        <v>1669</v>
      </c>
      <c r="B576" s="17">
        <f>'G. Communications and Ops Mgmt'!I226</f>
        <v>2</v>
      </c>
      <c r="C576" s="17">
        <f>'G. Communications and Ops Mgmt'!J226</f>
        <v>0</v>
      </c>
      <c r="D576" s="17" t="str">
        <f>'G. Communications and Ops Mgmt'!X226</f>
        <v/>
      </c>
      <c r="E576" s="17" t="str">
        <f>'G. Communications and Ops Mgmt'!B226</f>
        <v>G.19.16</v>
      </c>
      <c r="F576" s="17" t="str">
        <f>'G. Communications and Ops Mgmt'!C226</f>
        <v>Passwords encrypted in transit?</v>
      </c>
      <c r="G576" s="17">
        <f>'G. Communications and Ops Mgmt'!D226</f>
        <v>0</v>
      </c>
      <c r="H576" s="17">
        <f>'G. Communications and Ops Mgmt'!E226</f>
        <v>0</v>
      </c>
      <c r="I576" s="17">
        <f>'G. Communications and Ops Mgmt'!F226</f>
        <v>0</v>
      </c>
      <c r="J576" s="17" t="str">
        <f>'G. Communications and Ops Mgmt'!G226</f>
        <v>11.5.1.i</v>
      </c>
      <c r="K576" s="17" t="str">
        <f>'G. Communications and Ops Mgmt'!H226</f>
        <v>Secure Log-On Procedures</v>
      </c>
      <c r="L576" s="17" t="s">
        <v>3750</v>
      </c>
      <c r="M576" s="17" t="s">
        <v>3751</v>
      </c>
      <c r="N576" s="113" t="s">
        <v>3</v>
      </c>
      <c r="O576" s="113" t="s">
        <v>3</v>
      </c>
      <c r="P576" s="17" t="s">
        <v>3</v>
      </c>
      <c r="Q576" s="17" t="s">
        <v>3547</v>
      </c>
      <c r="R576" s="17"/>
    </row>
    <row r="577" spans="1:18" ht="28">
      <c r="A577" s="17">
        <f>'G. Communications and Ops Mgmt'!A227</f>
        <v>1670</v>
      </c>
      <c r="B577" s="17">
        <f>'G. Communications and Ops Mgmt'!I227</f>
        <v>2</v>
      </c>
      <c r="C577" s="17">
        <f>'G. Communications and Ops Mgmt'!J227</f>
        <v>0</v>
      </c>
      <c r="D577" s="17" t="str">
        <f>'G. Communications and Ops Mgmt'!X227</f>
        <v/>
      </c>
      <c r="E577" s="17" t="str">
        <f>'G. Communications and Ops Mgmt'!B227</f>
        <v>G.19.17</v>
      </c>
      <c r="F577" s="17" t="str">
        <f>'G. Communications and Ops Mgmt'!C227</f>
        <v>Passwords encrypted or hashed in storage?</v>
      </c>
      <c r="G577" s="17">
        <f>'G. Communications and Ops Mgmt'!D227</f>
        <v>0</v>
      </c>
      <c r="H577" s="17">
        <f>'G. Communications and Ops Mgmt'!E227</f>
        <v>0</v>
      </c>
      <c r="I577" s="17">
        <f>'G. Communications and Ops Mgmt'!F227</f>
        <v>0</v>
      </c>
      <c r="J577" s="17" t="str">
        <f>'G. Communications and Ops Mgmt'!G227</f>
        <v>11.5.3.i</v>
      </c>
      <c r="K577" s="17" t="str">
        <f>'G. Communications and Ops Mgmt'!H227</f>
        <v>Password Management System</v>
      </c>
      <c r="L577" s="17" t="s">
        <v>3750</v>
      </c>
      <c r="M577" s="17" t="s">
        <v>3751</v>
      </c>
      <c r="N577" s="113" t="s">
        <v>3</v>
      </c>
      <c r="O577" s="113" t="s">
        <v>3</v>
      </c>
      <c r="P577" s="17" t="s">
        <v>3803</v>
      </c>
      <c r="Q577" s="17" t="s">
        <v>3804</v>
      </c>
      <c r="R577" s="17"/>
    </row>
    <row r="578" spans="1:18" ht="84">
      <c r="A578" s="17">
        <f>'G. Communications and Ops Mgmt'!A228</f>
        <v>1671</v>
      </c>
      <c r="B578" s="17">
        <f>'G. Communications and Ops Mgmt'!I228</f>
        <v>2</v>
      </c>
      <c r="C578" s="17">
        <f>'G. Communications and Ops Mgmt'!J228</f>
        <v>0</v>
      </c>
      <c r="D578" s="17" t="str">
        <f>'G. Communications and Ops Mgmt'!X228</f>
        <v/>
      </c>
      <c r="E578" s="17" t="str">
        <f>'G. Communications and Ops Mgmt'!B228</f>
        <v>G.19.18</v>
      </c>
      <c r="F578" s="17" t="str">
        <f>'G. Communications and Ops Mgmt'!C228</f>
        <v>Passwords displayed when entered into a system?</v>
      </c>
      <c r="G578" s="17">
        <f>'G. Communications and Ops Mgmt'!D228</f>
        <v>0</v>
      </c>
      <c r="H578" s="17">
        <f>'G. Communications and Ops Mgmt'!E228</f>
        <v>0</v>
      </c>
      <c r="I578" s="17">
        <f>'G. Communications and Ops Mgmt'!F228</f>
        <v>0</v>
      </c>
      <c r="J578" s="17" t="str">
        <f>'G. Communications and Ops Mgmt'!G228</f>
        <v>11.5.1.g</v>
      </c>
      <c r="K578" s="17" t="str">
        <f>'G. Communications and Ops Mgmt'!H228</f>
        <v>Secure Log-On Procedures</v>
      </c>
      <c r="L578" s="17" t="s">
        <v>3750</v>
      </c>
      <c r="M578" s="17" t="s">
        <v>3751</v>
      </c>
      <c r="N578" s="113" t="s">
        <v>3</v>
      </c>
      <c r="O578" s="113" t="s">
        <v>3</v>
      </c>
      <c r="P578" s="17" t="s">
        <v>3805</v>
      </c>
      <c r="Q578" s="17" t="s">
        <v>3802</v>
      </c>
      <c r="R578" s="17"/>
    </row>
    <row r="579" spans="1:18" ht="28">
      <c r="A579" s="17">
        <f>'G. Communications and Ops Mgmt'!A229</f>
        <v>2643</v>
      </c>
      <c r="B579" s="17">
        <f>'G. Communications and Ops Mgmt'!I229</f>
        <v>2</v>
      </c>
      <c r="C579" s="17">
        <f>'G. Communications and Ops Mgmt'!J229</f>
        <v>0</v>
      </c>
      <c r="D579" s="17" t="str">
        <f>'G. Communications and Ops Mgmt'!X229</f>
        <v/>
      </c>
      <c r="E579" s="17" t="str">
        <f>'G. Communications and Ops Mgmt'!B229</f>
        <v>G.19.19</v>
      </c>
      <c r="F579" s="17" t="str">
        <f>'G. Communications and Ops Mgmt'!C229</f>
        <v>User accounts associated to a unique individual?</v>
      </c>
      <c r="G579" s="17">
        <f>'G. Communications and Ops Mgmt'!D229</f>
        <v>0</v>
      </c>
      <c r="H579" s="17">
        <f>'G. Communications and Ops Mgmt'!E229</f>
        <v>0</v>
      </c>
      <c r="I579" s="17">
        <f>'G. Communications and Ops Mgmt'!F229</f>
        <v>0</v>
      </c>
      <c r="J579" s="17" t="str">
        <f>'G. Communications and Ops Mgmt'!G229</f>
        <v>11.5.2</v>
      </c>
      <c r="K579" s="17" t="str">
        <f>'G. Communications and Ops Mgmt'!H229</f>
        <v>User Identification And Authentication</v>
      </c>
      <c r="L579" s="17" t="s">
        <v>3750</v>
      </c>
      <c r="M579" s="17" t="s">
        <v>3751</v>
      </c>
      <c r="N579" s="113" t="s">
        <v>3</v>
      </c>
      <c r="O579" s="113" t="s">
        <v>3</v>
      </c>
      <c r="P579" s="17" t="s">
        <v>3809</v>
      </c>
      <c r="Q579" s="17" t="s">
        <v>3804</v>
      </c>
      <c r="R579" s="17"/>
    </row>
    <row r="580" spans="1:18" ht="28">
      <c r="A580" s="17">
        <f>'G. Communications and Ops Mgmt'!A230</f>
        <v>1653</v>
      </c>
      <c r="B580" s="17">
        <f>'G. Communications and Ops Mgmt'!I230</f>
        <v>2</v>
      </c>
      <c r="C580" s="17">
        <f>'G. Communications and Ops Mgmt'!J230</f>
        <v>0</v>
      </c>
      <c r="D580" s="17" t="str">
        <f>'G. Communications and Ops Mgmt'!X230</f>
        <v/>
      </c>
      <c r="E580" s="17" t="str">
        <f>'G. Communications and Ops Mgmt'!B230</f>
        <v>G.19.20</v>
      </c>
      <c r="F580" s="17" t="str">
        <f>'G. Communications and Ops Mgmt'!C230</f>
        <v>Does the system lock an account when three to five invalid login attempts are made?</v>
      </c>
      <c r="G580" s="17">
        <f>'G. Communications and Ops Mgmt'!D230</f>
        <v>0</v>
      </c>
      <c r="H580" s="17">
        <f>'G. Communications and Ops Mgmt'!E230</f>
        <v>0</v>
      </c>
      <c r="I580" s="17">
        <f>'G. Communications and Ops Mgmt'!F230</f>
        <v>0</v>
      </c>
      <c r="J580" s="17" t="str">
        <f>'G. Communications and Ops Mgmt'!G230</f>
        <v>11.5.1.e</v>
      </c>
      <c r="K580" s="17" t="str">
        <f>'G. Communications and Ops Mgmt'!H230</f>
        <v>Secure Log-On Procedures</v>
      </c>
      <c r="L580" s="17" t="s">
        <v>3</v>
      </c>
      <c r="M580" s="17" t="s">
        <v>243</v>
      </c>
      <c r="N580" s="113" t="s">
        <v>3</v>
      </c>
      <c r="O580" s="113" t="s">
        <v>3</v>
      </c>
      <c r="P580" s="17" t="s">
        <v>3812</v>
      </c>
      <c r="Q580" s="17" t="s">
        <v>3750</v>
      </c>
      <c r="R580" s="17"/>
    </row>
    <row r="581" spans="1:18" ht="28">
      <c r="A581" s="17">
        <f>'G. Communications and Ops Mgmt'!A231</f>
        <v>2644</v>
      </c>
      <c r="B581" s="17">
        <f>'G. Communications and Ops Mgmt'!I231</f>
        <v>2</v>
      </c>
      <c r="C581" s="17">
        <f>'G. Communications and Ops Mgmt'!J231</f>
        <v>0</v>
      </c>
      <c r="D581" s="17" t="str">
        <f>'G. Communications and Ops Mgmt'!X231</f>
        <v/>
      </c>
      <c r="E581" s="17" t="str">
        <f>'G. Communications and Ops Mgmt'!B231</f>
        <v>G.19.21</v>
      </c>
      <c r="F581" s="17" t="str">
        <f>'G. Communications and Ops Mgmt'!C231</f>
        <v>Users required to log off when the session is finished?</v>
      </c>
      <c r="G581" s="17">
        <f>'G. Communications and Ops Mgmt'!D231</f>
        <v>0</v>
      </c>
      <c r="H581" s="17">
        <f>'G. Communications and Ops Mgmt'!E231</f>
        <v>0</v>
      </c>
      <c r="I581" s="17">
        <f>'G. Communications and Ops Mgmt'!F231</f>
        <v>0</v>
      </c>
      <c r="J581" s="17" t="str">
        <f>'G. Communications and Ops Mgmt'!G231</f>
        <v>11.3.2.b</v>
      </c>
      <c r="K581" s="17" t="str">
        <f>'G. Communications and Ops Mgmt'!H231</f>
        <v>Unattended User Equipment</v>
      </c>
      <c r="L581" s="17" t="s">
        <v>3</v>
      </c>
      <c r="M581" s="17" t="s">
        <v>243</v>
      </c>
      <c r="N581" s="113" t="s">
        <v>3</v>
      </c>
      <c r="O581" s="113" t="s">
        <v>3</v>
      </c>
      <c r="P581" s="17" t="s">
        <v>3807</v>
      </c>
      <c r="Q581" s="17" t="s">
        <v>3804</v>
      </c>
      <c r="R581" s="17"/>
    </row>
    <row r="582" spans="1:18" ht="42">
      <c r="A582" s="17">
        <f>'G. Communications and Ops Mgmt'!A232</f>
        <v>1672</v>
      </c>
      <c r="B582" s="17">
        <f>'G. Communications and Ops Mgmt'!I232</f>
        <v>1</v>
      </c>
      <c r="C582" s="17">
        <f>'G. Communications and Ops Mgmt'!J232</f>
        <v>0</v>
      </c>
      <c r="D582" s="17" t="str">
        <f>'G. Communications and Ops Mgmt'!X232</f>
        <v/>
      </c>
      <c r="E582" s="17" t="str">
        <f>'G. Communications and Ops Mgmt'!B232</f>
        <v>G.20</v>
      </c>
      <c r="F582" s="17" t="str">
        <f>'G. Communications and Ops Mgmt'!C232</f>
        <v>Is an Open VMS (VAX or Alpha) system used to transmit, process or store Scoped Systems and Data? If so, are:</v>
      </c>
      <c r="G582" s="17" t="str">
        <f>'G. Communications and Ops Mgmt'!D232</f>
        <v>No</v>
      </c>
      <c r="H582" s="17">
        <f>'G. Communications and Ops Mgmt'!E232</f>
        <v>0</v>
      </c>
      <c r="I582" s="17">
        <f>'G. Communications and Ops Mgmt'!F232</f>
        <v>0</v>
      </c>
      <c r="J582" s="17" t="str">
        <f>'G. Communications and Ops Mgmt'!G232</f>
        <v>N/A</v>
      </c>
      <c r="K582" s="17" t="str">
        <f>'G. Communications and Ops Mgmt'!H232</f>
        <v/>
      </c>
      <c r="L582" s="17" t="s">
        <v>3733</v>
      </c>
      <c r="M582" s="17" t="s">
        <v>3734</v>
      </c>
      <c r="N582" s="113" t="s">
        <v>3</v>
      </c>
      <c r="O582" s="113" t="s">
        <v>3</v>
      </c>
      <c r="P582" s="17" t="s">
        <v>3</v>
      </c>
      <c r="Q582" s="17" t="s">
        <v>3</v>
      </c>
      <c r="R582" s="17"/>
    </row>
    <row r="583" spans="1:18" ht="28">
      <c r="A583" s="17">
        <f>'G. Communications and Ops Mgmt'!A233</f>
        <v>1679</v>
      </c>
      <c r="B583" s="17">
        <f>'G. Communications and Ops Mgmt'!I233</f>
        <v>2</v>
      </c>
      <c r="C583" s="17">
        <f>'G. Communications and Ops Mgmt'!J233</f>
        <v>0</v>
      </c>
      <c r="D583" s="17" t="str">
        <f>'G. Communications and Ops Mgmt'!X233</f>
        <v/>
      </c>
      <c r="E583" s="17" t="str">
        <f>'G. Communications and Ops Mgmt'!B233</f>
        <v>G.20.1</v>
      </c>
      <c r="F583" s="17" t="str">
        <f>'G. Communications and Ops Mgmt'!C233</f>
        <v>Administrative privilege restricted to those responsible for VMS administration?</v>
      </c>
      <c r="G583" s="17">
        <f>'G. Communications and Ops Mgmt'!D233</f>
        <v>0</v>
      </c>
      <c r="H583" s="17">
        <f>'G. Communications and Ops Mgmt'!E233</f>
        <v>0</v>
      </c>
      <c r="I583" s="17">
        <f>'G. Communications and Ops Mgmt'!F233</f>
        <v>0</v>
      </c>
      <c r="J583" s="17" t="str">
        <f>'G. Communications and Ops Mgmt'!G233</f>
        <v>11.2.2.b</v>
      </c>
      <c r="K583" s="17" t="str">
        <f>'G. Communications and Ops Mgmt'!H233</f>
        <v>Privilege Management</v>
      </c>
      <c r="L583" s="17" t="s">
        <v>3733</v>
      </c>
      <c r="M583" s="17" t="s">
        <v>3734</v>
      </c>
      <c r="N583" s="113" t="s">
        <v>3</v>
      </c>
      <c r="O583" s="113" t="s">
        <v>3</v>
      </c>
      <c r="P583" s="17" t="s">
        <v>3</v>
      </c>
      <c r="Q583" s="17" t="s">
        <v>3813</v>
      </c>
      <c r="R583" s="17"/>
    </row>
    <row r="584" spans="1:18" ht="28">
      <c r="A584" s="17">
        <f>'G. Communications and Ops Mgmt'!A234</f>
        <v>1705</v>
      </c>
      <c r="B584" s="17">
        <f>'G. Communications and Ops Mgmt'!I234</f>
        <v>2</v>
      </c>
      <c r="C584" s="17">
        <f>'G. Communications and Ops Mgmt'!J234</f>
        <v>0</v>
      </c>
      <c r="D584" s="17" t="str">
        <f>'G. Communications and Ops Mgmt'!X234</f>
        <v/>
      </c>
      <c r="E584" s="17" t="str">
        <f>'G. Communications and Ops Mgmt'!B234</f>
        <v>G.20.2</v>
      </c>
      <c r="F584" s="17" t="str">
        <f>'G. Communications and Ops Mgmt'!C234</f>
        <v>Logs regularly reviewed using a specific methodology to uncover potential incidents?</v>
      </c>
      <c r="G584" s="17">
        <f>'G. Communications and Ops Mgmt'!D234</f>
        <v>0</v>
      </c>
      <c r="H584" s="17">
        <f>'G. Communications and Ops Mgmt'!E234</f>
        <v>0</v>
      </c>
      <c r="I584" s="17">
        <f>'G. Communications and Ops Mgmt'!F234</f>
        <v>0</v>
      </c>
      <c r="J584" s="17" t="str">
        <f>'G. Communications and Ops Mgmt'!G234</f>
        <v>10.10.2</v>
      </c>
      <c r="K584" s="17" t="str">
        <f>'G. Communications and Ops Mgmt'!H234</f>
        <v>Monitoring System Use</v>
      </c>
      <c r="L584" s="17" t="s">
        <v>3814</v>
      </c>
      <c r="M584" s="17" t="s">
        <v>3815</v>
      </c>
      <c r="N584" s="113" t="s">
        <v>3</v>
      </c>
      <c r="O584" s="113" t="s">
        <v>3</v>
      </c>
      <c r="P584" s="17" t="s">
        <v>3</v>
      </c>
      <c r="Q584" s="17" t="s">
        <v>3813</v>
      </c>
      <c r="R584" s="17"/>
    </row>
    <row r="585" spans="1:18" ht="56">
      <c r="A585" s="17">
        <f>'G. Communications and Ops Mgmt'!A235</f>
        <v>1707</v>
      </c>
      <c r="B585" s="17">
        <f>'G. Communications and Ops Mgmt'!I235</f>
        <v>2</v>
      </c>
      <c r="C585" s="17">
        <f>'G. Communications and Ops Mgmt'!J235</f>
        <v>0</v>
      </c>
      <c r="D585" s="17" t="str">
        <f>'G. Communications and Ops Mgmt'!X235</f>
        <v/>
      </c>
      <c r="E585" s="17" t="str">
        <f>'G. Communications and Ops Mgmt'!B235</f>
        <v>G.20.3</v>
      </c>
      <c r="F585" s="17" t="str">
        <f>'G. Communications and Ops Mgmt'!C235</f>
        <v>Sufficient information to investigate incidents including (failed login attempts)?</v>
      </c>
      <c r="G585" s="17">
        <f>'G. Communications and Ops Mgmt'!D235</f>
        <v>0</v>
      </c>
      <c r="H585" s="17">
        <f>'G. Communications and Ops Mgmt'!E235</f>
        <v>0</v>
      </c>
      <c r="I585" s="17" t="str">
        <f>'G. Communications and Ops Mgmt'!F235</f>
        <v>G.7 Administrative Activity Logging, G.8 Log-on Activity Logging</v>
      </c>
      <c r="J585" s="17" t="str">
        <f>'G. Communications and Ops Mgmt'!G235</f>
        <v>10.10.1</v>
      </c>
      <c r="K585" s="17" t="str">
        <f>'G. Communications and Ops Mgmt'!H235</f>
        <v>Audit Logging</v>
      </c>
      <c r="L585" s="17" t="s">
        <v>3</v>
      </c>
      <c r="M585" s="17" t="s">
        <v>243</v>
      </c>
      <c r="N585" s="113" t="s">
        <v>3</v>
      </c>
      <c r="O585" s="113" t="s">
        <v>3</v>
      </c>
      <c r="P585" s="17" t="s">
        <v>3</v>
      </c>
      <c r="Q585" s="17" t="s">
        <v>3813</v>
      </c>
      <c r="R585" s="17"/>
    </row>
    <row r="586" spans="1:18" ht="28">
      <c r="A586" s="17">
        <f>'G. Communications and Ops Mgmt'!A236</f>
        <v>1698</v>
      </c>
      <c r="B586" s="17">
        <f>'G. Communications and Ops Mgmt'!I236</f>
        <v>2</v>
      </c>
      <c r="C586" s="17">
        <f>'G. Communications and Ops Mgmt'!J236</f>
        <v>0</v>
      </c>
      <c r="D586" s="17" t="str">
        <f>'G. Communications and Ops Mgmt'!X236</f>
        <v/>
      </c>
      <c r="E586" s="17" t="str">
        <f>'G. Communications and Ops Mgmt'!B236</f>
        <v>G.20.4</v>
      </c>
      <c r="F586" s="17" t="str">
        <f>'G. Communications and Ops Mgmt'!C236</f>
        <v>Logs retained for a minimum of one year?</v>
      </c>
      <c r="G586" s="17">
        <f>'G. Communications and Ops Mgmt'!D236</f>
        <v>0</v>
      </c>
      <c r="H586" s="17">
        <f>'G. Communications and Ops Mgmt'!E236</f>
        <v>0</v>
      </c>
      <c r="I586" s="17" t="str">
        <f>'G. Communications and Ops Mgmt'!F236</f>
        <v xml:space="preserve">G.9 Log Retention </v>
      </c>
      <c r="J586" s="17" t="str">
        <f>'G. Communications and Ops Mgmt'!G236</f>
        <v>10.10.3</v>
      </c>
      <c r="K586" s="17" t="str">
        <f>'G. Communications and Ops Mgmt'!H236</f>
        <v>Protection Of Log Information</v>
      </c>
      <c r="L586" s="17" t="s">
        <v>3588</v>
      </c>
      <c r="M586" s="17" t="s">
        <v>3589</v>
      </c>
      <c r="N586" s="113" t="s">
        <v>3</v>
      </c>
      <c r="O586" s="113" t="s">
        <v>3</v>
      </c>
      <c r="P586" s="17" t="s">
        <v>3</v>
      </c>
      <c r="Q586" s="17" t="s">
        <v>3816</v>
      </c>
      <c r="R586" s="17"/>
    </row>
    <row r="587" spans="1:18" ht="28">
      <c r="A587" s="17">
        <f>'G. Communications and Ops Mgmt'!A237</f>
        <v>1718</v>
      </c>
      <c r="B587" s="17">
        <f>'G. Communications and Ops Mgmt'!I237</f>
        <v>2</v>
      </c>
      <c r="C587" s="17">
        <f>'G. Communications and Ops Mgmt'!J237</f>
        <v>0</v>
      </c>
      <c r="D587" s="17" t="str">
        <f>'G. Communications and Ops Mgmt'!X237</f>
        <v/>
      </c>
      <c r="E587" s="17" t="str">
        <f>'G. Communications and Ops Mgmt'!B237</f>
        <v>G.20.5</v>
      </c>
      <c r="F587" s="17" t="str">
        <f>'G. Communications and Ops Mgmt'!C237</f>
        <v>System generated alerts in the event of an audit log failure?</v>
      </c>
      <c r="G587" s="17">
        <f>'G. Communications and Ops Mgmt'!D237</f>
        <v>0</v>
      </c>
      <c r="H587" s="17">
        <f>'G. Communications and Ops Mgmt'!E237</f>
        <v>0</v>
      </c>
      <c r="I587" s="17">
        <f>'G. Communications and Ops Mgmt'!F237</f>
        <v>0</v>
      </c>
      <c r="J587" s="17" t="str">
        <f>'G. Communications and Ops Mgmt'!G237</f>
        <v>10.10.5</v>
      </c>
      <c r="K587" s="17" t="str">
        <f>'G. Communications and Ops Mgmt'!H237</f>
        <v>Fault Logging</v>
      </c>
      <c r="L587" s="17" t="s">
        <v>3802</v>
      </c>
      <c r="M587" s="17" t="s">
        <v>3811</v>
      </c>
      <c r="N587" s="113" t="s">
        <v>3</v>
      </c>
      <c r="O587" s="113" t="s">
        <v>3</v>
      </c>
      <c r="P587" s="17" t="s">
        <v>3</v>
      </c>
      <c r="Q587" s="17" t="s">
        <v>3</v>
      </c>
      <c r="R587" s="17"/>
    </row>
    <row r="588" spans="1:18" ht="28">
      <c r="A588" s="17">
        <f>'G. Communications and Ops Mgmt'!A238</f>
        <v>1723</v>
      </c>
      <c r="B588" s="17">
        <f>'G. Communications and Ops Mgmt'!I238</f>
        <v>2</v>
      </c>
      <c r="C588" s="17">
        <f>'G. Communications and Ops Mgmt'!J238</f>
        <v>0</v>
      </c>
      <c r="D588" s="17" t="str">
        <f>'G. Communications and Ops Mgmt'!X238</f>
        <v/>
      </c>
      <c r="E588" s="17" t="str">
        <f>'G. Communications and Ops Mgmt'!B238</f>
        <v>G.20.6</v>
      </c>
      <c r="F588" s="17" t="str">
        <f>'G. Communications and Ops Mgmt'!C238</f>
        <v>Are audit logs protected against modification, deletion, and/or inappropriate access?</v>
      </c>
      <c r="G588" s="17">
        <f>'G. Communications and Ops Mgmt'!D238</f>
        <v>0</v>
      </c>
      <c r="H588" s="17">
        <f>'G. Communications and Ops Mgmt'!E238</f>
        <v>0</v>
      </c>
      <c r="I588" s="17">
        <f>'G. Communications and Ops Mgmt'!F238</f>
        <v>0</v>
      </c>
      <c r="J588" s="17" t="str">
        <f>'G. Communications and Ops Mgmt'!G238</f>
        <v>10.10.3</v>
      </c>
      <c r="K588" s="17" t="str">
        <f>'G. Communications and Ops Mgmt'!H238</f>
        <v>Protection Of Log Information</v>
      </c>
      <c r="L588" s="17" t="s">
        <v>3588</v>
      </c>
      <c r="M588" s="17" t="s">
        <v>3589</v>
      </c>
      <c r="N588" s="113" t="s">
        <v>3</v>
      </c>
      <c r="O588" s="113" t="s">
        <v>3</v>
      </c>
      <c r="P588" s="17" t="s">
        <v>3</v>
      </c>
      <c r="Q588" s="17" t="s">
        <v>3736</v>
      </c>
      <c r="R588" s="17"/>
    </row>
    <row r="589" spans="1:18" ht="28">
      <c r="A589" s="17">
        <f>'G. Communications and Ops Mgmt'!A239</f>
        <v>1731</v>
      </c>
      <c r="B589" s="17">
        <f>'G. Communications and Ops Mgmt'!I239</f>
        <v>2</v>
      </c>
      <c r="C589" s="17">
        <f>'G. Communications and Ops Mgmt'!J239</f>
        <v>0</v>
      </c>
      <c r="D589" s="17" t="str">
        <f>'G. Communications and Ops Mgmt'!X239</f>
        <v/>
      </c>
      <c r="E589" s="17" t="str">
        <f>'G. Communications and Ops Mgmt'!B239</f>
        <v>G.20.7</v>
      </c>
      <c r="F589" s="17" t="str">
        <f>'G. Communications and Ops Mgmt'!C239</f>
        <v>Minimum password length at least eight characters?</v>
      </c>
      <c r="G589" s="17">
        <f>'G. Communications and Ops Mgmt'!D239</f>
        <v>0</v>
      </c>
      <c r="H589" s="17">
        <f>'G. Communications and Ops Mgmt'!E239</f>
        <v>0</v>
      </c>
      <c r="I589" s="17" t="str">
        <f>'G. Communications and Ops Mgmt'!F239</f>
        <v>H.1 Password Controls</v>
      </c>
      <c r="J589" s="17" t="str">
        <f>'G. Communications and Ops Mgmt'!G239</f>
        <v>11.3.1.d</v>
      </c>
      <c r="K589" s="17" t="str">
        <f>'G. Communications and Ops Mgmt'!H239</f>
        <v>Password Use</v>
      </c>
      <c r="L589" s="17" t="s">
        <v>3</v>
      </c>
      <c r="M589" s="17" t="s">
        <v>243</v>
      </c>
      <c r="N589" s="113" t="s">
        <v>3</v>
      </c>
      <c r="O589" s="113" t="s">
        <v>3</v>
      </c>
      <c r="P589" s="17" t="s">
        <v>3</v>
      </c>
      <c r="Q589" s="17" t="s">
        <v>3802</v>
      </c>
      <c r="R589" s="17"/>
    </row>
    <row r="590" spans="1:18" ht="28">
      <c r="A590" s="17">
        <f>'G. Communications and Ops Mgmt'!A240</f>
        <v>1737</v>
      </c>
      <c r="B590" s="17">
        <f>'G. Communications and Ops Mgmt'!I240</f>
        <v>2</v>
      </c>
      <c r="C590" s="17">
        <f>'G. Communications and Ops Mgmt'!J240</f>
        <v>0</v>
      </c>
      <c r="D590" s="17" t="str">
        <f>'G. Communications and Ops Mgmt'!X240</f>
        <v/>
      </c>
      <c r="E590" s="17" t="str">
        <f>'G. Communications and Ops Mgmt'!B240</f>
        <v>G.20.8</v>
      </c>
      <c r="F590" s="17" t="str">
        <f>'G. Communications and Ops Mgmt'!C240</f>
        <v>Complex passwords required?</v>
      </c>
      <c r="G590" s="17">
        <f>'G. Communications and Ops Mgmt'!D240</f>
        <v>0</v>
      </c>
      <c r="H590" s="17">
        <f>'G. Communications and Ops Mgmt'!E240</f>
        <v>0</v>
      </c>
      <c r="I590" s="17" t="str">
        <f>'G. Communications and Ops Mgmt'!F240</f>
        <v>H.1 Password Controls</v>
      </c>
      <c r="J590" s="17" t="str">
        <f>'G. Communications and Ops Mgmt'!G240</f>
        <v>11.3.1.d</v>
      </c>
      <c r="K590" s="17" t="str">
        <f>'G. Communications and Ops Mgmt'!H240</f>
        <v>Password Use</v>
      </c>
      <c r="L590" s="17" t="s">
        <v>3791</v>
      </c>
      <c r="M590" s="17" t="s">
        <v>3792</v>
      </c>
      <c r="N590" s="113" t="s">
        <v>3</v>
      </c>
      <c r="O590" s="113" t="s">
        <v>3</v>
      </c>
      <c r="P590" s="17" t="s">
        <v>3</v>
      </c>
      <c r="Q590" s="17" t="s">
        <v>3777</v>
      </c>
      <c r="R590" s="17"/>
    </row>
    <row r="591" spans="1:18" ht="28">
      <c r="A591" s="17">
        <f>'G. Communications and Ops Mgmt'!A241</f>
        <v>1742</v>
      </c>
      <c r="B591" s="17">
        <f>'G. Communications and Ops Mgmt'!I241</f>
        <v>2</v>
      </c>
      <c r="C591" s="17">
        <f>'G. Communications and Ops Mgmt'!J241</f>
        <v>0</v>
      </c>
      <c r="D591" s="17" t="str">
        <f>'G. Communications and Ops Mgmt'!X241</f>
        <v/>
      </c>
      <c r="E591" s="17" t="str">
        <f>'G. Communications and Ops Mgmt'!B241</f>
        <v>G.20.9</v>
      </c>
      <c r="F591" s="17" t="str">
        <f>'G. Communications and Ops Mgmt'!C241</f>
        <v>Minimum password expiration at least every 90 days?</v>
      </c>
      <c r="G591" s="17">
        <f>'G. Communications and Ops Mgmt'!D241</f>
        <v>0</v>
      </c>
      <c r="H591" s="17">
        <f>'G. Communications and Ops Mgmt'!E241</f>
        <v>0</v>
      </c>
      <c r="I591" s="17">
        <f>'G. Communications and Ops Mgmt'!F241</f>
        <v>0</v>
      </c>
      <c r="J591" s="17" t="str">
        <f>'G. Communications and Ops Mgmt'!G241</f>
        <v>11.3.1.c</v>
      </c>
      <c r="K591" s="17" t="str">
        <f>'G. Communications and Ops Mgmt'!H241</f>
        <v>Password Use</v>
      </c>
      <c r="L591" s="17" t="s">
        <v>3755</v>
      </c>
      <c r="M591" s="17" t="s">
        <v>3756</v>
      </c>
      <c r="N591" s="113" t="s">
        <v>3</v>
      </c>
      <c r="O591" s="113" t="s">
        <v>3</v>
      </c>
      <c r="P591" s="17" t="s">
        <v>3</v>
      </c>
      <c r="Q591" s="17" t="s">
        <v>3794</v>
      </c>
      <c r="R591" s="17"/>
    </row>
    <row r="592" spans="1:18" ht="28">
      <c r="A592" s="17">
        <f>'G. Communications and Ops Mgmt'!A242</f>
        <v>1747</v>
      </c>
      <c r="B592" s="17">
        <f>'G. Communications and Ops Mgmt'!I242</f>
        <v>2</v>
      </c>
      <c r="C592" s="17">
        <f>'G. Communications and Ops Mgmt'!J242</f>
        <v>0</v>
      </c>
      <c r="D592" s="17" t="str">
        <f>'G. Communications and Ops Mgmt'!X242</f>
        <v/>
      </c>
      <c r="E592" s="17" t="str">
        <f>'G. Communications and Ops Mgmt'!B242</f>
        <v>G.20.10</v>
      </c>
      <c r="F592" s="17" t="str">
        <f>'G. Communications and Ops Mgmt'!C242</f>
        <v>Password history of 12 before reuse?</v>
      </c>
      <c r="G592" s="17">
        <f>'G. Communications and Ops Mgmt'!D242</f>
        <v>0</v>
      </c>
      <c r="H592" s="17">
        <f>'G. Communications and Ops Mgmt'!E242</f>
        <v>0</v>
      </c>
      <c r="I592" s="17">
        <f>'G. Communications and Ops Mgmt'!F242</f>
        <v>0</v>
      </c>
      <c r="J592" s="17" t="str">
        <f>'G. Communications and Ops Mgmt'!G242</f>
        <v>11.5.3.f</v>
      </c>
      <c r="K592" s="17" t="str">
        <f>'G. Communications and Ops Mgmt'!H242</f>
        <v>Password Management System</v>
      </c>
      <c r="L592" s="17" t="s">
        <v>3791</v>
      </c>
      <c r="M592" s="17" t="s">
        <v>3792</v>
      </c>
      <c r="N592" s="113" t="s">
        <v>3</v>
      </c>
      <c r="O592" s="113" t="s">
        <v>3</v>
      </c>
      <c r="P592" s="17" t="s">
        <v>3</v>
      </c>
      <c r="Q592" s="17" t="s">
        <v>3</v>
      </c>
      <c r="R592" s="17"/>
    </row>
    <row r="593" spans="1:18" ht="28">
      <c r="A593" s="17">
        <f>'G. Communications and Ops Mgmt'!A243</f>
        <v>2646</v>
      </c>
      <c r="B593" s="17">
        <f>'G. Communications and Ops Mgmt'!I243</f>
        <v>2</v>
      </c>
      <c r="C593" s="17">
        <f>'G. Communications and Ops Mgmt'!J243</f>
        <v>0</v>
      </c>
      <c r="D593" s="17" t="str">
        <f>'G. Communications and Ops Mgmt'!X243</f>
        <v/>
      </c>
      <c r="E593" s="17" t="str">
        <f>'G. Communications and Ops Mgmt'!B243</f>
        <v>G.20.11</v>
      </c>
      <c r="F593" s="17" t="str">
        <f>'G. Communications and Ops Mgmt'!C243</f>
        <v>Initial password required to be changed at first logon?</v>
      </c>
      <c r="G593" s="17">
        <f>'G. Communications and Ops Mgmt'!D243</f>
        <v>0</v>
      </c>
      <c r="H593" s="17">
        <f>'G. Communications and Ops Mgmt'!E243</f>
        <v>0</v>
      </c>
      <c r="I593" s="17" t="str">
        <f>'G. Communications and Ops Mgmt'!F243</f>
        <v>H.1 Password Controls</v>
      </c>
      <c r="J593" s="17" t="str">
        <f>'G. Communications and Ops Mgmt'!G243</f>
        <v>11.3.1.f</v>
      </c>
      <c r="K593" s="17" t="str">
        <f>'G. Communications and Ops Mgmt'!H243</f>
        <v>Password use</v>
      </c>
      <c r="L593" s="17" t="s">
        <v>3802</v>
      </c>
      <c r="M593" s="17" t="s">
        <v>3811</v>
      </c>
      <c r="N593" s="113" t="s">
        <v>3</v>
      </c>
      <c r="O593" s="113" t="s">
        <v>3</v>
      </c>
      <c r="P593" s="17" t="s">
        <v>3</v>
      </c>
      <c r="Q593" s="17" t="s">
        <v>3757</v>
      </c>
      <c r="R593" s="17"/>
    </row>
    <row r="594" spans="1:18" ht="28">
      <c r="A594" s="17">
        <f>'G. Communications and Ops Mgmt'!A244</f>
        <v>1766</v>
      </c>
      <c r="B594" s="17">
        <f>'G. Communications and Ops Mgmt'!I244</f>
        <v>2</v>
      </c>
      <c r="C594" s="17">
        <f>'G. Communications and Ops Mgmt'!J244</f>
        <v>0</v>
      </c>
      <c r="D594" s="17" t="str">
        <f>'G. Communications and Ops Mgmt'!X244</f>
        <v/>
      </c>
      <c r="E594" s="17" t="str">
        <f>'G. Communications and Ops Mgmt'!B244</f>
        <v>G.20.12</v>
      </c>
      <c r="F594" s="17" t="str">
        <f>'G. Communications and Ops Mgmt'!C244</f>
        <v>Can a PIN or secret question be a stand alone method of authentication?</v>
      </c>
      <c r="G594" s="17">
        <f>'G. Communications and Ops Mgmt'!D244</f>
        <v>0</v>
      </c>
      <c r="H594" s="17">
        <f>'G. Communications and Ops Mgmt'!E244</f>
        <v>0</v>
      </c>
      <c r="I594" s="17">
        <f>'G. Communications and Ops Mgmt'!F244</f>
        <v>0</v>
      </c>
      <c r="J594" s="17" t="str">
        <f>'G. Communications and Ops Mgmt'!G244</f>
        <v>11.3.1.d</v>
      </c>
      <c r="K594" s="17" t="str">
        <f>'G. Communications and Ops Mgmt'!H244</f>
        <v>Password Use</v>
      </c>
      <c r="L594" s="17" t="s">
        <v>3</v>
      </c>
      <c r="M594" s="17" t="s">
        <v>243</v>
      </c>
      <c r="N594" s="113" t="s">
        <v>3</v>
      </c>
      <c r="O594" s="113" t="s">
        <v>3</v>
      </c>
      <c r="P594" s="17" t="s">
        <v>3</v>
      </c>
      <c r="Q594" s="17" t="s">
        <v>3794</v>
      </c>
      <c r="R594" s="17"/>
    </row>
    <row r="595" spans="1:18" ht="28">
      <c r="A595" s="17">
        <f>'G. Communications and Ops Mgmt'!A245</f>
        <v>1767</v>
      </c>
      <c r="B595" s="17">
        <f>'G. Communications and Ops Mgmt'!I245</f>
        <v>2</v>
      </c>
      <c r="C595" s="17">
        <f>'G. Communications and Ops Mgmt'!J245</f>
        <v>0</v>
      </c>
      <c r="D595" s="17" t="str">
        <f>'G. Communications and Ops Mgmt'!X245</f>
        <v/>
      </c>
      <c r="E595" s="17" t="str">
        <f>'G. Communications and Ops Mgmt'!B245</f>
        <v>G.20.13</v>
      </c>
      <c r="F595" s="17" t="str">
        <f>'G. Communications and Ops Mgmt'!C245</f>
        <v>Passwords encrypted in transit?</v>
      </c>
      <c r="G595" s="17">
        <f>'G. Communications and Ops Mgmt'!D245</f>
        <v>0</v>
      </c>
      <c r="H595" s="17">
        <f>'G. Communications and Ops Mgmt'!E245</f>
        <v>0</v>
      </c>
      <c r="I595" s="17">
        <f>'G. Communications and Ops Mgmt'!F245</f>
        <v>0</v>
      </c>
      <c r="J595" s="17" t="str">
        <f>'G. Communications and Ops Mgmt'!G245</f>
        <v>11.5.1.i</v>
      </c>
      <c r="K595" s="17" t="str">
        <f>'G. Communications and Ops Mgmt'!H245</f>
        <v>Secure Log-On Procedures</v>
      </c>
      <c r="L595" s="17" t="s">
        <v>3</v>
      </c>
      <c r="M595" s="17" t="s">
        <v>243</v>
      </c>
      <c r="N595" s="113" t="s">
        <v>3</v>
      </c>
      <c r="O595" s="113" t="s">
        <v>3</v>
      </c>
      <c r="P595" s="17" t="s">
        <v>3</v>
      </c>
      <c r="Q595" s="17" t="s">
        <v>3802</v>
      </c>
      <c r="R595" s="17"/>
    </row>
    <row r="596" spans="1:18" ht="28">
      <c r="A596" s="17">
        <f>'G. Communications and Ops Mgmt'!A246</f>
        <v>1768</v>
      </c>
      <c r="B596" s="17">
        <f>'G. Communications and Ops Mgmt'!I246</f>
        <v>2</v>
      </c>
      <c r="C596" s="17">
        <f>'G. Communications and Ops Mgmt'!J246</f>
        <v>0</v>
      </c>
      <c r="D596" s="17" t="str">
        <f>'G. Communications and Ops Mgmt'!X246</f>
        <v/>
      </c>
      <c r="E596" s="17" t="str">
        <f>'G. Communications and Ops Mgmt'!B246</f>
        <v>G.20.14</v>
      </c>
      <c r="F596" s="17" t="str">
        <f>'G. Communications and Ops Mgmt'!C246</f>
        <v>Passwords encrypted or hashed in storage?</v>
      </c>
      <c r="G596" s="17">
        <f>'G. Communications and Ops Mgmt'!D246</f>
        <v>0</v>
      </c>
      <c r="H596" s="17">
        <f>'G. Communications and Ops Mgmt'!E246</f>
        <v>0</v>
      </c>
      <c r="I596" s="17">
        <f>'G. Communications and Ops Mgmt'!F246</f>
        <v>0</v>
      </c>
      <c r="J596" s="17" t="str">
        <f>'G. Communications and Ops Mgmt'!G246</f>
        <v>11.5.3.i</v>
      </c>
      <c r="K596" s="17" t="str">
        <f>'G. Communications and Ops Mgmt'!H246</f>
        <v>Password Management System</v>
      </c>
      <c r="L596" s="17" t="s">
        <v>3755</v>
      </c>
      <c r="M596" s="17" t="s">
        <v>3756</v>
      </c>
      <c r="N596" s="113" t="s">
        <v>3</v>
      </c>
      <c r="O596" s="113" t="s">
        <v>3</v>
      </c>
      <c r="P596" s="17" t="s">
        <v>3</v>
      </c>
      <c r="Q596" s="17" t="s">
        <v>3</v>
      </c>
      <c r="R596" s="17"/>
    </row>
    <row r="597" spans="1:18" ht="28">
      <c r="A597" s="17">
        <f>'G. Communications and Ops Mgmt'!A247</f>
        <v>1769</v>
      </c>
      <c r="B597" s="17">
        <f>'G. Communications and Ops Mgmt'!I247</f>
        <v>2</v>
      </c>
      <c r="C597" s="17">
        <f>'G. Communications and Ops Mgmt'!J247</f>
        <v>0</v>
      </c>
      <c r="D597" s="17" t="str">
        <f>'G. Communications and Ops Mgmt'!X247</f>
        <v/>
      </c>
      <c r="E597" s="17" t="str">
        <f>'G. Communications and Ops Mgmt'!B247</f>
        <v>G.20.15</v>
      </c>
      <c r="F597" s="17" t="str">
        <f>'G. Communications and Ops Mgmt'!C247</f>
        <v>Passwords displayed when entered into a system?</v>
      </c>
      <c r="G597" s="17">
        <f>'G. Communications and Ops Mgmt'!D247</f>
        <v>0</v>
      </c>
      <c r="H597" s="17">
        <f>'G. Communications and Ops Mgmt'!E247</f>
        <v>0</v>
      </c>
      <c r="I597" s="17">
        <f>'G. Communications and Ops Mgmt'!F247</f>
        <v>0</v>
      </c>
      <c r="J597" s="17" t="str">
        <f>'G. Communications and Ops Mgmt'!G247</f>
        <v>11.5.1.g</v>
      </c>
      <c r="K597" s="17" t="str">
        <f>'G. Communications and Ops Mgmt'!H247</f>
        <v>Secure Log-On Procedures</v>
      </c>
      <c r="L597" s="17" t="s">
        <v>3588</v>
      </c>
      <c r="M597" s="17" t="s">
        <v>3589</v>
      </c>
      <c r="N597" s="113" t="s">
        <v>3</v>
      </c>
      <c r="O597" s="113" t="s">
        <v>3</v>
      </c>
      <c r="P597" s="17" t="s">
        <v>3</v>
      </c>
      <c r="Q597" s="17" t="s">
        <v>3</v>
      </c>
      <c r="R597" s="17"/>
    </row>
    <row r="598" spans="1:18" ht="28">
      <c r="A598" s="17">
        <f>'G. Communications and Ops Mgmt'!A248</f>
        <v>2647</v>
      </c>
      <c r="B598" s="17">
        <f>'G. Communications and Ops Mgmt'!I248</f>
        <v>2</v>
      </c>
      <c r="C598" s="17">
        <f>'G. Communications and Ops Mgmt'!J248</f>
        <v>0</v>
      </c>
      <c r="D598" s="17" t="str">
        <f>'G. Communications and Ops Mgmt'!X248</f>
        <v/>
      </c>
      <c r="E598" s="17" t="str">
        <f>'G. Communications and Ops Mgmt'!B248</f>
        <v>G.20.16</v>
      </c>
      <c r="F598" s="17" t="str">
        <f>'G. Communications and Ops Mgmt'!C248</f>
        <v>User accounts associated to a unique individual?</v>
      </c>
      <c r="G598" s="17">
        <f>'G. Communications and Ops Mgmt'!D248</f>
        <v>0</v>
      </c>
      <c r="H598" s="17">
        <f>'G. Communications and Ops Mgmt'!E248</f>
        <v>0</v>
      </c>
      <c r="I598" s="17">
        <f>'G. Communications and Ops Mgmt'!F248</f>
        <v>0</v>
      </c>
      <c r="J598" s="17" t="str">
        <f>'G. Communications and Ops Mgmt'!G248</f>
        <v>11.5.2</v>
      </c>
      <c r="K598" s="17" t="str">
        <f>'G. Communications and Ops Mgmt'!H248</f>
        <v>User Identification And Authentication</v>
      </c>
      <c r="L598" s="17" t="s">
        <v>3802</v>
      </c>
      <c r="M598" s="17" t="s">
        <v>3811</v>
      </c>
      <c r="N598" s="113" t="s">
        <v>3</v>
      </c>
      <c r="O598" s="113" t="s">
        <v>3</v>
      </c>
      <c r="P598" s="17" t="s">
        <v>3</v>
      </c>
      <c r="Q598" s="17" t="s">
        <v>3757</v>
      </c>
      <c r="R598" s="17"/>
    </row>
    <row r="599" spans="1:18" ht="28">
      <c r="A599" s="17">
        <f>'G. Communications and Ops Mgmt'!A249</f>
        <v>1751</v>
      </c>
      <c r="B599" s="17">
        <f>'G. Communications and Ops Mgmt'!I249</f>
        <v>2</v>
      </c>
      <c r="C599" s="17">
        <f>'G. Communications and Ops Mgmt'!J249</f>
        <v>0</v>
      </c>
      <c r="D599" s="17" t="str">
        <f>'G. Communications and Ops Mgmt'!X249</f>
        <v/>
      </c>
      <c r="E599" s="17" t="str">
        <f>'G. Communications and Ops Mgmt'!B249</f>
        <v>G.20.17</v>
      </c>
      <c r="F599" s="17" t="str">
        <f>'G. Communications and Ops Mgmt'!C249</f>
        <v>Does the system lock an account when three to five invalid login attempts are made?</v>
      </c>
      <c r="G599" s="17">
        <f>'G. Communications and Ops Mgmt'!D249</f>
        <v>0</v>
      </c>
      <c r="H599" s="17">
        <f>'G. Communications and Ops Mgmt'!E249</f>
        <v>0</v>
      </c>
      <c r="I599" s="17">
        <f>'G. Communications and Ops Mgmt'!F249</f>
        <v>0</v>
      </c>
      <c r="J599" s="17" t="str">
        <f>'G. Communications and Ops Mgmt'!G249</f>
        <v>11.5.1.e</v>
      </c>
      <c r="K599" s="17" t="str">
        <f>'G. Communications and Ops Mgmt'!H249</f>
        <v>Secure Log-On Procedures</v>
      </c>
      <c r="L599" s="17" t="s">
        <v>3</v>
      </c>
      <c r="M599" s="17" t="s">
        <v>243</v>
      </c>
      <c r="N599" s="113" t="s">
        <v>3</v>
      </c>
      <c r="O599" s="113" t="s">
        <v>3</v>
      </c>
      <c r="P599" s="17" t="s">
        <v>3</v>
      </c>
      <c r="Q599" s="17" t="s">
        <v>3736</v>
      </c>
      <c r="R599" s="17"/>
    </row>
    <row r="600" spans="1:18">
      <c r="A600" s="17">
        <f>'G. Communications and Ops Mgmt'!A250</f>
        <v>1770</v>
      </c>
      <c r="B600" s="17">
        <f>'G. Communications and Ops Mgmt'!I250</f>
        <v>1</v>
      </c>
      <c r="C600" s="17">
        <f>'G. Communications and Ops Mgmt'!J250</f>
        <v>0</v>
      </c>
      <c r="D600" s="17">
        <f>'G. Communications and Ops Mgmt'!X250</f>
        <v>1</v>
      </c>
      <c r="E600" s="17" t="str">
        <f>'G. Communications and Ops Mgmt'!B250</f>
        <v>G.21</v>
      </c>
      <c r="F600" s="17" t="str">
        <f>'G. Communications and Ops Mgmt'!C250</f>
        <v>Are Web services provided? If so, are:</v>
      </c>
      <c r="G600" s="17" t="str">
        <f>'G. Communications and Ops Mgmt'!D250</f>
        <v>Yes</v>
      </c>
      <c r="H600" s="17">
        <f>'G. Communications and Ops Mgmt'!E250</f>
        <v>0</v>
      </c>
      <c r="I600" s="17">
        <f>'G. Communications and Ops Mgmt'!F250</f>
        <v>0</v>
      </c>
      <c r="J600" s="17" t="str">
        <f>'G. Communications and Ops Mgmt'!G250</f>
        <v>N/A</v>
      </c>
      <c r="K600" s="17" t="str">
        <f>'G. Communications and Ops Mgmt'!H250</f>
        <v/>
      </c>
      <c r="L600" s="17" t="s">
        <v>3</v>
      </c>
      <c r="M600" s="17" t="s">
        <v>243</v>
      </c>
      <c r="N600" s="113" t="s">
        <v>3</v>
      </c>
      <c r="O600" s="113" t="s">
        <v>3</v>
      </c>
      <c r="P600" s="17" t="s">
        <v>3</v>
      </c>
      <c r="Q600" s="17" t="s">
        <v>3802</v>
      </c>
      <c r="R600" s="17"/>
    </row>
    <row r="601" spans="1:18" ht="42">
      <c r="A601" s="17">
        <f>'G. Communications and Ops Mgmt'!A251</f>
        <v>2649</v>
      </c>
      <c r="B601" s="17">
        <f>'G. Communications and Ops Mgmt'!I251</f>
        <v>2</v>
      </c>
      <c r="C601" s="17">
        <f>'G. Communications and Ops Mgmt'!J251</f>
        <v>0</v>
      </c>
      <c r="D601" s="17" t="str">
        <f>'G. Communications and Ops Mgmt'!X251</f>
        <v/>
      </c>
      <c r="E601" s="17" t="str">
        <f>'G. Communications and Ops Mgmt'!B251</f>
        <v>G.21.1</v>
      </c>
      <c r="F601" s="17" t="str">
        <f>'G. Communications and Ops Mgmt'!C251</f>
        <v>Electronic commerce web sites or applications used to transmit, process or store Scoped Systems and Data?</v>
      </c>
      <c r="G601" s="17" t="str">
        <f>'G. Communications and Ops Mgmt'!D251</f>
        <v>Yes</v>
      </c>
      <c r="H601" s="17">
        <f>'G. Communications and Ops Mgmt'!E251</f>
        <v>0</v>
      </c>
      <c r="I601" s="17">
        <f>'G. Communications and Ops Mgmt'!F251</f>
        <v>0</v>
      </c>
      <c r="J601" s="17" t="str">
        <f>'G. Communications and Ops Mgmt'!G251</f>
        <v>10.9.1</v>
      </c>
      <c r="K601" s="17" t="str">
        <f>'G. Communications and Ops Mgmt'!H251</f>
        <v>Electronic Commerce</v>
      </c>
      <c r="L601" s="17" t="s">
        <v>3</v>
      </c>
      <c r="M601" s="17" t="s">
        <v>243</v>
      </c>
      <c r="N601" s="113" t="s">
        <v>3</v>
      </c>
      <c r="O601" s="113" t="s">
        <v>3</v>
      </c>
      <c r="P601" s="17" t="s">
        <v>3</v>
      </c>
      <c r="Q601" s="17" t="s">
        <v>3</v>
      </c>
      <c r="R601" s="17"/>
    </row>
    <row r="602" spans="1:18" ht="28">
      <c r="A602" s="17">
        <f>'G. Communications and Ops Mgmt'!A252</f>
        <v>2650</v>
      </c>
      <c r="B602" s="17">
        <f>'G. Communications and Ops Mgmt'!I252</f>
        <v>3</v>
      </c>
      <c r="C602" s="17">
        <f>'G. Communications and Ops Mgmt'!J252</f>
        <v>0</v>
      </c>
      <c r="D602" s="17" t="str">
        <f>'G. Communications and Ops Mgmt'!X252</f>
        <v/>
      </c>
      <c r="E602" s="17" t="str">
        <f>'G. Communications and Ops Mgmt'!B252</f>
        <v>G.21.1.1</v>
      </c>
      <c r="F602" s="17" t="str">
        <f>'G. Communications and Ops Mgmt'!C252</f>
        <v>Cryptographic controls used for the electronic commerce application (SSL)?</v>
      </c>
      <c r="G602" s="17" t="str">
        <f>'G. Communications and Ops Mgmt'!D252</f>
        <v>Yes</v>
      </c>
      <c r="H602" s="17">
        <f>'G. Communications and Ops Mgmt'!E252</f>
        <v>0</v>
      </c>
      <c r="I602" s="17" t="str">
        <f>'G. Communications and Ops Mgmt'!F252</f>
        <v>G.11 Website – Client Encryption</v>
      </c>
      <c r="J602" s="17" t="str">
        <f>'G. Communications and Ops Mgmt'!G252</f>
        <v>10.9.1</v>
      </c>
      <c r="K602" s="17" t="str">
        <f>'G. Communications and Ops Mgmt'!H252</f>
        <v>Electronic Commerce</v>
      </c>
      <c r="L602" s="17" t="s">
        <v>3791</v>
      </c>
      <c r="M602" s="17" t="s">
        <v>3792</v>
      </c>
      <c r="N602" s="113" t="s">
        <v>3</v>
      </c>
      <c r="O602" s="113" t="s">
        <v>3</v>
      </c>
      <c r="P602" s="17" t="s">
        <v>3</v>
      </c>
      <c r="Q602" s="17" t="s">
        <v>3735</v>
      </c>
      <c r="R602" s="17"/>
    </row>
    <row r="603" spans="1:18" ht="28">
      <c r="A603" s="17">
        <f>'G. Communications and Ops Mgmt'!A253</f>
        <v>2651</v>
      </c>
      <c r="B603" s="17">
        <f>'G. Communications and Ops Mgmt'!I253</f>
        <v>3</v>
      </c>
      <c r="C603" s="17">
        <f>'G. Communications and Ops Mgmt'!J253</f>
        <v>0</v>
      </c>
      <c r="D603" s="17" t="str">
        <f>'G. Communications and Ops Mgmt'!X253</f>
        <v/>
      </c>
      <c r="E603" s="17" t="str">
        <f>'G. Communications and Ops Mgmt'!B253</f>
        <v>G.21.1.2</v>
      </c>
      <c r="F603" s="17" t="str">
        <f>'G. Communications and Ops Mgmt'!C253</f>
        <v>Users required to authenticate to the application?</v>
      </c>
      <c r="G603" s="17" t="str">
        <f>'G. Communications and Ops Mgmt'!D253</f>
        <v>Yes</v>
      </c>
      <c r="H603" s="17">
        <f>'G. Communications and Ops Mgmt'!E253</f>
        <v>0</v>
      </c>
      <c r="I603" s="17">
        <f>'G. Communications and Ops Mgmt'!F253</f>
        <v>0</v>
      </c>
      <c r="J603" s="17" t="str">
        <f>'G. Communications and Ops Mgmt'!G253</f>
        <v>10.9.1.a</v>
      </c>
      <c r="K603" s="17" t="str">
        <f>'G. Communications and Ops Mgmt'!H253</f>
        <v>Electronic Commerce</v>
      </c>
      <c r="L603" s="17" t="s">
        <v>3802</v>
      </c>
      <c r="M603" s="17" t="s">
        <v>3811</v>
      </c>
      <c r="N603" s="113" t="s">
        <v>3</v>
      </c>
      <c r="O603" s="113" t="s">
        <v>3</v>
      </c>
      <c r="P603" s="17" t="s">
        <v>3</v>
      </c>
      <c r="Q603" s="17" t="s">
        <v>3</v>
      </c>
      <c r="R603" s="17"/>
    </row>
    <row r="604" spans="1:18">
      <c r="A604" s="17">
        <f>'G. Communications and Ops Mgmt'!A254</f>
        <v>2652</v>
      </c>
      <c r="B604" s="17">
        <f>'G. Communications and Ops Mgmt'!I254</f>
        <v>3</v>
      </c>
      <c r="C604" s="17">
        <f>'G. Communications and Ops Mgmt'!J254</f>
        <v>0</v>
      </c>
      <c r="D604" s="17" t="str">
        <f>'G. Communications and Ops Mgmt'!X254</f>
        <v/>
      </c>
      <c r="E604" s="17" t="str">
        <f>'G. Communications and Ops Mgmt'!B254</f>
        <v>G.21.1.3</v>
      </c>
      <c r="F604" s="17" t="str">
        <f>'G. Communications and Ops Mgmt'!C254</f>
        <v>Transaction details stored in the DMZ?</v>
      </c>
      <c r="G604" s="17" t="str">
        <f>'G. Communications and Ops Mgmt'!D254</f>
        <v>Yes</v>
      </c>
      <c r="H604" s="17">
        <f>'G. Communications and Ops Mgmt'!E254</f>
        <v>0</v>
      </c>
      <c r="I604" s="17">
        <f>'G. Communications and Ops Mgmt'!F254</f>
        <v>0</v>
      </c>
      <c r="J604" s="17" t="str">
        <f>'G. Communications and Ops Mgmt'!G254</f>
        <v>10.9.2.e</v>
      </c>
      <c r="K604" s="17" t="str">
        <f>'G. Communications and Ops Mgmt'!H254</f>
        <v>On-Line Transactions</v>
      </c>
      <c r="L604" s="17" t="s">
        <v>3</v>
      </c>
      <c r="M604" s="17" t="s">
        <v>243</v>
      </c>
      <c r="N604" s="113" t="s">
        <v>3</v>
      </c>
      <c r="O604" s="113" t="s">
        <v>3</v>
      </c>
      <c r="P604" s="17" t="s">
        <v>3</v>
      </c>
      <c r="Q604" s="17" t="s">
        <v>3794</v>
      </c>
      <c r="R604" s="17"/>
    </row>
    <row r="605" spans="1:18" ht="28">
      <c r="A605" s="17">
        <f>'G. Communications and Ops Mgmt'!A255</f>
        <v>1771</v>
      </c>
      <c r="B605" s="17">
        <f>'G. Communications and Ops Mgmt'!I255</f>
        <v>2</v>
      </c>
      <c r="C605" s="17">
        <f>'G. Communications and Ops Mgmt'!J255</f>
        <v>0</v>
      </c>
      <c r="D605" s="17" t="str">
        <f>'G. Communications and Ops Mgmt'!X255</f>
        <v/>
      </c>
      <c r="E605" s="17" t="str">
        <f>'G. Communications and Ops Mgmt'!B255</f>
        <v>G.21.2</v>
      </c>
      <c r="F605" s="17" t="str">
        <f>'G. Communications and Ops Mgmt'!C255</f>
        <v>Is Windows IIS for these Web services used? If so, is:</v>
      </c>
      <c r="G605" s="17" t="str">
        <f>'G. Communications and Ops Mgmt'!D255</f>
        <v>Yes</v>
      </c>
      <c r="H605" s="17" t="str">
        <f>'G. Communications and Ops Mgmt'!E255</f>
        <v>Use Microsoft Azure - App Service /Cloud Service</v>
      </c>
      <c r="I605" s="17">
        <f>'G. Communications and Ops Mgmt'!F255</f>
        <v>0</v>
      </c>
      <c r="J605" s="17" t="str">
        <f>'G. Communications and Ops Mgmt'!G255</f>
        <v>N/A</v>
      </c>
      <c r="K605" s="17" t="str">
        <f>'G. Communications and Ops Mgmt'!H255</f>
        <v/>
      </c>
      <c r="L605" s="17" t="s">
        <v>3573</v>
      </c>
      <c r="M605" s="17" t="s">
        <v>3574</v>
      </c>
      <c r="N605" s="113" t="s">
        <v>3</v>
      </c>
      <c r="O605" s="113" t="s">
        <v>3</v>
      </c>
      <c r="P605" s="17" t="s">
        <v>3</v>
      </c>
      <c r="Q605" s="17" t="s">
        <v>3802</v>
      </c>
      <c r="R605" s="17"/>
    </row>
    <row r="606" spans="1:18">
      <c r="A606" s="17">
        <f>'G. Communications and Ops Mgmt'!A256</f>
        <v>1772</v>
      </c>
      <c r="B606" s="17">
        <f>'G. Communications and Ops Mgmt'!I256</f>
        <v>3</v>
      </c>
      <c r="C606" s="17">
        <f>'G. Communications and Ops Mgmt'!J256</f>
        <v>0</v>
      </c>
      <c r="D606" s="17" t="str">
        <f>'G. Communications and Ops Mgmt'!X256</f>
        <v/>
      </c>
      <c r="E606" s="17" t="str">
        <f>'G. Communications and Ops Mgmt'!B256</f>
        <v>G.21.2.1</v>
      </c>
      <c r="F606" s="17" t="str">
        <f>'G. Communications and Ops Mgmt'!C256</f>
        <v>Anonymous access to FTP disabled?</v>
      </c>
      <c r="G606" s="17" t="str">
        <f>'G. Communications and Ops Mgmt'!D256</f>
        <v>Yes</v>
      </c>
      <c r="H606" s="17">
        <f>'G. Communications and Ops Mgmt'!E256</f>
        <v>0</v>
      </c>
      <c r="I606" s="17">
        <f>'G. Communications and Ops Mgmt'!F256</f>
        <v>0</v>
      </c>
      <c r="J606" s="17" t="str">
        <f>'G. Communications and Ops Mgmt'!G256</f>
        <v>10.8.2</v>
      </c>
      <c r="K606" s="17" t="str">
        <f>'G. Communications and Ops Mgmt'!H256</f>
        <v>Exchange Agreements</v>
      </c>
      <c r="L606" s="17" t="s">
        <v>3</v>
      </c>
      <c r="M606" s="17" t="s">
        <v>243</v>
      </c>
      <c r="N606" s="113" t="s">
        <v>3</v>
      </c>
      <c r="O606" s="113" t="s">
        <v>3</v>
      </c>
      <c r="P606" s="17" t="s">
        <v>3</v>
      </c>
      <c r="Q606" s="17" t="s">
        <v>3</v>
      </c>
      <c r="R606" s="17"/>
    </row>
    <row r="607" spans="1:18" ht="126">
      <c r="A607" s="17">
        <f>'G. Communications and Ops Mgmt'!A257</f>
        <v>1773</v>
      </c>
      <c r="B607" s="17">
        <f>'G. Communications and Ops Mgmt'!I257</f>
        <v>3</v>
      </c>
      <c r="C607" s="17">
        <f>'G. Communications and Ops Mgmt'!J257</f>
        <v>0</v>
      </c>
      <c r="D607" s="17" t="str">
        <f>'G. Communications and Ops Mgmt'!X257</f>
        <v/>
      </c>
      <c r="E607" s="17" t="str">
        <f>'G. Communications and Ops Mgmt'!B257</f>
        <v>G.21.2.2</v>
      </c>
      <c r="F607" s="17" t="str">
        <f>'G. Communications and Ops Mgmt'!C257</f>
        <v>Membership to the IIS Administrators group restricted to those with web administration roles and responsibilities?</v>
      </c>
      <c r="G607" s="17" t="str">
        <f>'G. Communications and Ops Mgmt'!D257</f>
        <v>Yes</v>
      </c>
      <c r="H607" s="17">
        <f>'G. Communications and Ops Mgmt'!E257</f>
        <v>0</v>
      </c>
      <c r="I607" s="17">
        <f>'G. Communications and Ops Mgmt'!F257</f>
        <v>0</v>
      </c>
      <c r="J607" s="17" t="str">
        <f>'G. Communications and Ops Mgmt'!G257</f>
        <v>11.2.2.b</v>
      </c>
      <c r="K607" s="17" t="str">
        <f>'G. Communications and Ops Mgmt'!H257</f>
        <v>Privilege Management</v>
      </c>
      <c r="L607" s="17" t="s">
        <v>3693</v>
      </c>
      <c r="M607" s="17" t="s">
        <v>3694</v>
      </c>
      <c r="N607" s="113" t="s">
        <v>3</v>
      </c>
      <c r="O607" s="113" t="s">
        <v>3</v>
      </c>
      <c r="P607" s="17" t="s">
        <v>3817</v>
      </c>
      <c r="Q607" s="17" t="s">
        <v>3655</v>
      </c>
      <c r="R607" s="17"/>
    </row>
    <row r="608" spans="1:18" ht="28">
      <c r="A608" s="17">
        <f>'G. Communications and Ops Mgmt'!A258</f>
        <v>1774</v>
      </c>
      <c r="B608" s="17">
        <f>'G. Communications and Ops Mgmt'!I258</f>
        <v>3</v>
      </c>
      <c r="C608" s="17">
        <f>'G. Communications and Ops Mgmt'!J258</f>
        <v>0</v>
      </c>
      <c r="D608" s="17" t="str">
        <f>'G. Communications and Ops Mgmt'!X258</f>
        <v/>
      </c>
      <c r="E608" s="17" t="str">
        <f>'G. Communications and Ops Mgmt'!B258</f>
        <v>G.21.2.3</v>
      </c>
      <c r="F608" s="17" t="str">
        <f>'G. Communications and Ops Mgmt'!C258</f>
        <v>Dedicated virtual directory structure used for each website?</v>
      </c>
      <c r="G608" s="17" t="str">
        <f>'G. Communications and Ops Mgmt'!D258</f>
        <v>Yes</v>
      </c>
      <c r="H608" s="17">
        <f>'G. Communications and Ops Mgmt'!E258</f>
        <v>0</v>
      </c>
      <c r="I608" s="17">
        <f>'G. Communications and Ops Mgmt'!F258</f>
        <v>0</v>
      </c>
      <c r="J608" s="17" t="str">
        <f>'G. Communications and Ops Mgmt'!G258</f>
        <v>10.8.1</v>
      </c>
      <c r="K608" s="17" t="str">
        <f>'G. Communications and Ops Mgmt'!H258</f>
        <v>Information Exchange Policies And Procedures</v>
      </c>
      <c r="L608" s="17" t="s">
        <v>3744</v>
      </c>
      <c r="M608" s="17" t="s">
        <v>3745</v>
      </c>
      <c r="N608" s="113" t="s">
        <v>3</v>
      </c>
      <c r="O608" s="113" t="s">
        <v>3</v>
      </c>
      <c r="P608" s="17" t="s">
        <v>3818</v>
      </c>
      <c r="Q608" s="17" t="s">
        <v>3695</v>
      </c>
      <c r="R608" s="17"/>
    </row>
    <row r="609" spans="1:18" ht="28">
      <c r="A609" s="17">
        <f>'G. Communications and Ops Mgmt'!A259</f>
        <v>1776</v>
      </c>
      <c r="B609" s="17">
        <f>'G. Communications and Ops Mgmt'!I259</f>
        <v>3</v>
      </c>
      <c r="C609" s="17">
        <f>'G. Communications and Ops Mgmt'!J259</f>
        <v>0</v>
      </c>
      <c r="D609" s="17" t="str">
        <f>'G. Communications and Ops Mgmt'!X259</f>
        <v/>
      </c>
      <c r="E609" s="17" t="str">
        <f>'G. Communications and Ops Mgmt'!B259</f>
        <v>G.21.2.4</v>
      </c>
      <c r="F609" s="17" t="str">
        <f>'G. Communications and Ops Mgmt'!C259</f>
        <v>Unused services turned off on IIS servers?</v>
      </c>
      <c r="G609" s="17" t="str">
        <f>'G. Communications and Ops Mgmt'!D259</f>
        <v>Yes</v>
      </c>
      <c r="H609" s="17">
        <f>'G. Communications and Ops Mgmt'!E259</f>
        <v>0</v>
      </c>
      <c r="I609" s="17">
        <f>'G. Communications and Ops Mgmt'!F259</f>
        <v>0</v>
      </c>
      <c r="J609" s="17" t="str">
        <f>'G. Communications and Ops Mgmt'!G259</f>
        <v>11.5.4.h</v>
      </c>
      <c r="K609" s="17" t="str">
        <f>'G. Communications and Ops Mgmt'!H259</f>
        <v>Use Of System Utilities</v>
      </c>
      <c r="L609" s="17" t="s">
        <v>3693</v>
      </c>
      <c r="M609" s="17" t="s">
        <v>3694</v>
      </c>
      <c r="N609" s="113" t="s">
        <v>3</v>
      </c>
      <c r="O609" s="113" t="s">
        <v>3</v>
      </c>
      <c r="P609" s="17" t="s">
        <v>3819</v>
      </c>
      <c r="Q609" s="17" t="s">
        <v>3595</v>
      </c>
      <c r="R609" s="17"/>
    </row>
    <row r="610" spans="1:18">
      <c r="A610" s="17">
        <f>'G. Communications and Ops Mgmt'!A260</f>
        <v>1777</v>
      </c>
      <c r="B610" s="17">
        <f>'G. Communications and Ops Mgmt'!I260</f>
        <v>3</v>
      </c>
      <c r="C610" s="17">
        <f>'G. Communications and Ops Mgmt'!J260</f>
        <v>0</v>
      </c>
      <c r="D610" s="17" t="str">
        <f>'G. Communications and Ops Mgmt'!X260</f>
        <v/>
      </c>
      <c r="E610" s="17" t="str">
        <f>'G. Communications and Ops Mgmt'!B260</f>
        <v>G.21.2.5</v>
      </c>
      <c r="F610" s="17" t="str">
        <f>'G. Communications and Ops Mgmt'!C260</f>
        <v>Services running on standard ports?</v>
      </c>
      <c r="G610" s="17" t="str">
        <f>'G. Communications and Ops Mgmt'!D260</f>
        <v>Yes</v>
      </c>
      <c r="H610" s="17">
        <f>'G. Communications and Ops Mgmt'!E260</f>
        <v>0</v>
      </c>
      <c r="I610" s="17">
        <f>'G. Communications and Ops Mgmt'!F260</f>
        <v>0</v>
      </c>
      <c r="J610" s="17" t="str">
        <f>'G. Communications and Ops Mgmt'!G260</f>
        <v>N/A</v>
      </c>
      <c r="K610" s="17" t="str">
        <f>'G. Communications and Ops Mgmt'!H260</f>
        <v/>
      </c>
      <c r="L610" s="17" t="s">
        <v>3693</v>
      </c>
      <c r="M610" s="17" t="s">
        <v>3694</v>
      </c>
      <c r="N610" s="113" t="s">
        <v>3</v>
      </c>
      <c r="O610" s="113" t="s">
        <v>3</v>
      </c>
      <c r="P610" s="17" t="s">
        <v>3820</v>
      </c>
      <c r="Q610" s="17" t="s">
        <v>3695</v>
      </c>
      <c r="R610" s="17"/>
    </row>
    <row r="611" spans="1:18" ht="28">
      <c r="A611" s="17">
        <f>'G. Communications and Ops Mgmt'!A261</f>
        <v>1778</v>
      </c>
      <c r="B611" s="17">
        <f>'G. Communications and Ops Mgmt'!I261</f>
        <v>3</v>
      </c>
      <c r="C611" s="17">
        <f>'G. Communications and Ops Mgmt'!J261</f>
        <v>0</v>
      </c>
      <c r="D611" s="17" t="str">
        <f>'G. Communications and Ops Mgmt'!X261</f>
        <v/>
      </c>
      <c r="E611" s="17" t="str">
        <f>'G. Communications and Ops Mgmt'!B261</f>
        <v>G.21.2.6</v>
      </c>
      <c r="F611" s="17" t="str">
        <f>'G. Communications and Ops Mgmt'!C261</f>
        <v>Logging configured to support incident investigation?</v>
      </c>
      <c r="G611" s="17" t="str">
        <f>'G. Communications and Ops Mgmt'!D261</f>
        <v>Yes</v>
      </c>
      <c r="H611" s="17">
        <f>'G. Communications and Ops Mgmt'!E261</f>
        <v>0</v>
      </c>
      <c r="I611" s="17">
        <f>'G. Communications and Ops Mgmt'!F261</f>
        <v>0</v>
      </c>
      <c r="J611" s="17" t="str">
        <f>'G. Communications and Ops Mgmt'!G261</f>
        <v>10.10.1</v>
      </c>
      <c r="K611" s="17" t="str">
        <f>'G. Communications and Ops Mgmt'!H261</f>
        <v>Audit Logging</v>
      </c>
      <c r="L611" s="17" t="s">
        <v>3693</v>
      </c>
      <c r="M611" s="17" t="s">
        <v>3694</v>
      </c>
      <c r="N611" s="113" t="s">
        <v>3</v>
      </c>
      <c r="O611" s="113" t="s">
        <v>3</v>
      </c>
      <c r="P611" s="17" t="s">
        <v>3821</v>
      </c>
      <c r="Q611" s="17" t="s">
        <v>3695</v>
      </c>
      <c r="R611" s="17"/>
    </row>
    <row r="612" spans="1:18" ht="28">
      <c r="A612" s="17">
        <f>'G. Communications and Ops Mgmt'!A262</f>
        <v>1779</v>
      </c>
      <c r="B612" s="17">
        <f>'G. Communications and Ops Mgmt'!I262</f>
        <v>3</v>
      </c>
      <c r="C612" s="17">
        <f>'G. Communications and Ops Mgmt'!J262</f>
        <v>0</v>
      </c>
      <c r="D612" s="17" t="str">
        <f>'G. Communications and Ops Mgmt'!X262</f>
        <v/>
      </c>
      <c r="E612" s="17" t="str">
        <f>'G. Communications and Ops Mgmt'!B262</f>
        <v>G.21.2.7</v>
      </c>
      <c r="F612" s="17" t="str">
        <f>'G. Communications and Ops Mgmt'!C262</f>
        <v>Sample applications and scripts removed?</v>
      </c>
      <c r="G612" s="17" t="str">
        <f>'G. Communications and Ops Mgmt'!D262</f>
        <v>Yes</v>
      </c>
      <c r="H612" s="17">
        <f>'G. Communications and Ops Mgmt'!E262</f>
        <v>0</v>
      </c>
      <c r="I612" s="17">
        <f>'G. Communications and Ops Mgmt'!F262</f>
        <v>0</v>
      </c>
      <c r="J612" s="17" t="str">
        <f>'G. Communications and Ops Mgmt'!G262</f>
        <v>11.5.4.h</v>
      </c>
      <c r="K612" s="17" t="str">
        <f>'G. Communications and Ops Mgmt'!H262</f>
        <v>Use Of System Utilities</v>
      </c>
      <c r="L612" s="17" t="s">
        <v>3538</v>
      </c>
      <c r="M612" s="17" t="s">
        <v>3539</v>
      </c>
      <c r="N612" s="113" t="s">
        <v>3</v>
      </c>
      <c r="O612" s="113" t="s">
        <v>3</v>
      </c>
      <c r="P612" s="17" t="s">
        <v>3822</v>
      </c>
      <c r="Q612" s="17" t="s">
        <v>3739</v>
      </c>
      <c r="R612" s="17"/>
    </row>
    <row r="613" spans="1:18" ht="28">
      <c r="A613" s="17">
        <f>'G. Communications and Ops Mgmt'!A263</f>
        <v>1780</v>
      </c>
      <c r="B613" s="17">
        <f>'G. Communications and Ops Mgmt'!I263</f>
        <v>3</v>
      </c>
      <c r="C613" s="17">
        <f>'G. Communications and Ops Mgmt'!J263</f>
        <v>0</v>
      </c>
      <c r="D613" s="17" t="str">
        <f>'G. Communications and Ops Mgmt'!X263</f>
        <v/>
      </c>
      <c r="E613" s="17" t="str">
        <f>'G. Communications and Ops Mgmt'!B263</f>
        <v>G.21.2.8</v>
      </c>
      <c r="F613" s="17" t="str">
        <f>'G. Communications and Ops Mgmt'!C263</f>
        <v>Least privilege used when setting IIS content permissions?</v>
      </c>
      <c r="G613" s="17" t="str">
        <f>'G. Communications and Ops Mgmt'!D263</f>
        <v>Yes</v>
      </c>
      <c r="H613" s="17">
        <f>'G. Communications and Ops Mgmt'!E263</f>
        <v>0</v>
      </c>
      <c r="I613" s="17">
        <f>'G. Communications and Ops Mgmt'!F263</f>
        <v>0</v>
      </c>
      <c r="J613" s="17" t="str">
        <f>'G. Communications and Ops Mgmt'!G263</f>
        <v>11.2.1.c</v>
      </c>
      <c r="K613" s="17" t="str">
        <f>'G. Communications and Ops Mgmt'!H263</f>
        <v>User Registration</v>
      </c>
      <c r="L613" s="17" t="s">
        <v>3538</v>
      </c>
      <c r="M613" s="17" t="s">
        <v>3539</v>
      </c>
      <c r="N613" s="113" t="s">
        <v>3</v>
      </c>
      <c r="O613" s="113" t="s">
        <v>3</v>
      </c>
      <c r="P613" s="17" t="s">
        <v>3</v>
      </c>
      <c r="Q613" s="17" t="s">
        <v>3747</v>
      </c>
      <c r="R613" s="17"/>
    </row>
    <row r="614" spans="1:18" ht="28">
      <c r="A614" s="17">
        <f>'G. Communications and Ops Mgmt'!A264</f>
        <v>1781</v>
      </c>
      <c r="B614" s="17">
        <f>'G. Communications and Ops Mgmt'!I264</f>
        <v>3</v>
      </c>
      <c r="C614" s="17">
        <f>'G. Communications and Ops Mgmt'!J264</f>
        <v>0</v>
      </c>
      <c r="D614" s="17" t="str">
        <f>'G. Communications and Ops Mgmt'!X264</f>
        <v/>
      </c>
      <c r="E614" s="17" t="str">
        <f>'G. Communications and Ops Mgmt'!B264</f>
        <v>G.21.2.9</v>
      </c>
      <c r="F614" s="17" t="str">
        <f>'G. Communications and Ops Mgmt'!C264</f>
        <v>Content folder on the same drive as the operating system?</v>
      </c>
      <c r="G614" s="17" t="str">
        <f>'G. Communications and Ops Mgmt'!D264</f>
        <v>Yes</v>
      </c>
      <c r="H614" s="17">
        <f>'G. Communications and Ops Mgmt'!E264</f>
        <v>0</v>
      </c>
      <c r="I614" s="17">
        <f>'G. Communications and Ops Mgmt'!F264</f>
        <v>0</v>
      </c>
      <c r="J614" s="17" t="str">
        <f>'G. Communications and Ops Mgmt'!G264</f>
        <v>N/A</v>
      </c>
      <c r="K614" s="17" t="str">
        <f>'G. Communications and Ops Mgmt'!H264</f>
        <v/>
      </c>
      <c r="L614" s="17" t="s">
        <v>3</v>
      </c>
      <c r="M614" s="17" t="s">
        <v>243</v>
      </c>
      <c r="N614" s="113" t="s">
        <v>3</v>
      </c>
      <c r="O614" s="113" t="s">
        <v>3</v>
      </c>
      <c r="P614" s="17" t="s">
        <v>3</v>
      </c>
      <c r="Q614" s="17" t="s">
        <v>3823</v>
      </c>
      <c r="R614" s="17"/>
    </row>
    <row r="615" spans="1:18" ht="28">
      <c r="A615" s="17">
        <f>'G. Communications and Ops Mgmt'!A265</f>
        <v>1782</v>
      </c>
      <c r="B615" s="17">
        <f>'G. Communications and Ops Mgmt'!I265</f>
        <v>2</v>
      </c>
      <c r="C615" s="17">
        <f>'G. Communications and Ops Mgmt'!J265</f>
        <v>0</v>
      </c>
      <c r="D615" s="17" t="str">
        <f>'G. Communications and Ops Mgmt'!X265</f>
        <v/>
      </c>
      <c r="E615" s="17" t="str">
        <f>'G. Communications and Ops Mgmt'!B265</f>
        <v>G.21.3</v>
      </c>
      <c r="F615" s="17" t="str">
        <f>'G. Communications and Ops Mgmt'!C265</f>
        <v>Is Apache used for these Web services? If so, is:</v>
      </c>
      <c r="G615" s="17" t="str">
        <f>'G. Communications and Ops Mgmt'!D265</f>
        <v>No</v>
      </c>
      <c r="H615" s="17">
        <f>'G. Communications and Ops Mgmt'!E265</f>
        <v>0</v>
      </c>
      <c r="I615" s="17">
        <f>'G. Communications and Ops Mgmt'!F265</f>
        <v>0</v>
      </c>
      <c r="J615" s="17" t="str">
        <f>'G. Communications and Ops Mgmt'!G265</f>
        <v>N/A</v>
      </c>
      <c r="K615" s="17" t="str">
        <f>'G. Communications and Ops Mgmt'!H265</f>
        <v/>
      </c>
      <c r="L615" s="17" t="s">
        <v>3750</v>
      </c>
      <c r="M615" s="17" t="s">
        <v>3751</v>
      </c>
      <c r="N615" s="113" t="s">
        <v>3</v>
      </c>
      <c r="O615" s="113" t="s">
        <v>3</v>
      </c>
      <c r="P615" s="17" t="s">
        <v>3</v>
      </c>
      <c r="Q615" s="17" t="s">
        <v>3823</v>
      </c>
      <c r="R615" s="17"/>
    </row>
    <row r="616" spans="1:18" ht="42">
      <c r="A616" s="17">
        <f>'G. Communications and Ops Mgmt'!A266</f>
        <v>1783</v>
      </c>
      <c r="B616" s="17">
        <f>'G. Communications and Ops Mgmt'!I266</f>
        <v>3</v>
      </c>
      <c r="C616" s="17">
        <f>'G. Communications and Ops Mgmt'!J266</f>
        <v>0</v>
      </c>
      <c r="D616" s="17" t="str">
        <f>'G. Communications and Ops Mgmt'!X266</f>
        <v/>
      </c>
      <c r="E616" s="17" t="str">
        <f>'G. Communications and Ops Mgmt'!B266</f>
        <v>G.21.3.1</v>
      </c>
      <c r="F616" s="17" t="str">
        <f>'G. Communications and Ops Mgmt'!C266</f>
        <v>Logging configured to support incident investigation?</v>
      </c>
      <c r="G616" s="17">
        <f>'G. Communications and Ops Mgmt'!D266</f>
        <v>0</v>
      </c>
      <c r="H616" s="17">
        <f>'G. Communications and Ops Mgmt'!E266</f>
        <v>0</v>
      </c>
      <c r="I616" s="17">
        <f>'G. Communications and Ops Mgmt'!F266</f>
        <v>0</v>
      </c>
      <c r="J616" s="17" t="str">
        <f>'G. Communications and Ops Mgmt'!G266</f>
        <v>10.10.1</v>
      </c>
      <c r="K616" s="17" t="str">
        <f>'G. Communications and Ops Mgmt'!H266</f>
        <v>Audit Logging</v>
      </c>
      <c r="L616" s="17" t="s">
        <v>3721</v>
      </c>
      <c r="M616" s="17" t="s">
        <v>3722</v>
      </c>
      <c r="N616" s="113" t="s">
        <v>3</v>
      </c>
      <c r="O616" s="113" t="s">
        <v>3</v>
      </c>
      <c r="P616" s="17" t="s">
        <v>3</v>
      </c>
      <c r="Q616" s="17" t="s">
        <v>3747</v>
      </c>
      <c r="R616" s="17"/>
    </row>
    <row r="617" spans="1:18" ht="28">
      <c r="A617" s="17">
        <f>'G. Communications and Ops Mgmt'!A267</f>
        <v>1784</v>
      </c>
      <c r="B617" s="17">
        <f>'G. Communications and Ops Mgmt'!I267</f>
        <v>3</v>
      </c>
      <c r="C617" s="17">
        <f>'G. Communications and Ops Mgmt'!J267</f>
        <v>0</v>
      </c>
      <c r="D617" s="17" t="str">
        <f>'G. Communications and Ops Mgmt'!X267</f>
        <v/>
      </c>
      <c r="E617" s="17" t="str">
        <f>'G. Communications and Ops Mgmt'!B267</f>
        <v>G.21.3.2</v>
      </c>
      <c r="F617" s="17" t="str">
        <f>'G. Communications and Ops Mgmt'!C267</f>
        <v>Anonymous access to FTP disabled?</v>
      </c>
      <c r="G617" s="17">
        <f>'G. Communications and Ops Mgmt'!D267</f>
        <v>0</v>
      </c>
      <c r="H617" s="17">
        <f>'G. Communications and Ops Mgmt'!E267</f>
        <v>0</v>
      </c>
      <c r="I617" s="17">
        <f>'G. Communications and Ops Mgmt'!F267</f>
        <v>0</v>
      </c>
      <c r="J617" s="17" t="str">
        <f>'G. Communications and Ops Mgmt'!G267</f>
        <v>10.8.2</v>
      </c>
      <c r="K617" s="17" t="str">
        <f>'G. Communications and Ops Mgmt'!H267</f>
        <v>Exchange Agreements</v>
      </c>
      <c r="L617" s="17" t="s">
        <v>3545</v>
      </c>
      <c r="M617" s="17" t="s">
        <v>3546</v>
      </c>
      <c r="N617" s="113" t="s">
        <v>3</v>
      </c>
      <c r="O617" s="113" t="s">
        <v>3</v>
      </c>
      <c r="P617" s="17" t="s">
        <v>3</v>
      </c>
      <c r="Q617" s="17" t="s">
        <v>3735</v>
      </c>
      <c r="R617" s="17"/>
    </row>
    <row r="618" spans="1:18" ht="42">
      <c r="A618" s="17">
        <f>'G. Communications and Ops Mgmt'!A268</f>
        <v>1785</v>
      </c>
      <c r="B618" s="17">
        <f>'G. Communications and Ops Mgmt'!I268</f>
        <v>3</v>
      </c>
      <c r="C618" s="17">
        <f>'G. Communications and Ops Mgmt'!J268</f>
        <v>0</v>
      </c>
      <c r="D618" s="17" t="str">
        <f>'G. Communications and Ops Mgmt'!X268</f>
        <v/>
      </c>
      <c r="E618" s="17" t="str">
        <f>'G. Communications and Ops Mgmt'!B268</f>
        <v>G.21.3.3</v>
      </c>
      <c r="F618" s="17" t="str">
        <f>'G. Communications and Ops Mgmt'!C268</f>
        <v>Membership to the Apache group restricted to those with web administration roles and responsibilities?</v>
      </c>
      <c r="G618" s="17">
        <f>'G. Communications and Ops Mgmt'!D268</f>
        <v>0</v>
      </c>
      <c r="H618" s="17">
        <f>'G. Communications and Ops Mgmt'!E268</f>
        <v>0</v>
      </c>
      <c r="I618" s="17">
        <f>'G. Communications and Ops Mgmt'!F268</f>
        <v>0</v>
      </c>
      <c r="J618" s="17" t="str">
        <f>'G. Communications and Ops Mgmt'!G268</f>
        <v>11.2.2.b</v>
      </c>
      <c r="K618" s="17" t="str">
        <f>'G. Communications and Ops Mgmt'!H268</f>
        <v>Privilege Management</v>
      </c>
      <c r="L618" s="17" t="s">
        <v>3545</v>
      </c>
      <c r="M618" s="17" t="s">
        <v>3546</v>
      </c>
      <c r="N618" s="113" t="s">
        <v>3</v>
      </c>
      <c r="O618" s="113" t="s">
        <v>3</v>
      </c>
      <c r="P618" s="17" t="s">
        <v>3824</v>
      </c>
      <c r="Q618" s="17" t="s">
        <v>3721</v>
      </c>
      <c r="R618" s="17"/>
    </row>
    <row r="619" spans="1:18" ht="28">
      <c r="A619" s="17">
        <f>'G. Communications and Ops Mgmt'!A269</f>
        <v>1786</v>
      </c>
      <c r="B619" s="17">
        <f>'G. Communications and Ops Mgmt'!I269</f>
        <v>3</v>
      </c>
      <c r="C619" s="17">
        <f>'G. Communications and Ops Mgmt'!J269</f>
        <v>0</v>
      </c>
      <c r="D619" s="17" t="str">
        <f>'G. Communications and Ops Mgmt'!X269</f>
        <v/>
      </c>
      <c r="E619" s="17" t="str">
        <f>'G. Communications and Ops Mgmt'!B269</f>
        <v>G.21.3.4</v>
      </c>
      <c r="F619" s="17" t="str">
        <f>'G. Communications and Ops Mgmt'!C269</f>
        <v>Dedicated virtual directory structure used for each website?</v>
      </c>
      <c r="G619" s="17">
        <f>'G. Communications and Ops Mgmt'!D269</f>
        <v>0</v>
      </c>
      <c r="H619" s="17">
        <f>'G. Communications and Ops Mgmt'!E269</f>
        <v>0</v>
      </c>
      <c r="I619" s="17">
        <f>'G. Communications and Ops Mgmt'!F269</f>
        <v>0</v>
      </c>
      <c r="J619" s="17" t="str">
        <f>'G. Communications and Ops Mgmt'!G269</f>
        <v>N/A</v>
      </c>
      <c r="K619" s="17" t="str">
        <f>'G. Communications and Ops Mgmt'!H269</f>
        <v/>
      </c>
      <c r="L619" s="17" t="s">
        <v>3545</v>
      </c>
      <c r="M619" s="17" t="s">
        <v>3546</v>
      </c>
      <c r="N619" s="113" t="s">
        <v>3</v>
      </c>
      <c r="O619" s="113" t="s">
        <v>3</v>
      </c>
      <c r="P619" s="17" t="s">
        <v>3</v>
      </c>
      <c r="Q619" s="17" t="s">
        <v>3769</v>
      </c>
      <c r="R619" s="17"/>
    </row>
    <row r="620" spans="1:18" ht="28">
      <c r="A620" s="17">
        <f>'G. Communications and Ops Mgmt'!A270</f>
        <v>1787</v>
      </c>
      <c r="B620" s="17">
        <f>'G. Communications and Ops Mgmt'!I270</f>
        <v>3</v>
      </c>
      <c r="C620" s="17">
        <f>'G. Communications and Ops Mgmt'!J270</f>
        <v>0</v>
      </c>
      <c r="D620" s="17" t="str">
        <f>'G. Communications and Ops Mgmt'!X270</f>
        <v/>
      </c>
      <c r="E620" s="17" t="str">
        <f>'G. Communications and Ops Mgmt'!B270</f>
        <v>G.21.3.5</v>
      </c>
      <c r="F620" s="17" t="str">
        <f>'G. Communications and Ops Mgmt'!C270</f>
        <v>Configuration options restricted to authorized users?</v>
      </c>
      <c r="G620" s="17">
        <f>'G. Communications and Ops Mgmt'!D270</f>
        <v>0</v>
      </c>
      <c r="H620" s="17">
        <f>'G. Communications and Ops Mgmt'!E270</f>
        <v>0</v>
      </c>
      <c r="I620" s="17">
        <f>'G. Communications and Ops Mgmt'!F270</f>
        <v>0</v>
      </c>
      <c r="J620" s="17" t="str">
        <f>'G. Communications and Ops Mgmt'!G270</f>
        <v>10.8.5.g</v>
      </c>
      <c r="K620" s="17" t="str">
        <f>'G. Communications and Ops Mgmt'!H270</f>
        <v>Business Information Systems</v>
      </c>
      <c r="L620" s="17" t="s">
        <v>3</v>
      </c>
      <c r="M620" s="17">
        <v>0</v>
      </c>
      <c r="N620" s="113" t="s">
        <v>3</v>
      </c>
      <c r="O620" s="113" t="s">
        <v>3</v>
      </c>
      <c r="P620" s="17" t="s">
        <v>3</v>
      </c>
      <c r="Q620" s="17" t="s">
        <v>3</v>
      </c>
      <c r="R620" s="17"/>
    </row>
    <row r="621" spans="1:18">
      <c r="A621" s="17">
        <f>'G. Communications and Ops Mgmt'!A271</f>
        <v>1788</v>
      </c>
      <c r="B621" s="17">
        <f>'G. Communications and Ops Mgmt'!I271</f>
        <v>3</v>
      </c>
      <c r="C621" s="17">
        <f>'G. Communications and Ops Mgmt'!J271</f>
        <v>0</v>
      </c>
      <c r="D621" s="17" t="str">
        <f>'G. Communications and Ops Mgmt'!X271</f>
        <v/>
      </c>
      <c r="E621" s="17" t="str">
        <f>'G. Communications and Ops Mgmt'!B271</f>
        <v>G.21.3.6</v>
      </c>
      <c r="F621" s="17" t="str">
        <f>'G. Communications and Ops Mgmt'!C271</f>
        <v>Services run on standard ports?</v>
      </c>
      <c r="G621" s="17">
        <f>'G. Communications and Ops Mgmt'!D271</f>
        <v>0</v>
      </c>
      <c r="H621" s="17">
        <f>'G. Communications and Ops Mgmt'!E271</f>
        <v>0</v>
      </c>
      <c r="I621" s="17">
        <f>'G. Communications and Ops Mgmt'!F271</f>
        <v>0</v>
      </c>
      <c r="J621" s="17" t="str">
        <f>'G. Communications and Ops Mgmt'!G271</f>
        <v>N/A</v>
      </c>
      <c r="K621" s="17" t="str">
        <f>'G. Communications and Ops Mgmt'!H271</f>
        <v/>
      </c>
      <c r="L621" s="17"/>
      <c r="M621" s="17"/>
      <c r="N621" s="113"/>
      <c r="O621" s="113"/>
      <c r="P621" s="17"/>
      <c r="Q621" s="17"/>
      <c r="R621" s="17"/>
    </row>
    <row r="622" spans="1:18">
      <c r="A622" s="17">
        <f>'G. Communications and Ops Mgmt'!A272</f>
        <v>1789</v>
      </c>
      <c r="B622" s="17">
        <f>'G. Communications and Ops Mgmt'!I272</f>
        <v>3</v>
      </c>
      <c r="C622" s="17">
        <f>'G. Communications and Ops Mgmt'!J272</f>
        <v>0</v>
      </c>
      <c r="D622" s="17" t="str">
        <f>'G. Communications and Ops Mgmt'!X272</f>
        <v/>
      </c>
      <c r="E622" s="17" t="str">
        <f>'G. Communications and Ops Mgmt'!B272</f>
        <v>G.21.3.7</v>
      </c>
      <c r="F622" s="17" t="str">
        <f>'G. Communications and Ops Mgmt'!C272</f>
        <v>Sample applications and scripts removed?</v>
      </c>
      <c r="G622" s="17">
        <f>'G. Communications and Ops Mgmt'!D272</f>
        <v>0</v>
      </c>
      <c r="H622" s="17">
        <f>'G. Communications and Ops Mgmt'!E272</f>
        <v>0</v>
      </c>
      <c r="I622" s="17">
        <f>'G. Communications and Ops Mgmt'!F272</f>
        <v>0</v>
      </c>
      <c r="J622" s="17" t="str">
        <f>'G. Communications and Ops Mgmt'!G272</f>
        <v>11.5.4.h</v>
      </c>
      <c r="K622" s="17" t="str">
        <f>'G. Communications and Ops Mgmt'!H272</f>
        <v>Use Of System Utilities</v>
      </c>
      <c r="L622" s="17"/>
      <c r="M622" s="17"/>
      <c r="N622" s="113"/>
      <c r="O622" s="113"/>
      <c r="P622" s="17"/>
      <c r="Q622" s="17"/>
      <c r="R622" s="17"/>
    </row>
    <row r="623" spans="1:18">
      <c r="A623" s="17">
        <f>'G. Communications and Ops Mgmt'!A273</f>
        <v>1790</v>
      </c>
      <c r="B623" s="17">
        <f>'G. Communications and Ops Mgmt'!I273</f>
        <v>3</v>
      </c>
      <c r="C623" s="17">
        <f>'G. Communications and Ops Mgmt'!J273</f>
        <v>0</v>
      </c>
      <c r="D623" s="17" t="str">
        <f>'G. Communications and Ops Mgmt'!X273</f>
        <v/>
      </c>
      <c r="E623" s="17" t="str">
        <f>'G. Communications and Ops Mgmt'!B273</f>
        <v>G.21.3.8</v>
      </c>
      <c r="F623" s="17" t="str">
        <f>'G. Communications and Ops Mgmt'!C273</f>
        <v>Least privilege used when setting permissions?</v>
      </c>
      <c r="G623" s="17">
        <f>'G. Communications and Ops Mgmt'!D273</f>
        <v>0</v>
      </c>
      <c r="H623" s="17">
        <f>'G. Communications and Ops Mgmt'!E273</f>
        <v>0</v>
      </c>
      <c r="I623" s="17">
        <f>'G. Communications and Ops Mgmt'!F273</f>
        <v>0</v>
      </c>
      <c r="J623" s="17" t="str">
        <f>'G. Communications and Ops Mgmt'!G273</f>
        <v>11.2.1.c</v>
      </c>
      <c r="K623" s="17" t="str">
        <f>'G. Communications and Ops Mgmt'!H273</f>
        <v>User Registration</v>
      </c>
      <c r="L623" s="17"/>
      <c r="M623" s="17"/>
      <c r="N623" s="113"/>
      <c r="O623" s="113"/>
      <c r="P623" s="17"/>
      <c r="Q623" s="17"/>
      <c r="R623" s="17"/>
    </row>
    <row r="624" spans="1:18" ht="42">
      <c r="A624" s="17">
        <f>'G. Communications and Ops Mgmt'!A274</f>
        <v>1791</v>
      </c>
      <c r="B624" s="17">
        <f>'G. Communications and Ops Mgmt'!I274</f>
        <v>1</v>
      </c>
      <c r="C624" s="17">
        <f>'G. Communications and Ops Mgmt'!J274</f>
        <v>0</v>
      </c>
      <c r="D624" s="17" t="str">
        <f>'G. Communications and Ops Mgmt'!X274</f>
        <v/>
      </c>
      <c r="E624" s="17" t="str">
        <f>'G. Communications and Ops Mgmt'!B274</f>
        <v>G.22</v>
      </c>
      <c r="F624" s="17" t="str">
        <f>'G. Communications and Ops Mgmt'!C274</f>
        <v>Are desktop computers used to transmit, process or store Scoped Systems and Data. If so, is:</v>
      </c>
      <c r="G624" s="17" t="str">
        <f>'G. Communications and Ops Mgmt'!D274</f>
        <v>Yes</v>
      </c>
      <c r="H624" s="17">
        <f>'G. Communications and Ops Mgmt'!E274</f>
        <v>0</v>
      </c>
      <c r="I624" s="17">
        <f>'G. Communications and Ops Mgmt'!F274</f>
        <v>0</v>
      </c>
      <c r="J624" s="17" t="str">
        <f>'G. Communications and Ops Mgmt'!G274</f>
        <v>N/A</v>
      </c>
      <c r="K624" s="17" t="str">
        <f>'G. Communications and Ops Mgmt'!H274</f>
        <v/>
      </c>
      <c r="L624" s="17"/>
      <c r="M624" s="17"/>
      <c r="N624" s="113"/>
      <c r="O624" s="113"/>
      <c r="P624" s="17"/>
      <c r="Q624" s="17"/>
      <c r="R624" s="17"/>
    </row>
    <row r="625" spans="1:18" ht="28">
      <c r="A625" s="17">
        <f>'G. Communications and Ops Mgmt'!A275</f>
        <v>842</v>
      </c>
      <c r="B625" s="17">
        <f>'G. Communications and Ops Mgmt'!I275</f>
        <v>2</v>
      </c>
      <c r="C625" s="17">
        <f>'G. Communications and Ops Mgmt'!J275</f>
        <v>0</v>
      </c>
      <c r="D625" s="17" t="str">
        <f>'G. Communications and Ops Mgmt'!X275</f>
        <v/>
      </c>
      <c r="E625" s="17" t="str">
        <f>'G. Communications and Ops Mgmt'!B275</f>
        <v>G.22.1</v>
      </c>
      <c r="F625" s="17" t="str">
        <f>'G. Communications and Ops Mgmt'!C275</f>
        <v>Segregation of duties for granting access and approving access?</v>
      </c>
      <c r="G625" s="17" t="str">
        <f>'G. Communications and Ops Mgmt'!D275</f>
        <v>Yes</v>
      </c>
      <c r="H625" s="17" t="str">
        <f>'G. Communications and Ops Mgmt'!E275</f>
        <v>Q21</v>
      </c>
      <c r="I625" s="17">
        <f>'G. Communications and Ops Mgmt'!F275</f>
        <v>0</v>
      </c>
      <c r="J625" s="17" t="str">
        <f>'G. Communications and Ops Mgmt'!G275</f>
        <v>11.1.1.h</v>
      </c>
      <c r="K625" s="17" t="str">
        <f>'G. Communications and Ops Mgmt'!H275</f>
        <v>Access Control Policy</v>
      </c>
      <c r="L625" s="17"/>
      <c r="M625" s="17"/>
      <c r="N625" s="113"/>
      <c r="O625" s="113"/>
      <c r="P625" s="17"/>
      <c r="Q625" s="17"/>
      <c r="R625" s="17"/>
    </row>
    <row r="626" spans="1:18" ht="28">
      <c r="A626" s="17">
        <f>'G. Communications and Ops Mgmt'!A276</f>
        <v>845</v>
      </c>
      <c r="B626" s="17">
        <f>'G. Communications and Ops Mgmt'!I276</f>
        <v>2</v>
      </c>
      <c r="C626" s="17">
        <f>'G. Communications and Ops Mgmt'!J276</f>
        <v>0</v>
      </c>
      <c r="D626" s="17" t="str">
        <f>'G. Communications and Ops Mgmt'!X276</f>
        <v/>
      </c>
      <c r="E626" s="17" t="str">
        <f>'G. Communications and Ops Mgmt'!B276</f>
        <v>G.22.2</v>
      </c>
      <c r="F626" s="17" t="str">
        <f>'G. Communications and Ops Mgmt'!C276</f>
        <v>Segregation of duties for approving and implementing access requests?</v>
      </c>
      <c r="G626" s="17" t="str">
        <f>'G. Communications and Ops Mgmt'!D276</f>
        <v>Yes</v>
      </c>
      <c r="H626" s="17">
        <f>'G. Communications and Ops Mgmt'!E276</f>
        <v>0</v>
      </c>
      <c r="I626" s="17">
        <f>'G. Communications and Ops Mgmt'!F276</f>
        <v>0</v>
      </c>
      <c r="J626" s="17" t="str">
        <f>'G. Communications and Ops Mgmt'!G276</f>
        <v>10.1.3</v>
      </c>
      <c r="K626" s="17" t="str">
        <f>'G. Communications and Ops Mgmt'!H276</f>
        <v>Segregation Of Duties</v>
      </c>
      <c r="L626" s="17"/>
      <c r="M626" s="17"/>
      <c r="N626" s="113"/>
      <c r="O626" s="113"/>
      <c r="P626" s="17"/>
      <c r="Q626" s="17"/>
      <c r="R626" s="17"/>
    </row>
    <row r="627" spans="1:18" ht="28">
      <c r="A627" s="17">
        <f>'G. Communications and Ops Mgmt'!A277</f>
        <v>2954</v>
      </c>
      <c r="B627" s="17">
        <f>'G. Communications and Ops Mgmt'!I277</f>
        <v>2</v>
      </c>
      <c r="C627" s="17">
        <f>'G. Communications and Ops Mgmt'!J277</f>
        <v>0</v>
      </c>
      <c r="D627" s="17" t="str">
        <f>'G. Communications and Ops Mgmt'!X277</f>
        <v/>
      </c>
      <c r="E627" s="17" t="str">
        <f>'G. Communications and Ops Mgmt'!B277</f>
        <v>G.22.3</v>
      </c>
      <c r="F627" s="17" t="str">
        <f>'G. Communications and Ops Mgmt'!C277</f>
        <v>User able to use removable media (floppy disk, recordable CD, USB drive) without detection?</v>
      </c>
      <c r="G627" s="17" t="str">
        <f>'G. Communications and Ops Mgmt'!D277</f>
        <v>No</v>
      </c>
      <c r="H627" s="17">
        <f>'G. Communications and Ops Mgmt'!E277</f>
        <v>0</v>
      </c>
      <c r="I627" s="17">
        <f>'G. Communications and Ops Mgmt'!F277</f>
        <v>0</v>
      </c>
      <c r="J627" s="17" t="str">
        <f>'G. Communications and Ops Mgmt'!G277</f>
        <v>10.7.1.b</v>
      </c>
      <c r="K627" s="17" t="str">
        <f>'G. Communications and Ops Mgmt'!H277</f>
        <v>Management of removable media</v>
      </c>
      <c r="L627" s="17"/>
      <c r="M627" s="17"/>
      <c r="N627" s="113"/>
      <c r="O627" s="113"/>
      <c r="P627" s="17"/>
      <c r="Q627" s="17"/>
      <c r="R627" s="17"/>
    </row>
    <row r="628" spans="1:18" ht="28">
      <c r="A628" s="17">
        <f>'G. Communications and Ops Mgmt'!A278</f>
        <v>843</v>
      </c>
      <c r="B628" s="17">
        <f>'G. Communications and Ops Mgmt'!I278</f>
        <v>2</v>
      </c>
      <c r="C628" s="17">
        <f>'G. Communications and Ops Mgmt'!J278</f>
        <v>0</v>
      </c>
      <c r="D628" s="17" t="str">
        <f>'G. Communications and Ops Mgmt'!X278</f>
        <v/>
      </c>
      <c r="E628" s="17" t="str">
        <f>'G. Communications and Ops Mgmt'!B278</f>
        <v>G.22.4</v>
      </c>
      <c r="F628" s="17" t="str">
        <f>'G. Communications and Ops Mgmt'!C278</f>
        <v>User of a system also responsible for reviewing its security audit logs?</v>
      </c>
      <c r="G628" s="17" t="str">
        <f>'G. Communications and Ops Mgmt'!D278</f>
        <v>Yes</v>
      </c>
      <c r="H628" s="17">
        <f>'G. Communications and Ops Mgmt'!E278</f>
        <v>0</v>
      </c>
      <c r="I628" s="17">
        <f>'G. Communications and Ops Mgmt'!F278</f>
        <v>0</v>
      </c>
      <c r="J628" s="17" t="str">
        <f>'G. Communications and Ops Mgmt'!G278</f>
        <v>10.1.3</v>
      </c>
      <c r="K628" s="17" t="str">
        <f>'G. Communications and Ops Mgmt'!H278</f>
        <v>Segregation Of Duties</v>
      </c>
      <c r="L628" s="17"/>
      <c r="M628" s="17"/>
      <c r="N628" s="113"/>
      <c r="O628" s="113"/>
      <c r="P628" s="17"/>
      <c r="Q628" s="17"/>
      <c r="R628" s="17"/>
    </row>
    <row r="629" spans="1:18" ht="42">
      <c r="A629" s="17">
        <f>'G. Communications and Ops Mgmt'!A279</f>
        <v>844</v>
      </c>
      <c r="B629" s="17">
        <f>'G. Communications and Ops Mgmt'!I279</f>
        <v>2</v>
      </c>
      <c r="C629" s="17">
        <f>'G. Communications and Ops Mgmt'!J279</f>
        <v>0</v>
      </c>
      <c r="D629" s="17" t="str">
        <f>'G. Communications and Ops Mgmt'!X279</f>
        <v/>
      </c>
      <c r="E629" s="17" t="str">
        <f>'G. Communications and Ops Mgmt'!B279</f>
        <v>G.22.5</v>
      </c>
      <c r="F629" s="17" t="str">
        <f>'G. Communications and Ops Mgmt'!C279</f>
        <v>Segregation of duties to prevent the user of a system from modifying or deleting its security audit logs?</v>
      </c>
      <c r="G629" s="17" t="str">
        <f>'G. Communications and Ops Mgmt'!D279</f>
        <v>Yes</v>
      </c>
      <c r="H629" s="17">
        <f>'G. Communications and Ops Mgmt'!E279</f>
        <v>0</v>
      </c>
      <c r="I629" s="17">
        <f>'G. Communications and Ops Mgmt'!F279</f>
        <v>0</v>
      </c>
      <c r="J629" s="17" t="str">
        <f>'G. Communications and Ops Mgmt'!G279</f>
        <v>10.1.3</v>
      </c>
      <c r="K629" s="17" t="str">
        <f>'G. Communications and Ops Mgmt'!H279</f>
        <v>Segregation Of Duties</v>
      </c>
      <c r="L629" s="17"/>
      <c r="M629" s="17"/>
      <c r="N629" s="113"/>
      <c r="O629" s="113"/>
      <c r="P629" s="17"/>
      <c r="Q629" s="17"/>
      <c r="R629" s="17"/>
    </row>
    <row r="630" spans="1:18">
      <c r="A630" s="17">
        <f>'G. Communications and Ops Mgmt'!A280</f>
        <v>1792</v>
      </c>
      <c r="B630" s="17">
        <f>'G. Communications and Ops Mgmt'!I280</f>
        <v>2</v>
      </c>
      <c r="C630" s="17">
        <f>'G. Communications and Ops Mgmt'!J280</f>
        <v>0</v>
      </c>
      <c r="D630" s="17" t="str">
        <f>'G. Communications and Ops Mgmt'!X280</f>
        <v/>
      </c>
      <c r="E630" s="17" t="str">
        <f>'G. Communications and Ops Mgmt'!B280</f>
        <v>G.22.6</v>
      </c>
      <c r="F630" s="17" t="str">
        <f>'G. Communications and Ops Mgmt'!C280</f>
        <v>Standard operating environment required?</v>
      </c>
      <c r="G630" s="17" t="str">
        <f>'G. Communications and Ops Mgmt'!D280</f>
        <v>Yes</v>
      </c>
      <c r="H630" s="17">
        <f>'G. Communications and Ops Mgmt'!E280</f>
        <v>0</v>
      </c>
      <c r="I630" s="17">
        <f>'G. Communications and Ops Mgmt'!F280</f>
        <v>0</v>
      </c>
      <c r="J630" s="17" t="str">
        <f>'G. Communications and Ops Mgmt'!G280</f>
        <v>10.6.1.e</v>
      </c>
      <c r="K630" s="17" t="str">
        <f>'G. Communications and Ops Mgmt'!H280</f>
        <v>Network Controls</v>
      </c>
      <c r="L630" s="17"/>
      <c r="M630" s="17"/>
      <c r="N630" s="113"/>
      <c r="O630" s="113"/>
      <c r="P630" s="17"/>
      <c r="Q630" s="17"/>
      <c r="R630" s="17"/>
    </row>
    <row r="631" spans="1:18" ht="28">
      <c r="A631" s="17">
        <f>'G. Communications and Ops Mgmt'!A281</f>
        <v>1013</v>
      </c>
      <c r="B631" s="17">
        <f>'G. Communications and Ops Mgmt'!I281</f>
        <v>2</v>
      </c>
      <c r="C631" s="17">
        <f>'G. Communications and Ops Mgmt'!J281</f>
        <v>0</v>
      </c>
      <c r="D631" s="17" t="str">
        <f>'G. Communications and Ops Mgmt'!X281</f>
        <v/>
      </c>
      <c r="E631" s="17" t="str">
        <f>'G. Communications and Ops Mgmt'!B281</f>
        <v>G.22.7</v>
      </c>
      <c r="F631" s="17" t="str">
        <f>'G. Communications and Ops Mgmt'!C281</f>
        <v>Content filtering proxy used prior to accessing the Internet?</v>
      </c>
      <c r="G631" s="17" t="str">
        <f>'G. Communications and Ops Mgmt'!D281</f>
        <v>Yes</v>
      </c>
      <c r="H631" s="17">
        <f>'G. Communications and Ops Mgmt'!E281</f>
        <v>0</v>
      </c>
      <c r="I631" s="17">
        <f>'G. Communications and Ops Mgmt'!F281</f>
        <v>0</v>
      </c>
      <c r="J631" s="17" t="str">
        <f>'G. Communications and Ops Mgmt'!G281</f>
        <v>11.4.7</v>
      </c>
      <c r="K631" s="17" t="str">
        <f>'G. Communications and Ops Mgmt'!H281</f>
        <v>Network Routing Control</v>
      </c>
      <c r="L631" s="17"/>
      <c r="M631" s="17"/>
      <c r="N631" s="113"/>
      <c r="O631" s="113"/>
      <c r="P631" s="17"/>
      <c r="Q631" s="17"/>
      <c r="R631" s="17"/>
    </row>
    <row r="632" spans="1:18" ht="42">
      <c r="A632" s="17">
        <f>'G. Communications and Ops Mgmt'!A282</f>
        <v>1793</v>
      </c>
      <c r="B632" s="17">
        <f>'G. Communications and Ops Mgmt'!I282</f>
        <v>2</v>
      </c>
      <c r="C632" s="17">
        <f>'G. Communications and Ops Mgmt'!J282</f>
        <v>0</v>
      </c>
      <c r="D632" s="17" t="str">
        <f>'G. Communications and Ops Mgmt'!X282</f>
        <v/>
      </c>
      <c r="E632" s="17" t="str">
        <f>'G. Communications and Ops Mgmt'!B282</f>
        <v>G.22.8</v>
      </c>
      <c r="F632" s="17" t="str">
        <f>'G. Communications and Ops Mgmt'!C282</f>
        <v>Security approval required prior to implementing non-standard operating equipment?</v>
      </c>
      <c r="G632" s="17" t="str">
        <f>'G. Communications and Ops Mgmt'!D282</f>
        <v>Yes</v>
      </c>
      <c r="H632" s="17">
        <f>'G. Communications and Ops Mgmt'!E282</f>
        <v>0</v>
      </c>
      <c r="I632" s="17">
        <f>'G. Communications and Ops Mgmt'!F282</f>
        <v>0</v>
      </c>
      <c r="J632" s="17" t="str">
        <f>'G. Communications and Ops Mgmt'!G282</f>
        <v>15.1.5</v>
      </c>
      <c r="K632" s="17" t="str">
        <f>'G. Communications and Ops Mgmt'!H282</f>
        <v>Prevention Of Misuse Of Information Processing Facilities</v>
      </c>
      <c r="L632" s="17"/>
      <c r="M632" s="17"/>
      <c r="N632" s="113"/>
      <c r="O632" s="113"/>
      <c r="P632" s="17"/>
      <c r="Q632" s="17"/>
      <c r="R632" s="17"/>
    </row>
    <row r="633" spans="1:18" ht="42">
      <c r="A633" s="17">
        <f>'G. Communications and Ops Mgmt'!A283</f>
        <v>1794</v>
      </c>
      <c r="B633" s="17">
        <f>'G. Communications and Ops Mgmt'!I283</f>
        <v>2</v>
      </c>
      <c r="C633" s="17">
        <f>'G. Communications and Ops Mgmt'!J283</f>
        <v>0</v>
      </c>
      <c r="D633" s="17" t="str">
        <f>'G. Communications and Ops Mgmt'!X283</f>
        <v/>
      </c>
      <c r="E633" s="17" t="str">
        <f>'G. Communications and Ops Mgmt'!B283</f>
        <v>G.22.9</v>
      </c>
      <c r="F633" s="17" t="str">
        <f>'G. Communications and Ops Mgmt'!C283</f>
        <v>Security approval required prior to implementing freeware or shareware applications?</v>
      </c>
      <c r="G633" s="17" t="str">
        <f>'G. Communications and Ops Mgmt'!D283</f>
        <v>Yes</v>
      </c>
      <c r="H633" s="17">
        <f>'G. Communications and Ops Mgmt'!E283</f>
        <v>0</v>
      </c>
      <c r="I633" s="17">
        <f>'G. Communications and Ops Mgmt'!F283</f>
        <v>0</v>
      </c>
      <c r="J633" s="17" t="str">
        <f>'G. Communications and Ops Mgmt'!G283</f>
        <v>15.1.5</v>
      </c>
      <c r="K633" s="17" t="str">
        <f>'G. Communications and Ops Mgmt'!H283</f>
        <v>Prevention Of Misuse Of Information Processing Facilities</v>
      </c>
      <c r="L633" s="17"/>
      <c r="M633" s="17"/>
      <c r="N633" s="113"/>
      <c r="O633" s="113"/>
      <c r="P633" s="17"/>
      <c r="Q633" s="17"/>
      <c r="R633" s="17"/>
    </row>
    <row r="634" spans="1:18" ht="28">
      <c r="A634" s="17">
        <f>'G. Communications and Ops Mgmt'!A284</f>
        <v>1797</v>
      </c>
      <c r="B634" s="17">
        <f>'G. Communications and Ops Mgmt'!I284</f>
        <v>2</v>
      </c>
      <c r="C634" s="17">
        <f>'G. Communications and Ops Mgmt'!J284</f>
        <v>0</v>
      </c>
      <c r="D634" s="17" t="str">
        <f>'G. Communications and Ops Mgmt'!X284</f>
        <v/>
      </c>
      <c r="E634" s="17" t="str">
        <f>'G. Communications and Ops Mgmt'!B284</f>
        <v>G.22.10</v>
      </c>
      <c r="F634" s="17" t="str">
        <f>'G. Communications and Ops Mgmt'!C284</f>
        <v>Non-company managed PCs used to connect to the company network without detection?</v>
      </c>
      <c r="G634" s="17" t="str">
        <f>'G. Communications and Ops Mgmt'!D284</f>
        <v>No</v>
      </c>
      <c r="H634" s="17">
        <f>'G. Communications and Ops Mgmt'!E284</f>
        <v>0</v>
      </c>
      <c r="I634" s="17">
        <f>'G. Communications and Ops Mgmt'!F284</f>
        <v>0</v>
      </c>
      <c r="J634" s="17" t="str">
        <f>'G. Communications and Ops Mgmt'!G284</f>
        <v>N/A</v>
      </c>
      <c r="K634" s="17" t="str">
        <f>'G. Communications and Ops Mgmt'!H284</f>
        <v/>
      </c>
      <c r="L634" s="17"/>
      <c r="M634" s="17"/>
      <c r="N634" s="113"/>
      <c r="O634" s="113"/>
      <c r="P634" s="17"/>
      <c r="Q634" s="17"/>
      <c r="R634" s="17"/>
    </row>
    <row r="635" spans="1:18" ht="42">
      <c r="A635" s="17">
        <f>'G. Communications and Ops Mgmt'!A285</f>
        <v>1798</v>
      </c>
      <c r="B635" s="17">
        <f>'G. Communications and Ops Mgmt'!I285</f>
        <v>2</v>
      </c>
      <c r="C635" s="17">
        <f>'G. Communications and Ops Mgmt'!J285</f>
        <v>0</v>
      </c>
      <c r="D635" s="17" t="str">
        <f>'G. Communications and Ops Mgmt'!X285</f>
        <v/>
      </c>
      <c r="E635" s="17" t="str">
        <f>'G. Communications and Ops Mgmt'!B285</f>
        <v>G.22.11</v>
      </c>
      <c r="F635" s="17" t="str">
        <f>'G. Communications and Ops Mgmt'!C285</f>
        <v>Installation of software on company-owned equipment (workstations, mobile devices) restricted to administrators?</v>
      </c>
      <c r="G635" s="17" t="str">
        <f>'G. Communications and Ops Mgmt'!D285</f>
        <v>Yes</v>
      </c>
      <c r="H635" s="17">
        <f>'G. Communications and Ops Mgmt'!E285</f>
        <v>0</v>
      </c>
      <c r="I635" s="17">
        <f>'G. Communications and Ops Mgmt'!F285</f>
        <v>0</v>
      </c>
      <c r="J635" s="17" t="str">
        <f>'G. Communications and Ops Mgmt'!G285</f>
        <v>10.8.5.g</v>
      </c>
      <c r="K635" s="17" t="str">
        <f>'G. Communications and Ops Mgmt'!H285</f>
        <v>Business Information Systems</v>
      </c>
      <c r="L635" s="17"/>
      <c r="M635" s="17"/>
      <c r="N635" s="113"/>
      <c r="O635" s="113"/>
      <c r="P635" s="17"/>
      <c r="Q635" s="17"/>
      <c r="R635" s="17"/>
    </row>
    <row r="636" spans="1:18" ht="28">
      <c r="A636" s="17">
        <f>'G. Communications and Ops Mgmt'!A286</f>
        <v>2653</v>
      </c>
      <c r="B636" s="17">
        <f>'G. Communications and Ops Mgmt'!I286</f>
        <v>2</v>
      </c>
      <c r="C636" s="17">
        <f>'G. Communications and Ops Mgmt'!J286</f>
        <v>0</v>
      </c>
      <c r="D636" s="17" t="str">
        <f>'G. Communications and Ops Mgmt'!X286</f>
        <v/>
      </c>
      <c r="E636" s="17" t="str">
        <f>'G. Communications and Ops Mgmt'!B286</f>
        <v>G.22.12</v>
      </c>
      <c r="F636" s="17" t="str">
        <f>'G. Communications and Ops Mgmt'!C286</f>
        <v>Users permitted to execute mobile code?</v>
      </c>
      <c r="G636" s="17" t="str">
        <f>'G. Communications and Ops Mgmt'!D286</f>
        <v>No</v>
      </c>
      <c r="H636" s="17">
        <f>'G. Communications and Ops Mgmt'!E286</f>
        <v>0</v>
      </c>
      <c r="I636" s="17">
        <f>'G. Communications and Ops Mgmt'!F286</f>
        <v>0</v>
      </c>
      <c r="J636" s="17" t="str">
        <f>'G. Communications and Ops Mgmt'!G286</f>
        <v>10.4.2</v>
      </c>
      <c r="K636" s="17" t="str">
        <f>'G. Communications and Ops Mgmt'!H286</f>
        <v>Controls Against Mobile Code</v>
      </c>
      <c r="L636" s="17"/>
      <c r="M636" s="17"/>
      <c r="N636" s="113"/>
      <c r="O636" s="113"/>
      <c r="P636" s="17"/>
      <c r="Q636" s="17"/>
      <c r="R636" s="17"/>
    </row>
    <row r="637" spans="1:18" ht="28">
      <c r="A637" s="17">
        <f>'G. Communications and Ops Mgmt'!A287</f>
        <v>1803</v>
      </c>
      <c r="B637" s="17">
        <f>'G. Communications and Ops Mgmt'!I287</f>
        <v>2</v>
      </c>
      <c r="C637" s="17">
        <f>'G. Communications and Ops Mgmt'!J287</f>
        <v>0</v>
      </c>
      <c r="D637" s="17" t="str">
        <f>'G. Communications and Ops Mgmt'!X287</f>
        <v/>
      </c>
      <c r="E637" s="17" t="str">
        <f>'G. Communications and Ops Mgmt'!B287</f>
        <v>G.22.13</v>
      </c>
      <c r="F637" s="17" t="str">
        <f>'G. Communications and Ops Mgmt'!C287</f>
        <v>Mobile devices used?</v>
      </c>
      <c r="G637" s="17" t="str">
        <f>'G. Communications and Ops Mgmt'!D287</f>
        <v>Yes</v>
      </c>
      <c r="H637" s="17">
        <f>'G. Communications and Ops Mgmt'!E287</f>
        <v>0</v>
      </c>
      <c r="I637" s="17">
        <f>'G. Communications and Ops Mgmt'!F287</f>
        <v>0</v>
      </c>
      <c r="J637" s="17" t="str">
        <f>'G. Communications and Ops Mgmt'!G287</f>
        <v>11.7.1</v>
      </c>
      <c r="K637" s="17" t="str">
        <f>'G. Communications and Ops Mgmt'!H287</f>
        <v>Mobile Computing And Communications</v>
      </c>
      <c r="L637" s="17"/>
      <c r="M637" s="17"/>
      <c r="N637" s="113"/>
      <c r="O637" s="113"/>
      <c r="P637" s="17"/>
      <c r="Q637" s="17"/>
      <c r="R637" s="17"/>
    </row>
    <row r="638" spans="1:18" ht="28">
      <c r="A638" s="17">
        <f>'G. Communications and Ops Mgmt'!A288</f>
        <v>1805</v>
      </c>
      <c r="B638" s="17">
        <f>'G. Communications and Ops Mgmt'!I288</f>
        <v>2</v>
      </c>
      <c r="C638" s="17">
        <f>'G. Communications and Ops Mgmt'!J288</f>
        <v>0</v>
      </c>
      <c r="D638" s="17" t="str">
        <f>'G. Communications and Ops Mgmt'!X288</f>
        <v/>
      </c>
      <c r="E638" s="17" t="str">
        <f>'G. Communications and Ops Mgmt'!B288</f>
        <v>G.22.14</v>
      </c>
      <c r="F638" s="17" t="str">
        <f>'G. Communications and Ops Mgmt'!C288</f>
        <v>Encryption used to secure mobile computing devices?</v>
      </c>
      <c r="G638" s="17" t="str">
        <f>'G. Communications and Ops Mgmt'!D288</f>
        <v>Yes</v>
      </c>
      <c r="H638" s="17">
        <f>'G. Communications and Ops Mgmt'!E288</f>
        <v>0</v>
      </c>
      <c r="I638" s="17">
        <f>'G. Communications and Ops Mgmt'!F288</f>
        <v>0</v>
      </c>
      <c r="J638" s="17" t="str">
        <f>'G. Communications and Ops Mgmt'!G288</f>
        <v>11.7.1</v>
      </c>
      <c r="K638" s="17" t="str">
        <f>'G. Communications and Ops Mgmt'!H288</f>
        <v>Mobile Computing And Communications</v>
      </c>
      <c r="L638" s="17"/>
      <c r="M638" s="17"/>
      <c r="N638" s="113"/>
      <c r="O638" s="113"/>
      <c r="P638" s="17"/>
      <c r="Q638" s="17"/>
      <c r="R638" s="17"/>
    </row>
    <row r="639" spans="1:18">
      <c r="A639" s="17">
        <f>'G. Communications and Ops Mgmt'!A302</f>
        <v>0</v>
      </c>
      <c r="B639" s="17">
        <f>'G. Communications and Ops Mgmt'!I302</f>
        <v>0</v>
      </c>
      <c r="C639" s="17">
        <f>'G. Communications and Ops Mgmt'!J302</f>
        <v>0</v>
      </c>
      <c r="D639" s="17">
        <f>'G. Communications and Ops Mgmt'!X302</f>
        <v>0</v>
      </c>
      <c r="E639" s="17">
        <f>'G. Communications and Ops Mgmt'!B302</f>
        <v>0</v>
      </c>
      <c r="F639" s="17">
        <f>'G. Communications and Ops Mgmt'!C302</f>
        <v>0</v>
      </c>
      <c r="G639" s="17">
        <f>'G. Communications and Ops Mgmt'!D302</f>
        <v>0</v>
      </c>
      <c r="H639" s="17">
        <f>'G. Communications and Ops Mgmt'!E302</f>
        <v>0</v>
      </c>
      <c r="I639" s="17">
        <f>'G. Communications and Ops Mgmt'!F302</f>
        <v>0</v>
      </c>
      <c r="J639" s="17">
        <f>'G. Communications and Ops Mgmt'!G302</f>
        <v>0</v>
      </c>
      <c r="K639" s="17">
        <f>'G. Communications and Ops Mgmt'!H302</f>
        <v>0</v>
      </c>
      <c r="L639" s="17"/>
      <c r="M639" s="17"/>
      <c r="N639" s="113"/>
      <c r="O639" s="113"/>
      <c r="P639" s="17"/>
      <c r="Q639" s="17"/>
      <c r="R639" s="17"/>
    </row>
    <row r="640" spans="1:18">
      <c r="A640" s="102"/>
      <c r="B640" s="102"/>
      <c r="C640" s="102"/>
      <c r="D640" s="102"/>
      <c r="E640" s="102"/>
      <c r="F640" s="71"/>
      <c r="G640" s="102"/>
      <c r="H640" s="102"/>
      <c r="I640" s="71"/>
      <c r="J640" s="190"/>
      <c r="K640" s="71"/>
      <c r="L640" s="71"/>
      <c r="M640" s="71"/>
      <c r="N640" s="190"/>
      <c r="O640" s="190"/>
      <c r="P640" s="71"/>
      <c r="Q640" s="71"/>
      <c r="R640" s="71"/>
    </row>
    <row r="641" spans="1:18">
      <c r="A641" s="45" t="str">
        <f>'H. Access Control'!B1</f>
        <v>H. Access Control</v>
      </c>
      <c r="B641" s="188"/>
      <c r="C641" s="188"/>
      <c r="D641" s="188"/>
      <c r="E641" s="188" t="str">
        <f>'H. Access Control'!B1</f>
        <v>H. Access Control</v>
      </c>
      <c r="F641" s="192"/>
      <c r="G641" s="188"/>
      <c r="H641" s="188"/>
      <c r="I641" s="192"/>
      <c r="J641" s="191"/>
      <c r="K641" s="192"/>
      <c r="L641" s="192"/>
      <c r="M641" s="192"/>
      <c r="N641" s="191"/>
      <c r="O641" s="191"/>
      <c r="P641" s="192"/>
      <c r="Q641" s="192"/>
      <c r="R641" s="183"/>
    </row>
    <row r="642" spans="1:18" ht="42">
      <c r="A642" s="17">
        <f>'H. Access Control'!A5</f>
        <v>1998</v>
      </c>
      <c r="B642" s="17">
        <f>'H. Access Control'!I5</f>
        <v>1</v>
      </c>
      <c r="C642" s="17">
        <f>'H. Access Control'!J5</f>
        <v>0</v>
      </c>
      <c r="D642" s="17">
        <f>'H. Access Control'!X5</f>
        <v>1</v>
      </c>
      <c r="E642" s="17" t="str">
        <f>'H. Access Control'!B5</f>
        <v>H.1</v>
      </c>
      <c r="F642" s="17" t="str">
        <f>'H. Access Control'!C5</f>
        <v>Are electronic systems used to transmit, process or store Scoped Systems and Data?</v>
      </c>
      <c r="G642" s="17" t="str">
        <f>'H. Access Control'!D5</f>
        <v>Yes</v>
      </c>
      <c r="H642" s="17" t="str">
        <f>'H. Access Control'!E5</f>
        <v>情報管理ルールおよび Pathfinder Remediation Guide （以下同様）。</v>
      </c>
      <c r="I642" s="17">
        <f>'H. Access Control'!F5</f>
        <v>0</v>
      </c>
      <c r="J642" s="17" t="str">
        <f>'H. Access Control'!G5</f>
        <v>N/A</v>
      </c>
      <c r="K642" s="17" t="str">
        <f>'H. Access Control'!H5</f>
        <v/>
      </c>
      <c r="L642" s="17" t="s">
        <v>3</v>
      </c>
      <c r="M642" s="17" t="s">
        <v>243</v>
      </c>
      <c r="N642" s="113" t="s">
        <v>3</v>
      </c>
      <c r="O642" s="113" t="s">
        <v>3</v>
      </c>
      <c r="P642" s="17" t="s">
        <v>3</v>
      </c>
      <c r="Q642" s="17" t="s">
        <v>3</v>
      </c>
      <c r="R642" s="17"/>
    </row>
    <row r="643" spans="1:18" ht="70">
      <c r="A643" s="17">
        <f>'H. Access Control'!A6</f>
        <v>1903</v>
      </c>
      <c r="B643" s="17">
        <f>'H. Access Control'!I6</f>
        <v>2</v>
      </c>
      <c r="C643" s="17">
        <f>'H. Access Control'!J6</f>
        <v>0</v>
      </c>
      <c r="D643" s="17" t="str">
        <f>'H. Access Control'!X6</f>
        <v/>
      </c>
      <c r="E643" s="17" t="str">
        <f>'H. Access Control'!B6</f>
        <v>H.1.1</v>
      </c>
      <c r="F643" s="17" t="str">
        <f>'H. Access Control'!C6</f>
        <v>Is there an access control policy that has been approved by management, communicated to appropriate constituents and an owner to maintain and review the policy?</v>
      </c>
      <c r="G643" s="17" t="str">
        <f>'H. Access Control'!D6</f>
        <v>Yes</v>
      </c>
      <c r="H643" s="17">
        <f>'H. Access Control'!E6</f>
        <v>0</v>
      </c>
      <c r="I643" s="17" t="str">
        <f>'H. Access Control'!F6</f>
        <v>B.1 Information Security Policy Content</v>
      </c>
      <c r="J643" s="17" t="str">
        <f>'H. Access Control'!G6</f>
        <v>11.1.1</v>
      </c>
      <c r="K643" s="17" t="str">
        <f>'H. Access Control'!H6</f>
        <v>Access Control Policy</v>
      </c>
      <c r="L643" s="17" t="s">
        <v>3573</v>
      </c>
      <c r="M643" s="17" t="s">
        <v>3574</v>
      </c>
      <c r="N643" s="113">
        <v>5.0999999999999996</v>
      </c>
      <c r="O643" s="113">
        <v>5.0999999999999996</v>
      </c>
      <c r="P643" s="17" t="s">
        <v>3825</v>
      </c>
      <c r="Q643" s="17" t="s">
        <v>3655</v>
      </c>
      <c r="R643" s="17"/>
    </row>
    <row r="644" spans="1:18" ht="70">
      <c r="A644" s="17">
        <f>'H. Access Control'!A7</f>
        <v>1908</v>
      </c>
      <c r="B644" s="17">
        <f>'H. Access Control'!I7</f>
        <v>2</v>
      </c>
      <c r="C644" s="17">
        <f>'H. Access Control'!J7</f>
        <v>0</v>
      </c>
      <c r="D644" s="17" t="str">
        <f>'H. Access Control'!X7</f>
        <v/>
      </c>
      <c r="E644" s="17" t="str">
        <f>'H. Access Control'!B7</f>
        <v>H.1.2</v>
      </c>
      <c r="F644" s="17" t="str">
        <f>'H. Access Control'!C7</f>
        <v>Does access control on applications, operating systems, databases, and network devices ensure users have least privilege?</v>
      </c>
      <c r="G644" s="17" t="str">
        <f>'H. Access Control'!D7</f>
        <v>Yes</v>
      </c>
      <c r="H644" s="17" t="str">
        <f>'H. Access Control'!E7</f>
        <v>Q20</v>
      </c>
      <c r="I644" s="17">
        <f>'H. Access Control'!F7</f>
        <v>0</v>
      </c>
      <c r="J644" s="17" t="str">
        <f>'H. Access Control'!G7</f>
        <v>11.1.1.c</v>
      </c>
      <c r="K644" s="17" t="str">
        <f>'H. Access Control'!H7</f>
        <v>Access Control Policy</v>
      </c>
      <c r="L644" s="17" t="s">
        <v>3573</v>
      </c>
      <c r="M644" s="17" t="s">
        <v>3574</v>
      </c>
      <c r="N644" s="113">
        <v>7.1</v>
      </c>
      <c r="O644" s="113">
        <v>7.1</v>
      </c>
      <c r="P644" s="17" t="s">
        <v>3826</v>
      </c>
      <c r="Q644" s="17" t="s">
        <v>3655</v>
      </c>
      <c r="R644" s="17"/>
    </row>
    <row r="645" spans="1:18" ht="42">
      <c r="A645" s="17">
        <f>'H. Access Control'!A8</f>
        <v>1911</v>
      </c>
      <c r="B645" s="17">
        <f>'H. Access Control'!I8</f>
        <v>1</v>
      </c>
      <c r="C645" s="17">
        <f>'H. Access Control'!J8</f>
        <v>0</v>
      </c>
      <c r="D645" s="17">
        <f>'H. Access Control'!X8</f>
        <v>1</v>
      </c>
      <c r="E645" s="17" t="str">
        <f>'H. Access Control'!B8</f>
        <v>H.2</v>
      </c>
      <c r="F645" s="17" t="str">
        <f>'H. Access Control'!C8</f>
        <v>Are unique user IDs used for access?</v>
      </c>
      <c r="G645" s="17" t="str">
        <f>'H. Access Control'!D8</f>
        <v>Yes</v>
      </c>
      <c r="H645" s="17" t="str">
        <f>'H. Access Control'!E8</f>
        <v>Q19</v>
      </c>
      <c r="I645" s="17">
        <f>'H. Access Control'!F8</f>
        <v>0</v>
      </c>
      <c r="J645" s="17" t="str">
        <f>'H. Access Control'!G8</f>
        <v>11.2.1.a</v>
      </c>
      <c r="K645" s="17" t="str">
        <f>'H. Access Control'!H8</f>
        <v>User Registration</v>
      </c>
      <c r="L645" s="17" t="s">
        <v>3802</v>
      </c>
      <c r="M645" s="17" t="s">
        <v>3811</v>
      </c>
      <c r="N645" s="113" t="s">
        <v>3</v>
      </c>
      <c r="O645" s="113" t="s">
        <v>3</v>
      </c>
      <c r="P645" s="17" t="s">
        <v>3827</v>
      </c>
      <c r="Q645" s="17" t="s">
        <v>3802</v>
      </c>
      <c r="R645" s="17"/>
    </row>
    <row r="646" spans="1:18" ht="28">
      <c r="A646" s="17">
        <f>'H. Access Control'!A9</f>
        <v>1913</v>
      </c>
      <c r="B646" s="17">
        <f>'H. Access Control'!I9</f>
        <v>2</v>
      </c>
      <c r="C646" s="17">
        <f>'H. Access Control'!J9</f>
        <v>0</v>
      </c>
      <c r="D646" s="17" t="str">
        <f>'H. Access Control'!X9</f>
        <v/>
      </c>
      <c r="E646" s="17" t="str">
        <f>'H. Access Control'!B9</f>
        <v>H.2.1</v>
      </c>
      <c r="F646" s="17" t="str">
        <f>'H. Access Control'!C9</f>
        <v>Can a user ID contain personal information (SSN, access level, admin of the user)?</v>
      </c>
      <c r="G646" s="17" t="str">
        <f>'H. Access Control'!D9</f>
        <v>Yes</v>
      </c>
      <c r="H646" s="17">
        <f>'H. Access Control'!E9</f>
        <v>0</v>
      </c>
      <c r="I646" s="17">
        <f>'H. Access Control'!F9</f>
        <v>0</v>
      </c>
      <c r="J646" s="17" t="str">
        <f>'H. Access Control'!G9</f>
        <v>N/A</v>
      </c>
      <c r="K646" s="17" t="str">
        <f>'H. Access Control'!H9</f>
        <v/>
      </c>
      <c r="L646" s="17" t="s">
        <v>3</v>
      </c>
      <c r="M646" s="17" t="s">
        <v>243</v>
      </c>
      <c r="N646" s="113">
        <v>8.1</v>
      </c>
      <c r="O646" s="113" t="s">
        <v>3</v>
      </c>
      <c r="P646" s="17" t="s">
        <v>3828</v>
      </c>
      <c r="Q646" s="17" t="s">
        <v>3</v>
      </c>
      <c r="R646" s="17"/>
    </row>
    <row r="647" spans="1:18" ht="28">
      <c r="A647" s="17">
        <f>'H. Access Control'!A10</f>
        <v>3205</v>
      </c>
      <c r="B647" s="17">
        <f>'H. Access Control'!I10</f>
        <v>2</v>
      </c>
      <c r="C647" s="17">
        <f>'H. Access Control'!J10</f>
        <v>0</v>
      </c>
      <c r="D647" s="17" t="str">
        <f>'H. Access Control'!X10</f>
        <v/>
      </c>
      <c r="E647" s="17" t="str">
        <f>'H. Access Control'!B10</f>
        <v>H.2.2</v>
      </c>
      <c r="F647" s="17" t="str">
        <f>'H. Access Control'!C10</f>
        <v>Is an inactive user ID deleted or disabled within 90 days?</v>
      </c>
      <c r="G647" s="17" t="str">
        <f>'H. Access Control'!D10</f>
        <v>Yes</v>
      </c>
      <c r="H647" s="17">
        <f>'H. Access Control'!E10</f>
        <v>0</v>
      </c>
      <c r="I647" s="17" t="str">
        <f>'H. Access Control'!F10</f>
        <v>H.4 Inactive Accounts</v>
      </c>
      <c r="J647" s="17" t="str">
        <f>'H. Access Control'!G10</f>
        <v>N/A</v>
      </c>
      <c r="K647" s="17" t="str">
        <f>'H. Access Control'!H10</f>
        <v/>
      </c>
      <c r="L647" s="17" t="s">
        <v>3</v>
      </c>
      <c r="M647" s="17" t="s">
        <v>243</v>
      </c>
      <c r="N647" s="113" t="s">
        <v>3</v>
      </c>
      <c r="O647" s="113" t="s">
        <v>3</v>
      </c>
      <c r="P647" s="17" t="s">
        <v>3803</v>
      </c>
      <c r="Q647" s="17" t="s">
        <v>3</v>
      </c>
      <c r="R647" s="17"/>
    </row>
    <row r="648" spans="1:18">
      <c r="A648" s="17">
        <f>'H. Access Control'!A11</f>
        <v>1915</v>
      </c>
      <c r="B648" s="17">
        <f>'H. Access Control'!I11</f>
        <v>2</v>
      </c>
      <c r="C648" s="17">
        <f>'H. Access Control'!J11</f>
        <v>0</v>
      </c>
      <c r="D648" s="17" t="str">
        <f>'H. Access Control'!X11</f>
        <v/>
      </c>
      <c r="E648" s="17" t="str">
        <f>'H. Access Control'!B11</f>
        <v>H.2.3</v>
      </c>
      <c r="F648" s="17" t="str">
        <f>'H. Access Control'!C11</f>
        <v>Can a user ID be shared?</v>
      </c>
      <c r="G648" s="17" t="str">
        <f>'H. Access Control'!D11</f>
        <v>No</v>
      </c>
      <c r="H648" s="17">
        <f>'H. Access Control'!E11</f>
        <v>0</v>
      </c>
      <c r="I648" s="17">
        <f>'H. Access Control'!F11</f>
        <v>0</v>
      </c>
      <c r="J648" s="17" t="str">
        <f>'H. Access Control'!G11</f>
        <v>11.2.1.a</v>
      </c>
      <c r="K648" s="17" t="str">
        <f>'H. Access Control'!H11</f>
        <v>User Registration</v>
      </c>
      <c r="L648" s="17" t="s">
        <v>3802</v>
      </c>
      <c r="M648" s="17" t="s">
        <v>3811</v>
      </c>
      <c r="N648" s="113" t="s">
        <v>3829</v>
      </c>
      <c r="O648" s="113" t="s">
        <v>3829</v>
      </c>
      <c r="P648" s="17" t="s">
        <v>3</v>
      </c>
      <c r="Q648" s="17" t="s">
        <v>3802</v>
      </c>
      <c r="R648" s="17"/>
    </row>
    <row r="649" spans="1:18" ht="42">
      <c r="A649" s="17">
        <f>'H. Access Control'!A12</f>
        <v>1916</v>
      </c>
      <c r="B649" s="17">
        <f>'H. Access Control'!I12</f>
        <v>2</v>
      </c>
      <c r="C649" s="17">
        <f>'H. Access Control'!J12</f>
        <v>0</v>
      </c>
      <c r="D649" s="17" t="str">
        <f>'H. Access Control'!X12</f>
        <v/>
      </c>
      <c r="E649" s="17" t="str">
        <f>'H. Access Control'!B12</f>
        <v>H.2.4</v>
      </c>
      <c r="F649" s="17" t="str">
        <f>'H. Access Control'!C12</f>
        <v>Is there a process to grant and approve access to systems transmitting, processing or storing Scoped Systems and Data?</v>
      </c>
      <c r="G649" s="17" t="str">
        <f>'H. Access Control'!D12</f>
        <v>Yes</v>
      </c>
      <c r="H649" s="17">
        <f>'H. Access Control'!E12</f>
        <v>0</v>
      </c>
      <c r="I649" s="17">
        <f>'H. Access Control'!F12</f>
        <v>0</v>
      </c>
      <c r="J649" s="17" t="str">
        <f>'H. Access Control'!G12</f>
        <v>11.2.1</v>
      </c>
      <c r="K649" s="17" t="str">
        <f>'H. Access Control'!H12</f>
        <v>User Registration</v>
      </c>
      <c r="L649" s="17" t="s">
        <v>3802</v>
      </c>
      <c r="M649" s="17" t="s">
        <v>3811</v>
      </c>
      <c r="N649" s="113" t="s">
        <v>3830</v>
      </c>
      <c r="O649" s="113" t="s">
        <v>3830</v>
      </c>
      <c r="P649" s="17" t="s">
        <v>3831</v>
      </c>
      <c r="Q649" s="17" t="s">
        <v>3802</v>
      </c>
      <c r="R649" s="17"/>
    </row>
    <row r="650" spans="1:18" ht="42">
      <c r="A650" s="17">
        <f>'H. Access Control'!A13</f>
        <v>3206</v>
      </c>
      <c r="B650" s="17">
        <f>'H. Access Control'!I13</f>
        <v>3</v>
      </c>
      <c r="C650" s="17">
        <f>'H. Access Control'!J13</f>
        <v>0</v>
      </c>
      <c r="D650" s="17" t="str">
        <f>'H. Access Control'!X13</f>
        <v/>
      </c>
      <c r="E650" s="17" t="str">
        <f>'H. Access Control'!B13</f>
        <v>H.2.4.1</v>
      </c>
      <c r="F650" s="17" t="str">
        <f>'H. Access Control'!C13</f>
        <v>Does access to electronic systems include a formal request and management approval?</v>
      </c>
      <c r="G650" s="17" t="str">
        <f>'H. Access Control'!D13</f>
        <v>Yes</v>
      </c>
      <c r="H650" s="17">
        <f>'H. Access Control'!E13</f>
        <v>0</v>
      </c>
      <c r="I650" s="17" t="str">
        <f>'H. Access Control'!F13</f>
        <v>H.3 Logical Access Authorization</v>
      </c>
      <c r="J650" s="17" t="str">
        <f>'H. Access Control'!G13</f>
        <v>N/A</v>
      </c>
      <c r="K650" s="17" t="str">
        <f>'H. Access Control'!H13</f>
        <v/>
      </c>
      <c r="L650" s="17" t="s">
        <v>3802</v>
      </c>
      <c r="M650" s="17" t="s">
        <v>3811</v>
      </c>
      <c r="N650" s="113" t="s">
        <v>3830</v>
      </c>
      <c r="O650" s="113" t="s">
        <v>3830</v>
      </c>
      <c r="P650" s="17" t="s">
        <v>3831</v>
      </c>
      <c r="Q650" s="17" t="s">
        <v>3802</v>
      </c>
      <c r="R650" s="17"/>
    </row>
    <row r="651" spans="1:18" ht="28">
      <c r="A651" s="17">
        <f>'H. Access Control'!A14</f>
        <v>1922</v>
      </c>
      <c r="B651" s="17">
        <f>'H. Access Control'!I14</f>
        <v>3</v>
      </c>
      <c r="C651" s="17">
        <f>'H. Access Control'!J14</f>
        <v>0</v>
      </c>
      <c r="D651" s="17" t="str">
        <f>'H. Access Control'!X14</f>
        <v/>
      </c>
      <c r="E651" s="17" t="str">
        <f>'H. Access Control'!B14</f>
        <v>H.2.4.2</v>
      </c>
      <c r="F651" s="17" t="str">
        <f>'H. Access Control'!C14</f>
        <v>Are approved requests for granting access logged, archived and maintained?</v>
      </c>
      <c r="G651" s="17" t="str">
        <f>'H. Access Control'!D14</f>
        <v>Yes</v>
      </c>
      <c r="H651" s="17">
        <f>'H. Access Control'!E14</f>
        <v>0</v>
      </c>
      <c r="I651" s="17">
        <f>'H. Access Control'!F14</f>
        <v>0</v>
      </c>
      <c r="J651" s="17" t="str">
        <f>'H. Access Control'!G14</f>
        <v>11.2.1.g</v>
      </c>
      <c r="K651" s="17" t="str">
        <f>'H. Access Control'!H14</f>
        <v>User Registration</v>
      </c>
      <c r="L651" s="17" t="s">
        <v>3802</v>
      </c>
      <c r="M651" s="17" t="s">
        <v>3811</v>
      </c>
      <c r="N651" s="113" t="s">
        <v>3</v>
      </c>
      <c r="O651" s="113" t="s">
        <v>3</v>
      </c>
      <c r="P651" s="17" t="s">
        <v>3</v>
      </c>
      <c r="Q651" s="17" t="s">
        <v>3802</v>
      </c>
      <c r="R651" s="17"/>
    </row>
    <row r="652" spans="1:18">
      <c r="A652" s="17">
        <f>'H. Access Control'!A15</f>
        <v>1939</v>
      </c>
      <c r="B652" s="17">
        <f>'H. Access Control'!I15</f>
        <v>2</v>
      </c>
      <c r="C652" s="17">
        <f>'H. Access Control'!J15</f>
        <v>1</v>
      </c>
      <c r="D652" s="17" t="str">
        <f>'H. Access Control'!X15</f>
        <v/>
      </c>
      <c r="E652" s="17" t="str">
        <f>'H. Access Control'!B15</f>
        <v>H.2.5</v>
      </c>
      <c r="F652" s="17" t="str">
        <f>'H. Access Control'!C15</f>
        <v>Is system access limited by:</v>
      </c>
      <c r="G652" s="17">
        <f>'H. Access Control'!D15</f>
        <v>0</v>
      </c>
      <c r="H652" s="17">
        <f>'H. Access Control'!E15</f>
        <v>0</v>
      </c>
      <c r="I652" s="17">
        <f>'H. Access Control'!F15</f>
        <v>0</v>
      </c>
      <c r="J652" s="17" t="str">
        <f>'H. Access Control'!G15</f>
        <v>11.2.1.c</v>
      </c>
      <c r="K652" s="17" t="str">
        <f>'H. Access Control'!H15</f>
        <v>User Registration</v>
      </c>
      <c r="L652" s="17" t="s">
        <v>3802</v>
      </c>
      <c r="M652" s="17" t="s">
        <v>3811</v>
      </c>
      <c r="N652" s="113">
        <v>7.1</v>
      </c>
      <c r="O652" s="113">
        <v>7.1</v>
      </c>
      <c r="P652" s="17" t="s">
        <v>3</v>
      </c>
      <c r="Q652" s="17" t="s">
        <v>3802</v>
      </c>
      <c r="R652" s="17"/>
    </row>
    <row r="653" spans="1:18" ht="28">
      <c r="A653" s="17">
        <f>'H. Access Control'!A16</f>
        <v>1940</v>
      </c>
      <c r="B653" s="17">
        <f>'H. Access Control'!I16</f>
        <v>3</v>
      </c>
      <c r="C653" s="17">
        <f>'H. Access Control'!J16</f>
        <v>0</v>
      </c>
      <c r="D653" s="17" t="str">
        <f>'H. Access Control'!X16</f>
        <v/>
      </c>
      <c r="E653" s="17" t="str">
        <f>'H. Access Control'!B16</f>
        <v>H.2.5.1</v>
      </c>
      <c r="F653" s="17" t="str">
        <f>'H. Access Control'!C16</f>
        <v>Time of day?</v>
      </c>
      <c r="G653" s="17" t="str">
        <f>'H. Access Control'!D16</f>
        <v>No</v>
      </c>
      <c r="H653" s="17">
        <f>'H. Access Control'!E16</f>
        <v>0</v>
      </c>
      <c r="I653" s="17">
        <f>'H. Access Control'!F16</f>
        <v>0</v>
      </c>
      <c r="J653" s="17" t="str">
        <f>'H. Access Control'!G16</f>
        <v>11.5.6</v>
      </c>
      <c r="K653" s="17" t="str">
        <f>'H. Access Control'!H16</f>
        <v>Limitation Of Connection Time</v>
      </c>
      <c r="L653" s="17" t="s">
        <v>3750</v>
      </c>
      <c r="M653" s="17" t="s">
        <v>3751</v>
      </c>
      <c r="N653" s="113" t="s">
        <v>3</v>
      </c>
      <c r="O653" s="113" t="s">
        <v>3</v>
      </c>
      <c r="P653" s="17" t="s">
        <v>3832</v>
      </c>
      <c r="Q653" s="17" t="s">
        <v>3644</v>
      </c>
      <c r="R653" s="17"/>
    </row>
    <row r="654" spans="1:18">
      <c r="A654" s="17">
        <f>'H. Access Control'!A17</f>
        <v>1943</v>
      </c>
      <c r="B654" s="17">
        <f>'H. Access Control'!I17</f>
        <v>3</v>
      </c>
      <c r="C654" s="17">
        <f>'H. Access Control'!J17</f>
        <v>0</v>
      </c>
      <c r="D654" s="17" t="str">
        <f>'H. Access Control'!X17</f>
        <v/>
      </c>
      <c r="E654" s="17" t="str">
        <f>'H. Access Control'!B17</f>
        <v>H.2.5.2</v>
      </c>
      <c r="F654" s="17" t="str">
        <f>'H. Access Control'!C17</f>
        <v>Physical location?</v>
      </c>
      <c r="G654" s="17" t="str">
        <f>'H. Access Control'!D17</f>
        <v>Yes</v>
      </c>
      <c r="H654" s="17">
        <f>'H. Access Control'!E17</f>
        <v>0</v>
      </c>
      <c r="I654" s="17">
        <f>'H. Access Control'!F17</f>
        <v>0</v>
      </c>
      <c r="J654" s="17" t="str">
        <f>'H. Access Control'!G17</f>
        <v>N/A</v>
      </c>
      <c r="K654" s="17" t="str">
        <f>'H. Access Control'!H17</f>
        <v/>
      </c>
      <c r="L654" s="17" t="s">
        <v>3</v>
      </c>
      <c r="M654" s="17" t="s">
        <v>243</v>
      </c>
      <c r="N654" s="113" t="s">
        <v>3</v>
      </c>
      <c r="O654" s="113" t="s">
        <v>3</v>
      </c>
      <c r="P654" s="17" t="s">
        <v>3</v>
      </c>
      <c r="Q654" s="17" t="s">
        <v>3</v>
      </c>
      <c r="R654" s="17"/>
    </row>
    <row r="655" spans="1:18">
      <c r="A655" s="17">
        <f>'H. Access Control'!A18</f>
        <v>1945</v>
      </c>
      <c r="B655" s="17">
        <f>'H. Access Control'!I18</f>
        <v>3</v>
      </c>
      <c r="C655" s="17">
        <f>'H. Access Control'!J18</f>
        <v>0</v>
      </c>
      <c r="D655" s="17" t="str">
        <f>'H. Access Control'!X18</f>
        <v/>
      </c>
      <c r="E655" s="17" t="str">
        <f>'H. Access Control'!B18</f>
        <v>H.2.5.3</v>
      </c>
      <c r="F655" s="17" t="str">
        <f>'H. Access Control'!C18</f>
        <v>Network subnet?</v>
      </c>
      <c r="G655" s="17" t="str">
        <f>'H. Access Control'!D18</f>
        <v>Yes</v>
      </c>
      <c r="H655" s="17">
        <f>'H. Access Control'!E18</f>
        <v>0</v>
      </c>
      <c r="I655" s="17">
        <f>'H. Access Control'!F18</f>
        <v>0</v>
      </c>
      <c r="J655" s="17" t="str">
        <f>'H. Access Control'!G18</f>
        <v>N/A</v>
      </c>
      <c r="K655" s="17" t="str">
        <f>'H. Access Control'!H18</f>
        <v/>
      </c>
      <c r="L655" s="17" t="s">
        <v>3</v>
      </c>
      <c r="M655" s="17" t="s">
        <v>243</v>
      </c>
      <c r="N655" s="113" t="s">
        <v>3</v>
      </c>
      <c r="O655" s="113" t="s">
        <v>3</v>
      </c>
      <c r="P655" s="17" t="s">
        <v>3</v>
      </c>
      <c r="Q655" s="17" t="s">
        <v>3</v>
      </c>
      <c r="R655" s="17"/>
    </row>
    <row r="656" spans="1:18" ht="28">
      <c r="A656" s="17">
        <f>'H. Access Control'!A19</f>
        <v>3207</v>
      </c>
      <c r="B656" s="17">
        <f>'H. Access Control'!I19</f>
        <v>2</v>
      </c>
      <c r="C656" s="17">
        <f>'H. Access Control'!J19</f>
        <v>0</v>
      </c>
      <c r="D656" s="17" t="str">
        <f>'H. Access Control'!X19</f>
        <v/>
      </c>
      <c r="E656" s="17" t="str">
        <f>'H. Access Control'!B19</f>
        <v>H.2.6</v>
      </c>
      <c r="F656" s="17" t="str">
        <f>'H. Access Control'!C19</f>
        <v>Are user access rights reviewed at least quarterly?</v>
      </c>
      <c r="G656" s="17" t="str">
        <f>'H. Access Control'!D19</f>
        <v>Yes</v>
      </c>
      <c r="H656" s="17">
        <f>'H. Access Control'!E19</f>
        <v>0</v>
      </c>
      <c r="I656" s="17">
        <f>'H. Access Control'!F19</f>
        <v>0</v>
      </c>
      <c r="J656" s="17" t="str">
        <f>'H. Access Control'!G19</f>
        <v>11.2.4.a</v>
      </c>
      <c r="K656" s="17" t="str">
        <f>'H. Access Control'!H19</f>
        <v>Review Of User Access Rights</v>
      </c>
      <c r="L656" s="17" t="s">
        <v>3802</v>
      </c>
      <c r="M656" s="17" t="s">
        <v>3811</v>
      </c>
      <c r="N656" s="113" t="s">
        <v>3</v>
      </c>
      <c r="O656" s="113" t="s">
        <v>3</v>
      </c>
      <c r="P656" s="17" t="s">
        <v>3833</v>
      </c>
      <c r="Q656" s="17" t="s">
        <v>3802</v>
      </c>
      <c r="R656" s="17"/>
    </row>
    <row r="657" spans="1:18" ht="28">
      <c r="A657" s="17">
        <f>'H. Access Control'!A20</f>
        <v>2654</v>
      </c>
      <c r="B657" s="17">
        <f>'H. Access Control'!I20</f>
        <v>2</v>
      </c>
      <c r="C657" s="17">
        <f>'H. Access Control'!J20</f>
        <v>0</v>
      </c>
      <c r="D657" s="17" t="str">
        <f>'H. Access Control'!X20</f>
        <v/>
      </c>
      <c r="E657" s="17" t="str">
        <f>'H. Access Control'!B20</f>
        <v>H.2.7</v>
      </c>
      <c r="F657" s="17" t="str">
        <f>'H. Access Control'!C20</f>
        <v>Are access rights reviewed when a constituent changes roles?</v>
      </c>
      <c r="G657" s="17" t="str">
        <f>'H. Access Control'!D20</f>
        <v>Yes</v>
      </c>
      <c r="H657" s="17">
        <f>'H. Access Control'!E20</f>
        <v>0</v>
      </c>
      <c r="I657" s="17">
        <f>'H. Access Control'!F20</f>
        <v>0</v>
      </c>
      <c r="J657" s="17" t="str">
        <f>'H. Access Control'!G20</f>
        <v>11.2.4.b</v>
      </c>
      <c r="K657" s="17" t="str">
        <f>'H. Access Control'!H20</f>
        <v>Review Of User Access Rights</v>
      </c>
      <c r="L657" s="17" t="s">
        <v>3802</v>
      </c>
      <c r="M657" s="17" t="s">
        <v>3811</v>
      </c>
      <c r="N657" s="113" t="s">
        <v>3</v>
      </c>
      <c r="O657" s="113" t="s">
        <v>3</v>
      </c>
      <c r="P657" s="17" t="s">
        <v>3834</v>
      </c>
      <c r="Q657" s="17" t="s">
        <v>3802</v>
      </c>
      <c r="R657" s="17"/>
    </row>
    <row r="658" spans="1:18" ht="42">
      <c r="A658" s="17">
        <f>'H. Access Control'!A21</f>
        <v>2655</v>
      </c>
      <c r="B658" s="17">
        <f>'H. Access Control'!I21</f>
        <v>2</v>
      </c>
      <c r="C658" s="17">
        <f>'H. Access Control'!J21</f>
        <v>0</v>
      </c>
      <c r="D658" s="17" t="str">
        <f>'H. Access Control'!X21</f>
        <v/>
      </c>
      <c r="E658" s="17" t="str">
        <f>'H. Access Control'!B21</f>
        <v>H.2.8</v>
      </c>
      <c r="F658" s="17" t="str">
        <f>'H. Access Control'!C21</f>
        <v>Are reviews of privileged systems conducted to ensure unauthorized privileges have not been obtained?</v>
      </c>
      <c r="G658" s="17" t="str">
        <f>'H. Access Control'!D21</f>
        <v>Yes</v>
      </c>
      <c r="H658" s="17">
        <f>'H. Access Control'!E21</f>
        <v>0</v>
      </c>
      <c r="I658" s="17">
        <f>'H. Access Control'!F21</f>
        <v>0</v>
      </c>
      <c r="J658" s="17" t="str">
        <f>'H. Access Control'!G21</f>
        <v>11.2.4.d</v>
      </c>
      <c r="K658" s="17" t="str">
        <f>'H. Access Control'!H21</f>
        <v>Review Of User Access Rights</v>
      </c>
      <c r="L658" s="17" t="s">
        <v>3802</v>
      </c>
      <c r="M658" s="17" t="s">
        <v>3811</v>
      </c>
      <c r="N658" s="113" t="s">
        <v>3</v>
      </c>
      <c r="O658" s="113" t="s">
        <v>3</v>
      </c>
      <c r="P658" s="17" t="s">
        <v>3835</v>
      </c>
      <c r="Q658" s="17" t="s">
        <v>3802</v>
      </c>
      <c r="R658" s="17"/>
    </row>
    <row r="659" spans="1:18" ht="28">
      <c r="A659" s="17">
        <f>'H. Access Control'!A22</f>
        <v>3208</v>
      </c>
      <c r="B659" s="17">
        <f>'H. Access Control'!I22</f>
        <v>2</v>
      </c>
      <c r="C659" s="17">
        <f>'H. Access Control'!J22</f>
        <v>0</v>
      </c>
      <c r="D659" s="17" t="str">
        <f>'H. Access Control'!X22</f>
        <v/>
      </c>
      <c r="E659" s="17" t="str">
        <f>'H. Access Control'!B22</f>
        <v>H.2.9</v>
      </c>
      <c r="F659" s="17" t="str">
        <f>'H. Access Control'!C22</f>
        <v>Are privileged user access rights reviewed at least quarterly?</v>
      </c>
      <c r="G659" s="17" t="str">
        <f>'H. Access Control'!D22</f>
        <v>Yes</v>
      </c>
      <c r="H659" s="17">
        <f>'H. Access Control'!E22</f>
        <v>0</v>
      </c>
      <c r="I659" s="17">
        <f>'H. Access Control'!F22</f>
        <v>0</v>
      </c>
      <c r="J659" s="17" t="str">
        <f>'H. Access Control'!G22</f>
        <v>11.2.4.c</v>
      </c>
      <c r="K659" s="17" t="str">
        <f>'H. Access Control'!H22</f>
        <v>Review Of User Access Rights</v>
      </c>
      <c r="L659" s="17" t="s">
        <v>3802</v>
      </c>
      <c r="M659" s="17" t="s">
        <v>3811</v>
      </c>
      <c r="N659" s="113" t="s">
        <v>3</v>
      </c>
      <c r="O659" s="113" t="s">
        <v>3</v>
      </c>
      <c r="P659" s="17" t="s">
        <v>3836</v>
      </c>
      <c r="Q659" s="17" t="s">
        <v>3802</v>
      </c>
      <c r="R659" s="17"/>
    </row>
    <row r="660" spans="1:18" ht="28">
      <c r="A660" s="17">
        <f>'H. Access Control'!A23</f>
        <v>2656</v>
      </c>
      <c r="B660" s="17">
        <f>'H. Access Control'!I23</f>
        <v>2</v>
      </c>
      <c r="C660" s="17">
        <f>'H. Access Control'!J23</f>
        <v>0</v>
      </c>
      <c r="D660" s="17" t="str">
        <f>'H. Access Control'!X23</f>
        <v/>
      </c>
      <c r="E660" s="17" t="str">
        <f>'H. Access Control'!B23</f>
        <v>H.2.10</v>
      </c>
      <c r="F660" s="17" t="str">
        <f>'H. Access Control'!C23</f>
        <v>Are changes to privileged user access rights logged?</v>
      </c>
      <c r="G660" s="17" t="str">
        <f>'H. Access Control'!D23</f>
        <v>Yes</v>
      </c>
      <c r="H660" s="17">
        <f>'H. Access Control'!E23</f>
        <v>0</v>
      </c>
      <c r="I660" s="17">
        <f>'H. Access Control'!F23</f>
        <v>0</v>
      </c>
      <c r="J660" s="17" t="str">
        <f>'H. Access Control'!G23</f>
        <v>11.2.4.e</v>
      </c>
      <c r="K660" s="17" t="str">
        <f>'H. Access Control'!H23</f>
        <v>Review Of User Access Rights</v>
      </c>
      <c r="L660" s="17" t="s">
        <v>3802</v>
      </c>
      <c r="M660" s="17" t="s">
        <v>3811</v>
      </c>
      <c r="N660" s="113" t="s">
        <v>3</v>
      </c>
      <c r="O660" s="113" t="s">
        <v>3</v>
      </c>
      <c r="P660" s="17" t="s">
        <v>3837</v>
      </c>
      <c r="Q660" s="17" t="s">
        <v>3802</v>
      </c>
      <c r="R660" s="17"/>
    </row>
    <row r="661" spans="1:18" ht="56">
      <c r="A661" s="17">
        <f>'H. Access Control'!A24</f>
        <v>3209</v>
      </c>
      <c r="B661" s="17">
        <f>'H. Access Control'!I24</f>
        <v>2</v>
      </c>
      <c r="C661" s="17">
        <f>'H. Access Control'!J24</f>
        <v>0</v>
      </c>
      <c r="D661" s="17" t="str">
        <f>'H. Access Control'!X24</f>
        <v/>
      </c>
      <c r="E661" s="17" t="str">
        <f>'H. Access Control'!B24</f>
        <v>H.2.11</v>
      </c>
      <c r="F661" s="17" t="str">
        <f>'H. Access Control'!C24</f>
        <v>Are there logon banners for all electronic systems access?</v>
      </c>
      <c r="G661" s="17" t="str">
        <f>'H. Access Control'!D24</f>
        <v>Yes</v>
      </c>
      <c r="H661" s="17">
        <f>'H. Access Control'!E24</f>
        <v>0</v>
      </c>
      <c r="I661" s="17" t="str">
        <f>'H. Access Control'!F24</f>
        <v>L.1 Presence of Log-on Banners</v>
      </c>
      <c r="J661" s="17" t="str">
        <f>'H. Access Control'!G24</f>
        <v>11.5.1.b</v>
      </c>
      <c r="K661" s="17" t="str">
        <f>'H. Access Control'!H24</f>
        <v>Secure Log-On Procedures</v>
      </c>
      <c r="L661" s="17" t="s">
        <v>3750</v>
      </c>
      <c r="M661" s="17" t="s">
        <v>3751</v>
      </c>
      <c r="N661" s="113" t="s">
        <v>3</v>
      </c>
      <c r="O661" s="113" t="s">
        <v>3</v>
      </c>
      <c r="P661" s="17" t="s">
        <v>3838</v>
      </c>
      <c r="Q661" s="17" t="s">
        <v>3804</v>
      </c>
      <c r="R661" s="17"/>
    </row>
    <row r="662" spans="1:18" ht="42">
      <c r="A662" s="17">
        <f>'H. Access Control'!A25</f>
        <v>2006</v>
      </c>
      <c r="B662" s="17">
        <f>'H. Access Control'!I25</f>
        <v>2</v>
      </c>
      <c r="C662" s="17">
        <f>'H. Access Control'!J25</f>
        <v>0</v>
      </c>
      <c r="D662" s="17" t="str">
        <f>'H. Access Control'!X25</f>
        <v/>
      </c>
      <c r="E662" s="17" t="str">
        <f>'H. Access Control'!B25</f>
        <v>H.2.12</v>
      </c>
      <c r="F662" s="17" t="str">
        <f>'H. Access Control'!C25</f>
        <v>Upon logon failure, does the error message describe the cause of the failure to the user (Invalid password, invalid user ID, etc.)?</v>
      </c>
      <c r="G662" s="17" t="str">
        <f>'H. Access Control'!D25</f>
        <v>Yes</v>
      </c>
      <c r="H662" s="17">
        <f>'H. Access Control'!E25</f>
        <v>0</v>
      </c>
      <c r="I662" s="17">
        <f>'H. Access Control'!F25</f>
        <v>0</v>
      </c>
      <c r="J662" s="17" t="str">
        <f>'H. Access Control'!G25</f>
        <v>11.5.1.c</v>
      </c>
      <c r="K662" s="17" t="str">
        <f>'H. Access Control'!H25</f>
        <v>Secure Log-On Procedures</v>
      </c>
      <c r="L662" s="17" t="s">
        <v>3750</v>
      </c>
      <c r="M662" s="17" t="s">
        <v>3751</v>
      </c>
      <c r="N662" s="113" t="s">
        <v>3</v>
      </c>
      <c r="O662" s="113" t="s">
        <v>3</v>
      </c>
      <c r="P662" s="17" t="s">
        <v>3839</v>
      </c>
      <c r="Q662" s="17" t="s">
        <v>3804</v>
      </c>
      <c r="R662" s="17"/>
    </row>
    <row r="663" spans="1:18" ht="28">
      <c r="A663" s="17">
        <f>'H. Access Control'!A26</f>
        <v>2007</v>
      </c>
      <c r="B663" s="17">
        <f>'H. Access Control'!I26</f>
        <v>2</v>
      </c>
      <c r="C663" s="17">
        <f>'H. Access Control'!J26</f>
        <v>0</v>
      </c>
      <c r="D663" s="17" t="str">
        <f>'H. Access Control'!X26</f>
        <v/>
      </c>
      <c r="E663" s="17" t="str">
        <f>'H. Access Control'!B26</f>
        <v>H.2.13</v>
      </c>
      <c r="F663" s="17" t="str">
        <f>'H. Access Control'!C26</f>
        <v>Upon successful logon, does a message indicate the last time of successful logon?</v>
      </c>
      <c r="G663" s="17" t="str">
        <f>'H. Access Control'!D26</f>
        <v>No</v>
      </c>
      <c r="H663" s="17">
        <f>'H. Access Control'!E26</f>
        <v>0</v>
      </c>
      <c r="I663" s="17">
        <f>'H. Access Control'!F26</f>
        <v>0</v>
      </c>
      <c r="J663" s="17" t="str">
        <f>'H. Access Control'!G26</f>
        <v>11.5.1.g</v>
      </c>
      <c r="K663" s="17" t="str">
        <f>'H. Access Control'!H26</f>
        <v>Secure Log-On Procedures</v>
      </c>
      <c r="L663" s="17" t="s">
        <v>3750</v>
      </c>
      <c r="M663" s="17" t="s">
        <v>3751</v>
      </c>
      <c r="N663" s="113" t="s">
        <v>3</v>
      </c>
      <c r="O663" s="113" t="s">
        <v>3</v>
      </c>
      <c r="P663" s="17" t="s">
        <v>3</v>
      </c>
      <c r="Q663" s="17" t="s">
        <v>3804</v>
      </c>
      <c r="R663" s="17"/>
    </row>
    <row r="664" spans="1:18" ht="28">
      <c r="A664" s="17">
        <f>'H. Access Control'!A27</f>
        <v>1910</v>
      </c>
      <c r="B664" s="17">
        <f>'H. Access Control'!I27</f>
        <v>2</v>
      </c>
      <c r="C664" s="17">
        <f>'H. Access Control'!J27</f>
        <v>0</v>
      </c>
      <c r="D664" s="17" t="str">
        <f>'H. Access Control'!X27</f>
        <v/>
      </c>
      <c r="E664" s="17" t="str">
        <f>'H. Access Control'!B27</f>
        <v>H.2.14</v>
      </c>
      <c r="F664" s="17" t="str">
        <f>'H. Access Control'!C27</f>
        <v>Is multi-factor authentication deployed for “high-risk” environments?</v>
      </c>
      <c r="G664" s="17" t="str">
        <f>'H. Access Control'!D27</f>
        <v>Yes</v>
      </c>
      <c r="H664" s="17">
        <f>'H. Access Control'!E27</f>
        <v>0</v>
      </c>
      <c r="I664" s="17">
        <f>'H. Access Control'!F27</f>
        <v>0</v>
      </c>
      <c r="J664" s="17" t="str">
        <f>'H. Access Control'!G27</f>
        <v>11.5.2</v>
      </c>
      <c r="K664" s="17" t="str">
        <f>'H. Access Control'!H27</f>
        <v>User Identification And Authentication</v>
      </c>
      <c r="L664" s="17" t="s">
        <v>3750</v>
      </c>
      <c r="M664" s="17" t="s">
        <v>3751</v>
      </c>
      <c r="N664" s="113" t="s">
        <v>3</v>
      </c>
      <c r="O664" s="113" t="s">
        <v>3</v>
      </c>
      <c r="P664" s="17" t="s">
        <v>3840</v>
      </c>
      <c r="Q664" s="17" t="s">
        <v>3750</v>
      </c>
      <c r="R664" s="17"/>
    </row>
    <row r="665" spans="1:18" ht="28">
      <c r="A665" s="17">
        <f>'H. Access Control'!A28</f>
        <v>1912</v>
      </c>
      <c r="B665" s="17">
        <f>'H. Access Control'!I28</f>
        <v>2</v>
      </c>
      <c r="C665" s="17">
        <f>'H. Access Control'!J28</f>
        <v>0</v>
      </c>
      <c r="D665" s="17" t="str">
        <f>'H. Access Control'!X28</f>
        <v/>
      </c>
      <c r="E665" s="17" t="str">
        <f>'H. Access Control'!B28</f>
        <v>H.2.15</v>
      </c>
      <c r="F665" s="17" t="str">
        <f>'H. Access Control'!C28</f>
        <v>Do all users have a unique user ID when accessing applications?</v>
      </c>
      <c r="G665" s="17" t="str">
        <f>'H. Access Control'!D28</f>
        <v>Yes</v>
      </c>
      <c r="H665" s="17">
        <f>'H. Access Control'!E28</f>
        <v>0</v>
      </c>
      <c r="I665" s="17">
        <f>'H. Access Control'!F28</f>
        <v>0</v>
      </c>
      <c r="J665" s="17" t="str">
        <f>'H. Access Control'!G28</f>
        <v>11.5.2</v>
      </c>
      <c r="K665" s="17" t="str">
        <f>'H. Access Control'!H28</f>
        <v>User Identification And Authentication</v>
      </c>
      <c r="L665" s="17" t="s">
        <v>3750</v>
      </c>
      <c r="M665" s="17" t="s">
        <v>3751</v>
      </c>
      <c r="N665" s="113" t="s">
        <v>3841</v>
      </c>
      <c r="O665" s="113" t="s">
        <v>3841</v>
      </c>
      <c r="P665" s="17" t="s">
        <v>3806</v>
      </c>
      <c r="Q665" s="17" t="s">
        <v>3750</v>
      </c>
      <c r="R665" s="17"/>
    </row>
    <row r="666" spans="1:18" ht="28">
      <c r="A666" s="17">
        <f>'H. Access Control'!A29</f>
        <v>2657</v>
      </c>
      <c r="B666" s="17">
        <f>'H. Access Control'!I29</f>
        <v>2</v>
      </c>
      <c r="C666" s="17">
        <f>'H. Access Control'!J29</f>
        <v>0</v>
      </c>
      <c r="D666" s="17" t="str">
        <f>'H. Access Control'!X29</f>
        <v/>
      </c>
      <c r="E666" s="17" t="str">
        <f>'H. Access Control'!B29</f>
        <v>H.2.16</v>
      </c>
      <c r="F666" s="17" t="str">
        <f>'H. Access Control'!C29</f>
        <v>Is the use of system utilities restricted to authorized users only?</v>
      </c>
      <c r="G666" s="17" t="str">
        <f>'H. Access Control'!D29</f>
        <v>Yes</v>
      </c>
      <c r="H666" s="17">
        <f>'H. Access Control'!E29</f>
        <v>0</v>
      </c>
      <c r="I666" s="17">
        <f>'H. Access Control'!F29</f>
        <v>0</v>
      </c>
      <c r="J666" s="17" t="str">
        <f>'H. Access Control'!G29</f>
        <v>11.5.4</v>
      </c>
      <c r="K666" s="17" t="str">
        <f>'H. Access Control'!H29</f>
        <v>Use Of System Utilities</v>
      </c>
      <c r="L666" s="17" t="s">
        <v>3791</v>
      </c>
      <c r="M666" s="17" t="s">
        <v>3792</v>
      </c>
      <c r="N666" s="113" t="s">
        <v>3</v>
      </c>
      <c r="O666" s="113" t="s">
        <v>3</v>
      </c>
      <c r="P666" s="17" t="s">
        <v>3842</v>
      </c>
      <c r="Q666" s="17" t="s">
        <v>3794</v>
      </c>
      <c r="R666" s="17"/>
    </row>
    <row r="667" spans="1:18" ht="28">
      <c r="A667" s="17">
        <f>'H. Access Control'!A30</f>
        <v>3210</v>
      </c>
      <c r="B667" s="17">
        <f>'H. Access Control'!I30</f>
        <v>2</v>
      </c>
      <c r="C667" s="17">
        <f>'H. Access Control'!J30</f>
        <v>0</v>
      </c>
      <c r="D667" s="17" t="str">
        <f>'H. Access Control'!X30</f>
        <v/>
      </c>
      <c r="E667" s="17" t="str">
        <f>'H. Access Control'!B30</f>
        <v>H.2.17</v>
      </c>
      <c r="F667" s="17" t="str">
        <f>'H. Access Control'!C30</f>
        <v>Do inactive workstation lock within 15 minutes?</v>
      </c>
      <c r="G667" s="17" t="str">
        <f>'H. Access Control'!D30</f>
        <v>Yes</v>
      </c>
      <c r="H667" s="17">
        <f>'H. Access Control'!E30</f>
        <v>0</v>
      </c>
      <c r="I667" s="17" t="str">
        <f>'H. Access Control'!F30</f>
        <v>H.5 Controls for Unattended Systems</v>
      </c>
      <c r="J667" s="17" t="str">
        <f>'H. Access Control'!G30</f>
        <v>11.5.5</v>
      </c>
      <c r="K667" s="17" t="str">
        <f>'H. Access Control'!H30</f>
        <v>Session Time-Out</v>
      </c>
      <c r="L667" s="17" t="s">
        <v>3750</v>
      </c>
      <c r="M667" s="17" t="s">
        <v>3751</v>
      </c>
      <c r="N667" s="113" t="s">
        <v>3843</v>
      </c>
      <c r="O667" s="113" t="s">
        <v>3843</v>
      </c>
      <c r="P667" s="17" t="s">
        <v>3844</v>
      </c>
      <c r="Q667" s="17" t="s">
        <v>3644</v>
      </c>
      <c r="R667" s="17"/>
    </row>
    <row r="668" spans="1:18" ht="42">
      <c r="A668" s="17">
        <f>'H. Access Control'!A31</f>
        <v>3211</v>
      </c>
      <c r="B668" s="17">
        <f>'H. Access Control'!I31</f>
        <v>2</v>
      </c>
      <c r="C668" s="17">
        <f>'H. Access Control'!J31</f>
        <v>0</v>
      </c>
      <c r="D668" s="17" t="str">
        <f>'H. Access Control'!X31</f>
        <v/>
      </c>
      <c r="E668" s="17" t="str">
        <f>'H. Access Control'!B31</f>
        <v>H.2.18</v>
      </c>
      <c r="F668" s="17" t="str">
        <f>'H. Access Control'!C31</f>
        <v>Do inactive sessions timeout within 15 minutes?</v>
      </c>
      <c r="G668" s="17" t="str">
        <f>'H. Access Control'!D31</f>
        <v>Yes</v>
      </c>
      <c r="H668" s="17">
        <f>'H. Access Control'!E31</f>
        <v>0</v>
      </c>
      <c r="I668" s="17" t="str">
        <f>'H. Access Control'!F31</f>
        <v>H.5 Controls for Unattended Systems</v>
      </c>
      <c r="J668" s="17" t="str">
        <f>'H. Access Control'!G31</f>
        <v>11.5.5</v>
      </c>
      <c r="K668" s="17" t="str">
        <f>'H. Access Control'!H31</f>
        <v>Session Time-Out</v>
      </c>
      <c r="L668" s="17" t="s">
        <v>3750</v>
      </c>
      <c r="M668" s="17" t="s">
        <v>3751</v>
      </c>
      <c r="N668" s="113" t="s">
        <v>3</v>
      </c>
      <c r="O668" s="113" t="s">
        <v>3</v>
      </c>
      <c r="P668" s="17" t="s">
        <v>3845</v>
      </c>
      <c r="Q668" s="17" t="s">
        <v>3644</v>
      </c>
      <c r="R668" s="17"/>
    </row>
    <row r="669" spans="1:18" ht="28">
      <c r="A669" s="17">
        <f>'H. Access Control'!A32</f>
        <v>2019</v>
      </c>
      <c r="B669" s="17">
        <f>'H. Access Control'!I32</f>
        <v>1</v>
      </c>
      <c r="C669" s="17">
        <f>'H. Access Control'!J32</f>
        <v>0</v>
      </c>
      <c r="D669" s="17">
        <f>'H. Access Control'!X32</f>
        <v>1</v>
      </c>
      <c r="E669" s="17" t="str">
        <f>'H. Access Control'!B32</f>
        <v>H.3</v>
      </c>
      <c r="F669" s="17" t="str">
        <f>'H. Access Control'!C32</f>
        <v>Is application development performed? If so, are developers permitted to:</v>
      </c>
      <c r="G669" s="17" t="str">
        <f>'H. Access Control'!D32</f>
        <v>No</v>
      </c>
      <c r="H669" s="17">
        <f>'H. Access Control'!E32</f>
        <v>0</v>
      </c>
      <c r="I669" s="17">
        <f>'H. Access Control'!F32</f>
        <v>0</v>
      </c>
      <c r="J669" s="17">
        <f>'H. Access Control'!G32</f>
        <v>11.6</v>
      </c>
      <c r="K669" s="17" t="str">
        <f>'H. Access Control'!H32</f>
        <v>Application and information access control</v>
      </c>
      <c r="L669" s="17" t="s">
        <v>3</v>
      </c>
      <c r="M669" s="17" t="s">
        <v>243</v>
      </c>
      <c r="N669" s="113" t="s">
        <v>3</v>
      </c>
      <c r="O669" s="113" t="s">
        <v>3</v>
      </c>
      <c r="P669" s="17" t="s">
        <v>3</v>
      </c>
      <c r="Q669" s="17" t="s">
        <v>3644</v>
      </c>
      <c r="R669" s="17"/>
    </row>
    <row r="670" spans="1:18" ht="28">
      <c r="A670" s="17">
        <f>'H. Access Control'!A33</f>
        <v>2020</v>
      </c>
      <c r="B670" s="17">
        <f>'H. Access Control'!I33</f>
        <v>2</v>
      </c>
      <c r="C670" s="17">
        <f>'H. Access Control'!J33</f>
        <v>0</v>
      </c>
      <c r="D670" s="17" t="str">
        <f>'H. Access Control'!X33</f>
        <v/>
      </c>
      <c r="E670" s="17" t="str">
        <f>'H. Access Control'!B33</f>
        <v>H.3.1</v>
      </c>
      <c r="F670" s="17" t="str">
        <f>'H. Access Control'!C33</f>
        <v>Access production environments, including read only access?</v>
      </c>
      <c r="G670" s="17">
        <f>'H. Access Control'!D33</f>
        <v>0</v>
      </c>
      <c r="H670" s="17">
        <f>'H. Access Control'!E33</f>
        <v>0</v>
      </c>
      <c r="I670" s="17">
        <f>'H. Access Control'!F33</f>
        <v>0</v>
      </c>
      <c r="J670" s="17" t="str">
        <f>'H. Access Control'!G33</f>
        <v>12.4.3.c</v>
      </c>
      <c r="K670" s="17" t="str">
        <f>'H. Access Control'!H33</f>
        <v>Access Control To Program Source Code</v>
      </c>
      <c r="L670" s="17" t="s">
        <v>3846</v>
      </c>
      <c r="M670" s="17" t="s">
        <v>3847</v>
      </c>
      <c r="N670" s="113" t="s">
        <v>3</v>
      </c>
      <c r="O670" s="113" t="s">
        <v>3</v>
      </c>
      <c r="P670" s="17" t="s">
        <v>3</v>
      </c>
      <c r="Q670" s="17" t="s">
        <v>3696</v>
      </c>
      <c r="R670" s="17"/>
    </row>
    <row r="671" spans="1:18" ht="42">
      <c r="A671" s="17">
        <f>'H. Access Control'!A34</f>
        <v>1909</v>
      </c>
      <c r="B671" s="17">
        <f>'H. Access Control'!I34</f>
        <v>2</v>
      </c>
      <c r="C671" s="17">
        <f>'H. Access Control'!J34</f>
        <v>0</v>
      </c>
      <c r="D671" s="17" t="str">
        <f>'H. Access Control'!X34</f>
        <v/>
      </c>
      <c r="E671" s="17" t="str">
        <f>'H. Access Control'!B34</f>
        <v>H.3.2</v>
      </c>
      <c r="F671" s="17" t="str">
        <f>'H. Access Control'!C34</f>
        <v>Access systems and applications based on established profiles that define responsibilities or job functions?</v>
      </c>
      <c r="G671" s="17">
        <f>'H. Access Control'!D34</f>
        <v>0</v>
      </c>
      <c r="H671" s="17">
        <f>'H. Access Control'!E34</f>
        <v>0</v>
      </c>
      <c r="I671" s="17">
        <f>'H. Access Control'!F34</f>
        <v>0</v>
      </c>
      <c r="J671" s="17" t="str">
        <f>'H. Access Control'!G34</f>
        <v>11.1.1</v>
      </c>
      <c r="K671" s="17" t="str">
        <f>'H. Access Control'!H34</f>
        <v>Access Control Policy</v>
      </c>
      <c r="L671" s="17" t="s">
        <v>3573</v>
      </c>
      <c r="M671" s="17" t="s">
        <v>3574</v>
      </c>
      <c r="N671" s="113">
        <v>7.1</v>
      </c>
      <c r="O671" s="113">
        <v>7.1</v>
      </c>
      <c r="P671" s="17" t="s">
        <v>3848</v>
      </c>
      <c r="Q671" s="17" t="s">
        <v>3655</v>
      </c>
      <c r="R671" s="17"/>
    </row>
    <row r="672" spans="1:18" ht="28">
      <c r="A672" s="17">
        <f>'H. Access Control'!A35</f>
        <v>2027</v>
      </c>
      <c r="B672" s="17">
        <f>'H. Access Control'!I35</f>
        <v>2</v>
      </c>
      <c r="C672" s="17">
        <f>'H. Access Control'!J35</f>
        <v>0</v>
      </c>
      <c r="D672" s="17" t="str">
        <f>'H. Access Control'!X35</f>
        <v/>
      </c>
      <c r="E672" s="17" t="str">
        <f>'H. Access Control'!B35</f>
        <v>H.3.3</v>
      </c>
      <c r="F672" s="17" t="str">
        <f>'H. Access Control'!C35</f>
        <v>Request or obtain access outside an established role (emergency access)?</v>
      </c>
      <c r="G672" s="17">
        <f>'H. Access Control'!D35</f>
        <v>0</v>
      </c>
      <c r="H672" s="17">
        <f>'H. Access Control'!E35</f>
        <v>0</v>
      </c>
      <c r="I672" s="17">
        <f>'H. Access Control'!F35</f>
        <v>0</v>
      </c>
      <c r="J672" s="17" t="str">
        <f>'H. Access Control'!G35</f>
        <v>11.2.2.b</v>
      </c>
      <c r="K672" s="17" t="str">
        <f>'H. Access Control'!H35</f>
        <v>Privilege Management</v>
      </c>
      <c r="L672" s="17" t="s">
        <v>3802</v>
      </c>
      <c r="M672" s="17" t="s">
        <v>3811</v>
      </c>
      <c r="N672" s="113" t="s">
        <v>3</v>
      </c>
      <c r="O672" s="113" t="s">
        <v>3</v>
      </c>
      <c r="P672" s="17" t="s">
        <v>3</v>
      </c>
      <c r="Q672" s="17" t="s">
        <v>3802</v>
      </c>
      <c r="R672" s="17"/>
    </row>
    <row r="673" spans="1:18" ht="42">
      <c r="A673" s="17">
        <f>'H. Access Control'!A36</f>
        <v>2970</v>
      </c>
      <c r="B673" s="17">
        <f>'H. Access Control'!I36</f>
        <v>2</v>
      </c>
      <c r="C673" s="17">
        <f>'H. Access Control'!J36</f>
        <v>0</v>
      </c>
      <c r="D673" s="17" t="str">
        <f>'H. Access Control'!X36</f>
        <v/>
      </c>
      <c r="E673" s="17" t="str">
        <f>'H. Access Control'!B36</f>
        <v>H.3.4</v>
      </c>
      <c r="F673" s="17" t="str">
        <f>'H. Access Control'!C36</f>
        <v>Are system, vendor, or service accounts disallowed for normal operations and monitored for usage?</v>
      </c>
      <c r="G673" s="17">
        <f>'H. Access Control'!D36</f>
        <v>0</v>
      </c>
      <c r="H673" s="17">
        <f>'H. Access Control'!E36</f>
        <v>0</v>
      </c>
      <c r="I673" s="17">
        <f>'H. Access Control'!F36</f>
        <v>0</v>
      </c>
      <c r="J673" s="17" t="str">
        <f>'H. Access Control'!G36</f>
        <v>N/A</v>
      </c>
      <c r="K673" s="17">
        <f>'H. Access Control'!H36</f>
        <v>0</v>
      </c>
      <c r="L673" s="17" t="s">
        <v>3</v>
      </c>
      <c r="M673" s="17" t="s">
        <v>243</v>
      </c>
      <c r="N673" s="113" t="s">
        <v>3</v>
      </c>
      <c r="O673" s="113" t="s">
        <v>3</v>
      </c>
      <c r="P673" s="17" t="s">
        <v>3849</v>
      </c>
      <c r="Q673" s="17" t="s">
        <v>3</v>
      </c>
      <c r="R673" s="17"/>
    </row>
    <row r="674" spans="1:18" ht="42">
      <c r="A674" s="17">
        <f>'H. Access Control'!A37</f>
        <v>1948</v>
      </c>
      <c r="B674" s="17">
        <f>'H. Access Control'!I37</f>
        <v>1</v>
      </c>
      <c r="C674" s="17">
        <f>'H. Access Control'!J37</f>
        <v>0</v>
      </c>
      <c r="D674" s="17">
        <f>'H. Access Control'!X37</f>
        <v>1</v>
      </c>
      <c r="E674" s="17" t="str">
        <f>'H. Access Control'!B37</f>
        <v>H.4</v>
      </c>
      <c r="F674" s="17" t="str">
        <f>'H. Access Control'!C37</f>
        <v>Are passwords required to access systems transmitting, processing or storing Scoped Systems and Data?</v>
      </c>
      <c r="G674" s="17" t="str">
        <f>'H. Access Control'!D37</f>
        <v>Yes</v>
      </c>
      <c r="H674" s="17">
        <f>'H. Access Control'!E37</f>
        <v>0</v>
      </c>
      <c r="I674" s="17">
        <f>'H. Access Control'!F37</f>
        <v>0</v>
      </c>
      <c r="J674" s="17" t="str">
        <f>'H. Access Control'!G37</f>
        <v>11.2.3</v>
      </c>
      <c r="K674" s="17" t="str">
        <f>'H. Access Control'!H37</f>
        <v>User Password Management</v>
      </c>
      <c r="L674" s="17" t="s">
        <v>3750</v>
      </c>
      <c r="M674" s="17" t="s">
        <v>3751</v>
      </c>
      <c r="N674" s="113" t="s">
        <v>3</v>
      </c>
      <c r="O674" s="113" t="s">
        <v>3</v>
      </c>
      <c r="P674" s="17" t="s">
        <v>3</v>
      </c>
      <c r="Q674" s="17" t="s">
        <v>3750</v>
      </c>
      <c r="R674" s="17"/>
    </row>
    <row r="675" spans="1:18" ht="70">
      <c r="A675" s="17">
        <f>'H. Access Control'!A38</f>
        <v>1949</v>
      </c>
      <c r="B675" s="17">
        <f>'H. Access Control'!I38</f>
        <v>2</v>
      </c>
      <c r="C675" s="17">
        <f>'H. Access Control'!J38</f>
        <v>0</v>
      </c>
      <c r="D675" s="17" t="str">
        <f>'H. Access Control'!X38</f>
        <v/>
      </c>
      <c r="E675" s="17" t="str">
        <f>'H. Access Control'!B38</f>
        <v>H.4.1</v>
      </c>
      <c r="F675" s="17" t="str">
        <f>'H. Access Control'!C38</f>
        <v>Is there a password policy for systems that transmit, process or store Scoped Systems and Data that has been approved by management and communicated to appropriate constituents? If so, does it include:</v>
      </c>
      <c r="G675" s="17" t="str">
        <f>'H. Access Control'!D38</f>
        <v>Yes</v>
      </c>
      <c r="H675" s="17">
        <f>'H. Access Control'!E38</f>
        <v>0</v>
      </c>
      <c r="I675" s="17">
        <f>'H. Access Control'!F38</f>
        <v>0</v>
      </c>
      <c r="J675" s="17" t="str">
        <f>'H. Access Control'!G38</f>
        <v>11.2.3</v>
      </c>
      <c r="K675" s="17" t="str">
        <f>'H. Access Control'!H38</f>
        <v>User Password Management</v>
      </c>
      <c r="L675" s="17" t="s">
        <v>3750</v>
      </c>
      <c r="M675" s="17" t="s">
        <v>3751</v>
      </c>
      <c r="N675" s="113" t="s">
        <v>3</v>
      </c>
      <c r="O675" s="113" t="s">
        <v>3</v>
      </c>
      <c r="P675" s="17" t="s">
        <v>3850</v>
      </c>
      <c r="Q675" s="17" t="s">
        <v>3750</v>
      </c>
      <c r="R675" s="17"/>
    </row>
    <row r="676" spans="1:18" ht="28">
      <c r="A676" s="17">
        <f>'H. Access Control'!A39</f>
        <v>2661</v>
      </c>
      <c r="B676" s="17">
        <f>'H. Access Control'!I39</f>
        <v>3</v>
      </c>
      <c r="C676" s="17">
        <f>'H. Access Control'!J39</f>
        <v>0</v>
      </c>
      <c r="D676" s="17" t="str">
        <f>'H. Access Control'!X39</f>
        <v/>
      </c>
      <c r="E676" s="17" t="str">
        <f>'H. Access Control'!B39</f>
        <v>H.4.1.1</v>
      </c>
      <c r="F676" s="17" t="str">
        <f>'H. Access Control'!C39</f>
        <v>Keep passwords confidential?</v>
      </c>
      <c r="G676" s="17" t="str">
        <f>'H. Access Control'!D39</f>
        <v>Yes</v>
      </c>
      <c r="H676" s="17">
        <f>'H. Access Control'!E39</f>
        <v>0</v>
      </c>
      <c r="I676" s="17">
        <f>'H. Access Control'!F39</f>
        <v>0</v>
      </c>
      <c r="J676" s="17" t="str">
        <f>'H. Access Control'!G39</f>
        <v>11.3.1.a</v>
      </c>
      <c r="K676" s="17" t="str">
        <f>'H. Access Control'!H39</f>
        <v>Password Use</v>
      </c>
      <c r="L676" s="17" t="s">
        <v>3545</v>
      </c>
      <c r="M676" s="17" t="s">
        <v>3546</v>
      </c>
      <c r="N676" s="113" t="s">
        <v>3</v>
      </c>
      <c r="O676" s="113" t="s">
        <v>3</v>
      </c>
      <c r="P676" s="17" t="s">
        <v>3</v>
      </c>
      <c r="Q676" s="17" t="s">
        <v>3547</v>
      </c>
      <c r="R676" s="17"/>
    </row>
    <row r="677" spans="1:18" ht="28">
      <c r="A677" s="17">
        <f>'H. Access Control'!A40</f>
        <v>2662</v>
      </c>
      <c r="B677" s="17">
        <f>'H. Access Control'!I40</f>
        <v>3</v>
      </c>
      <c r="C677" s="17">
        <f>'H. Access Control'!J40</f>
        <v>0</v>
      </c>
      <c r="D677" s="17" t="str">
        <f>'H. Access Control'!X40</f>
        <v/>
      </c>
      <c r="E677" s="17" t="str">
        <f>'H. Access Control'!B40</f>
        <v>H.4.1.2</v>
      </c>
      <c r="F677" s="17" t="str">
        <f>'H. Access Control'!C40</f>
        <v>Not keep a record of passwords (paper, software file or handheld device)?</v>
      </c>
      <c r="G677" s="17" t="str">
        <f>'H. Access Control'!D40</f>
        <v>Yes</v>
      </c>
      <c r="H677" s="17">
        <f>'H. Access Control'!E40</f>
        <v>0</v>
      </c>
      <c r="I677" s="17">
        <f>'H. Access Control'!F40</f>
        <v>0</v>
      </c>
      <c r="J677" s="17" t="str">
        <f>'H. Access Control'!G40</f>
        <v>11.3.1.b</v>
      </c>
      <c r="K677" s="17" t="str">
        <f>'H. Access Control'!H40</f>
        <v>Password Use</v>
      </c>
      <c r="L677" s="17" t="s">
        <v>3545</v>
      </c>
      <c r="M677" s="17" t="s">
        <v>3546</v>
      </c>
      <c r="N677" s="113" t="s">
        <v>3</v>
      </c>
      <c r="O677" s="113" t="s">
        <v>3</v>
      </c>
      <c r="P677" s="17" t="s">
        <v>3</v>
      </c>
      <c r="Q677" s="17" t="s">
        <v>3547</v>
      </c>
      <c r="R677" s="17"/>
    </row>
    <row r="678" spans="1:18" ht="28">
      <c r="A678" s="17">
        <f>'H. Access Control'!A41</f>
        <v>1977</v>
      </c>
      <c r="B678" s="17">
        <f>'H. Access Control'!I41</f>
        <v>3</v>
      </c>
      <c r="C678" s="17">
        <f>'H. Access Control'!J41</f>
        <v>0</v>
      </c>
      <c r="D678" s="17" t="str">
        <f>'H. Access Control'!X41</f>
        <v/>
      </c>
      <c r="E678" s="17" t="str">
        <f>'H. Access Control'!B41</f>
        <v>H.4.1.3</v>
      </c>
      <c r="F678" s="17" t="str">
        <f>'H. Access Control'!C41</f>
        <v>Change passwords when there is an indication of possible system or password compromise?</v>
      </c>
      <c r="G678" s="17" t="str">
        <f>'H. Access Control'!D41</f>
        <v>Yes</v>
      </c>
      <c r="H678" s="17">
        <f>'H. Access Control'!E41</f>
        <v>0</v>
      </c>
      <c r="I678" s="17">
        <f>'H. Access Control'!F41</f>
        <v>0</v>
      </c>
      <c r="J678" s="17" t="str">
        <f>'H. Access Control'!G41</f>
        <v>11.3.1.c</v>
      </c>
      <c r="K678" s="17" t="str">
        <f>'H. Access Control'!H41</f>
        <v>Password Use</v>
      </c>
      <c r="L678" s="17" t="s">
        <v>3545</v>
      </c>
      <c r="M678" s="17" t="s">
        <v>3546</v>
      </c>
      <c r="N678" s="113" t="s">
        <v>3</v>
      </c>
      <c r="O678" s="113" t="s">
        <v>3</v>
      </c>
      <c r="P678" s="17" t="s">
        <v>3</v>
      </c>
      <c r="Q678" s="17" t="s">
        <v>3547</v>
      </c>
      <c r="R678" s="17"/>
    </row>
    <row r="679" spans="1:18" ht="42">
      <c r="A679" s="17">
        <f>'H. Access Control'!A42</f>
        <v>1978</v>
      </c>
      <c r="B679" s="17">
        <f>'H. Access Control'!I42</f>
        <v>3</v>
      </c>
      <c r="C679" s="17">
        <f>'H. Access Control'!J42</f>
        <v>0</v>
      </c>
      <c r="D679" s="17" t="str">
        <f>'H. Access Control'!X42</f>
        <v/>
      </c>
      <c r="E679" s="17" t="str">
        <f>'H. Access Control'!B42</f>
        <v>H.4.1.4</v>
      </c>
      <c r="F679" s="17" t="str">
        <f>'H. Access Control'!C42</f>
        <v>Change passwords at regular intervals?</v>
      </c>
      <c r="G679" s="17" t="str">
        <f>'H. Access Control'!D42</f>
        <v>Yes</v>
      </c>
      <c r="H679" s="17">
        <f>'H. Access Control'!E42</f>
        <v>0</v>
      </c>
      <c r="I679" s="17">
        <f>'H. Access Control'!F42</f>
        <v>0</v>
      </c>
      <c r="J679" s="17" t="str">
        <f>'H. Access Control'!G42</f>
        <v>11.3.1.e</v>
      </c>
      <c r="K679" s="17" t="str">
        <f>'H. Access Control'!H42</f>
        <v>Password Use</v>
      </c>
      <c r="L679" s="17" t="s">
        <v>3545</v>
      </c>
      <c r="M679" s="17" t="s">
        <v>3546</v>
      </c>
      <c r="N679" s="113" t="s">
        <v>3851</v>
      </c>
      <c r="O679" s="113" t="s">
        <v>3</v>
      </c>
      <c r="P679" s="17" t="s">
        <v>3852</v>
      </c>
      <c r="Q679" s="17" t="s">
        <v>3547</v>
      </c>
      <c r="R679" s="17"/>
    </row>
    <row r="680" spans="1:18" ht="28">
      <c r="A680" s="17">
        <f>'H. Access Control'!A43</f>
        <v>2663</v>
      </c>
      <c r="B680" s="17">
        <f>'H. Access Control'!I43</f>
        <v>3</v>
      </c>
      <c r="C680" s="17">
        <f>'H. Access Control'!J43</f>
        <v>0</v>
      </c>
      <c r="D680" s="17" t="str">
        <f>'H. Access Control'!X43</f>
        <v/>
      </c>
      <c r="E680" s="17" t="str">
        <f>'H. Access Control'!B43</f>
        <v>H.4.1.5</v>
      </c>
      <c r="F680" s="17" t="str">
        <f>'H. Access Control'!C43</f>
        <v>Change temporary passwords at first logon?</v>
      </c>
      <c r="G680" s="17" t="str">
        <f>'H. Access Control'!D43</f>
        <v>Yes</v>
      </c>
      <c r="H680" s="17">
        <f>'H. Access Control'!E43</f>
        <v>0</v>
      </c>
      <c r="I680" s="17">
        <f>'H. Access Control'!F43</f>
        <v>0</v>
      </c>
      <c r="J680" s="17" t="str">
        <f>'H. Access Control'!G43</f>
        <v>11.3.1.f</v>
      </c>
      <c r="K680" s="17" t="str">
        <f>'H. Access Control'!H43</f>
        <v>Password Use</v>
      </c>
      <c r="L680" s="17" t="s">
        <v>3545</v>
      </c>
      <c r="M680" s="17" t="s">
        <v>3546</v>
      </c>
      <c r="N680" s="113" t="s">
        <v>3</v>
      </c>
      <c r="O680" s="113" t="s">
        <v>3</v>
      </c>
      <c r="P680" s="17" t="s">
        <v>3853</v>
      </c>
      <c r="Q680" s="17" t="s">
        <v>3547</v>
      </c>
      <c r="R680" s="17"/>
    </row>
    <row r="681" spans="1:18" ht="42">
      <c r="A681" s="17">
        <f>'H. Access Control'!A44</f>
        <v>1979</v>
      </c>
      <c r="B681" s="17">
        <f>'H. Access Control'!I44</f>
        <v>3</v>
      </c>
      <c r="C681" s="17">
        <f>'H. Access Control'!J44</f>
        <v>0</v>
      </c>
      <c r="D681" s="17" t="str">
        <f>'H. Access Control'!X44</f>
        <v/>
      </c>
      <c r="E681" s="17" t="str">
        <f>'H. Access Control'!B44</f>
        <v>H.4.1.6</v>
      </c>
      <c r="F681" s="17" t="str">
        <f>'H. Access Control'!C44</f>
        <v>Not include passwords in automated logon processes? (stored in a macro or function key)?</v>
      </c>
      <c r="G681" s="17" t="str">
        <f>'H. Access Control'!D44</f>
        <v>Yes</v>
      </c>
      <c r="H681" s="17">
        <f>'H. Access Control'!E44</f>
        <v>0</v>
      </c>
      <c r="I681" s="17">
        <f>'H. Access Control'!F44</f>
        <v>0</v>
      </c>
      <c r="J681" s="17" t="str">
        <f>'H. Access Control'!G44</f>
        <v>11.3.1.g</v>
      </c>
      <c r="K681" s="17" t="str">
        <f>'H. Access Control'!H44</f>
        <v>Password Use</v>
      </c>
      <c r="L681" s="17" t="s">
        <v>3545</v>
      </c>
      <c r="M681" s="17" t="s">
        <v>3546</v>
      </c>
      <c r="N681" s="113" t="s">
        <v>3</v>
      </c>
      <c r="O681" s="113" t="s">
        <v>3</v>
      </c>
      <c r="P681" s="17" t="s">
        <v>3</v>
      </c>
      <c r="Q681" s="17" t="s">
        <v>3547</v>
      </c>
      <c r="R681" s="17"/>
    </row>
    <row r="682" spans="1:18" ht="28">
      <c r="A682" s="17">
        <f>'H. Access Control'!A45</f>
        <v>1981</v>
      </c>
      <c r="B682" s="17">
        <f>'H. Access Control'!I45</f>
        <v>3</v>
      </c>
      <c r="C682" s="17">
        <f>'H. Access Control'!J45</f>
        <v>0</v>
      </c>
      <c r="D682" s="17" t="str">
        <f>'H. Access Control'!X45</f>
        <v/>
      </c>
      <c r="E682" s="17" t="str">
        <f>'H. Access Control'!B45</f>
        <v>H.4.1.7</v>
      </c>
      <c r="F682" s="17" t="str">
        <f>'H. Access Control'!C45</f>
        <v>Terminate or secure active sessions when finished?</v>
      </c>
      <c r="G682" s="17" t="str">
        <f>'H. Access Control'!D45</f>
        <v>Yes</v>
      </c>
      <c r="H682" s="17">
        <f>'H. Access Control'!E45</f>
        <v>0</v>
      </c>
      <c r="I682" s="17">
        <f>'H. Access Control'!F45</f>
        <v>0</v>
      </c>
      <c r="J682" s="17" t="str">
        <f>'H. Access Control'!G45</f>
        <v>11.3.2.a</v>
      </c>
      <c r="K682" s="17" t="str">
        <f>'H. Access Control'!H45</f>
        <v>Unattended User Equipment</v>
      </c>
      <c r="L682" s="17" t="s">
        <v>3545</v>
      </c>
      <c r="M682" s="17" t="s">
        <v>3546</v>
      </c>
      <c r="N682" s="113" t="s">
        <v>3</v>
      </c>
      <c r="O682" s="113" t="s">
        <v>3</v>
      </c>
      <c r="P682" s="17" t="s">
        <v>3</v>
      </c>
      <c r="Q682" s="17" t="s">
        <v>3667</v>
      </c>
      <c r="R682" s="17"/>
    </row>
    <row r="683" spans="1:18" ht="28">
      <c r="A683" s="17">
        <f>'H. Access Control'!A46</f>
        <v>2664</v>
      </c>
      <c r="B683" s="17">
        <f>'H. Access Control'!I46</f>
        <v>3</v>
      </c>
      <c r="C683" s="17">
        <f>'H. Access Control'!J46</f>
        <v>0</v>
      </c>
      <c r="D683" s="17" t="str">
        <f>'H. Access Control'!X46</f>
        <v/>
      </c>
      <c r="E683" s="17" t="str">
        <f>'H. Access Control'!B46</f>
        <v>H.4.1.8</v>
      </c>
      <c r="F683" s="17" t="str">
        <f>'H. Access Control'!C46</f>
        <v>Logoff terminals, PC or servers when the session is finished?</v>
      </c>
      <c r="G683" s="17" t="str">
        <f>'H. Access Control'!D46</f>
        <v>Yes</v>
      </c>
      <c r="H683" s="17">
        <f>'H. Access Control'!E46</f>
        <v>0</v>
      </c>
      <c r="I683" s="17">
        <f>'H. Access Control'!F46</f>
        <v>0</v>
      </c>
      <c r="J683" s="17" t="str">
        <f>'H. Access Control'!G46</f>
        <v>11.3.2.b</v>
      </c>
      <c r="K683" s="17" t="str">
        <f>'H. Access Control'!H46</f>
        <v>Unattended User Equipment</v>
      </c>
      <c r="L683" s="17" t="s">
        <v>3545</v>
      </c>
      <c r="M683" s="17" t="s">
        <v>3546</v>
      </c>
      <c r="N683" s="113" t="s">
        <v>3</v>
      </c>
      <c r="O683" s="113" t="s">
        <v>3</v>
      </c>
      <c r="P683" s="17" t="s">
        <v>3</v>
      </c>
      <c r="Q683" s="17" t="s">
        <v>3667</v>
      </c>
      <c r="R683" s="17"/>
    </row>
    <row r="684" spans="1:18" ht="28">
      <c r="A684" s="17">
        <f>'H. Access Control'!A47</f>
        <v>1980</v>
      </c>
      <c r="B684" s="17">
        <f>'H. Access Control'!I47</f>
        <v>3</v>
      </c>
      <c r="C684" s="17">
        <f>'H. Access Control'!J47</f>
        <v>0</v>
      </c>
      <c r="D684" s="17" t="str">
        <f>'H. Access Control'!X47</f>
        <v/>
      </c>
      <c r="E684" s="17" t="str">
        <f>'H. Access Control'!B47</f>
        <v>H.4.1.9</v>
      </c>
      <c r="F684" s="17" t="str">
        <f>'H. Access Control'!C47</f>
        <v>Lock (using key lock or equivalent control) when systems are unattended?</v>
      </c>
      <c r="G684" s="17" t="str">
        <f>'H. Access Control'!D47</f>
        <v>Yes</v>
      </c>
      <c r="H684" s="17">
        <f>'H. Access Control'!E47</f>
        <v>0</v>
      </c>
      <c r="I684" s="17">
        <f>'H. Access Control'!F47</f>
        <v>0</v>
      </c>
      <c r="J684" s="17" t="str">
        <f>'H. Access Control'!G47</f>
        <v>11.3.2.c</v>
      </c>
      <c r="K684" s="17" t="str">
        <f>'H. Access Control'!H47</f>
        <v>Unattended User Equipment</v>
      </c>
      <c r="L684" s="17" t="s">
        <v>3545</v>
      </c>
      <c r="M684" s="17" t="s">
        <v>3546</v>
      </c>
      <c r="N684" s="113" t="s">
        <v>3</v>
      </c>
      <c r="O684" s="113" t="s">
        <v>3</v>
      </c>
      <c r="P684" s="17" t="s">
        <v>3</v>
      </c>
      <c r="Q684" s="17" t="s">
        <v>3667</v>
      </c>
      <c r="R684" s="17"/>
    </row>
    <row r="685" spans="1:18" ht="28">
      <c r="A685" s="17">
        <f>'H. Access Control'!A48</f>
        <v>1974</v>
      </c>
      <c r="B685" s="17">
        <f>'H. Access Control'!I48</f>
        <v>3</v>
      </c>
      <c r="C685" s="17">
        <f>'H. Access Control'!J48</f>
        <v>0</v>
      </c>
      <c r="D685" s="17" t="str">
        <f>'H. Access Control'!X48</f>
        <v/>
      </c>
      <c r="E685" s="17" t="str">
        <f>'H. Access Control'!B48</f>
        <v>H.4.1.10</v>
      </c>
      <c r="F685" s="17" t="str">
        <f>'H. Access Control'!C48</f>
        <v>Prohibit users from sharing passwords?</v>
      </c>
      <c r="G685" s="17" t="str">
        <f>'H. Access Control'!D48</f>
        <v>Yes</v>
      </c>
      <c r="H685" s="17">
        <f>'H. Access Control'!E48</f>
        <v>0</v>
      </c>
      <c r="I685" s="17">
        <f>'H. Access Control'!F48</f>
        <v>0</v>
      </c>
      <c r="J685" s="17" t="str">
        <f>'H. Access Control'!G48</f>
        <v>11.2.3.a</v>
      </c>
      <c r="K685" s="17" t="str">
        <f>'H. Access Control'!H48</f>
        <v>User Password Management</v>
      </c>
      <c r="L685" s="17" t="s">
        <v>3750</v>
      </c>
      <c r="M685" s="17" t="s">
        <v>3751</v>
      </c>
      <c r="N685" s="113" t="s">
        <v>3829</v>
      </c>
      <c r="O685" s="113" t="s">
        <v>3829</v>
      </c>
      <c r="P685" s="17" t="s">
        <v>3854</v>
      </c>
      <c r="Q685" s="17" t="s">
        <v>3750</v>
      </c>
      <c r="R685" s="17"/>
    </row>
    <row r="686" spans="1:18" ht="42">
      <c r="A686" s="17">
        <f>'H. Access Control'!A49</f>
        <v>1975</v>
      </c>
      <c r="B686" s="17">
        <f>'H. Access Control'!I49</f>
        <v>2</v>
      </c>
      <c r="C686" s="17">
        <f>'H. Access Control'!J49</f>
        <v>0</v>
      </c>
      <c r="D686" s="17" t="str">
        <f>'H. Access Control'!X49</f>
        <v/>
      </c>
      <c r="E686" s="17" t="str">
        <f>'H. Access Control'!B49</f>
        <v>H.4.2</v>
      </c>
      <c r="F686" s="17" t="str">
        <f>'H. Access Control'!C49</f>
        <v>Are strong passwords required on systems transmitting, processing storing Scoped Systems and Data?</v>
      </c>
      <c r="G686" s="17" t="str">
        <f>'H. Access Control'!D49</f>
        <v>Yes</v>
      </c>
      <c r="H686" s="17">
        <f>'H. Access Control'!E49</f>
        <v>0</v>
      </c>
      <c r="I686" s="17">
        <f>'H. Access Control'!F49</f>
        <v>0</v>
      </c>
      <c r="J686" s="17" t="str">
        <f>'H. Access Control'!G49</f>
        <v>11.5.2</v>
      </c>
      <c r="K686" s="17" t="str">
        <f>'H. Access Control'!H49</f>
        <v>User Identification And Authentication</v>
      </c>
      <c r="L686" s="17" t="s">
        <v>3750</v>
      </c>
      <c r="M686" s="17" t="s">
        <v>3751</v>
      </c>
      <c r="N686" s="113" t="s">
        <v>3855</v>
      </c>
      <c r="O686" s="113" t="s">
        <v>3855</v>
      </c>
      <c r="P686" s="17" t="s">
        <v>3856</v>
      </c>
      <c r="Q686" s="17" t="s">
        <v>3750</v>
      </c>
      <c r="R686" s="17"/>
    </row>
    <row r="687" spans="1:18" ht="28">
      <c r="A687" s="17">
        <f>'H. Access Control'!A50</f>
        <v>2008</v>
      </c>
      <c r="B687" s="17">
        <f>'H. Access Control'!I50</f>
        <v>2</v>
      </c>
      <c r="C687" s="17">
        <f>'H. Access Control'!J50</f>
        <v>0</v>
      </c>
      <c r="D687" s="17" t="str">
        <f>'H. Access Control'!X50</f>
        <v/>
      </c>
      <c r="E687" s="17" t="str">
        <f>'H. Access Control'!B50</f>
        <v>H.4.3</v>
      </c>
      <c r="F687" s="17" t="str">
        <f>'H. Access Control'!C50</f>
        <v>Are password files and application system data stored in different file systems?</v>
      </c>
      <c r="G687" s="17" t="str">
        <f>'H. Access Control'!D50</f>
        <v>Yes</v>
      </c>
      <c r="H687" s="17">
        <f>'H. Access Control'!E50</f>
        <v>0</v>
      </c>
      <c r="I687" s="17">
        <f>'H. Access Control'!F50</f>
        <v>0</v>
      </c>
      <c r="J687" s="17" t="str">
        <f>'H. Access Control'!G50</f>
        <v>11.5.3.h</v>
      </c>
      <c r="K687" s="17" t="str">
        <f>'H. Access Control'!H50</f>
        <v>Password Management System</v>
      </c>
      <c r="L687" s="17" t="s">
        <v>3750</v>
      </c>
      <c r="M687" s="17" t="s">
        <v>3751</v>
      </c>
      <c r="N687" s="113">
        <v>8.4</v>
      </c>
      <c r="O687" s="113">
        <v>8.4</v>
      </c>
      <c r="P687" s="17" t="s">
        <v>3857</v>
      </c>
      <c r="Q687" s="17" t="s">
        <v>3802</v>
      </c>
      <c r="R687" s="17"/>
    </row>
    <row r="688" spans="1:18" ht="42">
      <c r="A688" s="17">
        <f>'H. Access Control'!A51</f>
        <v>3212</v>
      </c>
      <c r="B688" s="17">
        <f>'H. Access Control'!I51</f>
        <v>2</v>
      </c>
      <c r="C688" s="17">
        <f>'H. Access Control'!J51</f>
        <v>0</v>
      </c>
      <c r="D688" s="17" t="str">
        <f>'H. Access Control'!X51</f>
        <v/>
      </c>
      <c r="E688" s="17" t="str">
        <f>'H. Access Control'!B51</f>
        <v>H.4.4</v>
      </c>
      <c r="F688" s="17" t="str">
        <f>'H. Access Control'!C51</f>
        <v>Are user ID and passwords communicated/distributed via separate media (e-mail and phone)?</v>
      </c>
      <c r="G688" s="17" t="str">
        <f>'H. Access Control'!D51</f>
        <v>Yes</v>
      </c>
      <c r="H688" s="17">
        <f>'H. Access Control'!E51</f>
        <v>0</v>
      </c>
      <c r="I688" s="17">
        <f>'H. Access Control'!F51</f>
        <v>0</v>
      </c>
      <c r="J688" s="17" t="str">
        <f>'H. Access Control'!G51</f>
        <v>N/A</v>
      </c>
      <c r="K688" s="17" t="str">
        <f>'H. Access Control'!H51</f>
        <v/>
      </c>
      <c r="L688" s="17" t="s">
        <v>3</v>
      </c>
      <c r="M688" s="17" t="s">
        <v>243</v>
      </c>
      <c r="N688" s="113" t="s">
        <v>3858</v>
      </c>
      <c r="O688" s="113" t="s">
        <v>3</v>
      </c>
      <c r="P688" s="17" t="s">
        <v>3859</v>
      </c>
      <c r="Q688" s="17" t="s">
        <v>3</v>
      </c>
      <c r="R688" s="17"/>
    </row>
    <row r="689" spans="1:18" ht="28">
      <c r="A689" s="17">
        <f>'H. Access Control'!A52</f>
        <v>1964</v>
      </c>
      <c r="B689" s="17">
        <f>'H. Access Control'!I52</f>
        <v>2</v>
      </c>
      <c r="C689" s="17">
        <f>'H. Access Control'!J52</f>
        <v>0</v>
      </c>
      <c r="D689" s="17" t="str">
        <f>'H. Access Control'!X52</f>
        <v/>
      </c>
      <c r="E689" s="17" t="str">
        <f>'H. Access Control'!B52</f>
        <v>H.4.5</v>
      </c>
      <c r="F689" s="17" t="str">
        <f>'H. Access Control'!C52</f>
        <v>Are new constituents issued random initial single use passwords?</v>
      </c>
      <c r="G689" s="17" t="str">
        <f>'H. Access Control'!D52</f>
        <v>Yes</v>
      </c>
      <c r="H689" s="17">
        <f>'H. Access Control'!E52</f>
        <v>0</v>
      </c>
      <c r="I689" s="17">
        <f>'H. Access Control'!F52</f>
        <v>0</v>
      </c>
      <c r="J689" s="17" t="str">
        <f>'H. Access Control'!G52</f>
        <v>11.2.3.b</v>
      </c>
      <c r="K689" s="17" t="str">
        <f>'H. Access Control'!H52</f>
        <v>User Password Management</v>
      </c>
      <c r="L689" s="17" t="s">
        <v>3750</v>
      </c>
      <c r="M689" s="17" t="s">
        <v>3751</v>
      </c>
      <c r="N689" s="113" t="s">
        <v>3</v>
      </c>
      <c r="O689" s="113" t="s">
        <v>3</v>
      </c>
      <c r="P689" s="17" t="s">
        <v>3</v>
      </c>
      <c r="Q689" s="17" t="s">
        <v>3750</v>
      </c>
      <c r="R689" s="17"/>
    </row>
    <row r="690" spans="1:18" ht="28">
      <c r="A690" s="17">
        <f>'H. Access Control'!A53</f>
        <v>3213</v>
      </c>
      <c r="B690" s="17">
        <f>'H. Access Control'!I53</f>
        <v>2</v>
      </c>
      <c r="C690" s="17">
        <f>'H. Access Control'!J53</f>
        <v>0</v>
      </c>
      <c r="D690" s="17" t="str">
        <f>'H. Access Control'!X53</f>
        <v/>
      </c>
      <c r="E690" s="17" t="str">
        <f>'H. Access Control'!B53</f>
        <v>H.4.6</v>
      </c>
      <c r="F690" s="17" t="str">
        <f>'H. Access Control'!C53</f>
        <v>Do temporary passwords expire within 10 days?</v>
      </c>
      <c r="G690" s="17" t="str">
        <f>'H. Access Control'!D53</f>
        <v>No</v>
      </c>
      <c r="H690" s="17">
        <f>'H. Access Control'!E53</f>
        <v>0</v>
      </c>
      <c r="I690" s="17">
        <f>'H. Access Control'!F53</f>
        <v>0</v>
      </c>
      <c r="J690" s="17" t="str">
        <f>'H. Access Control'!G53</f>
        <v>N/A</v>
      </c>
      <c r="K690" s="17">
        <f>'H. Access Control'!H53</f>
        <v>0</v>
      </c>
      <c r="L690" s="17" t="s">
        <v>3</v>
      </c>
      <c r="M690" s="17" t="s">
        <v>243</v>
      </c>
      <c r="N690" s="113" t="s">
        <v>3</v>
      </c>
      <c r="O690" s="113" t="s">
        <v>3</v>
      </c>
      <c r="P690" s="17" t="s">
        <v>3803</v>
      </c>
      <c r="Q690" s="17" t="s">
        <v>3</v>
      </c>
      <c r="R690" s="17"/>
    </row>
    <row r="691" spans="1:18" ht="28">
      <c r="A691" s="17">
        <f>'H. Access Control'!A54</f>
        <v>3214</v>
      </c>
      <c r="B691" s="17">
        <f>'H. Access Control'!I54</f>
        <v>2</v>
      </c>
      <c r="C691" s="17">
        <f>'H. Access Control'!J54</f>
        <v>0</v>
      </c>
      <c r="D691" s="17" t="str">
        <f>'H. Access Control'!X54</f>
        <v/>
      </c>
      <c r="E691" s="17" t="str">
        <f>'H. Access Control'!B54</f>
        <v>H.4.7</v>
      </c>
      <c r="F691" s="17" t="str">
        <f>'H. Access Control'!C54</f>
        <v>Is a user’s identity verified prior to resetting a password?</v>
      </c>
      <c r="G691" s="17" t="str">
        <f>'H. Access Control'!D54</f>
        <v>Yes</v>
      </c>
      <c r="H691" s="17">
        <f>'H. Access Control'!E54</f>
        <v>0</v>
      </c>
      <c r="I691" s="17">
        <f>'H. Access Control'!F54</f>
        <v>0</v>
      </c>
      <c r="J691" s="17" t="str">
        <f>'H. Access Control'!G54</f>
        <v>N/A</v>
      </c>
      <c r="K691" s="17" t="str">
        <f>'H. Access Control'!H54</f>
        <v/>
      </c>
      <c r="L691" s="17" t="s">
        <v>3750</v>
      </c>
      <c r="M691" s="17" t="s">
        <v>3751</v>
      </c>
      <c r="N691" s="113" t="s">
        <v>3</v>
      </c>
      <c r="O691" s="113" t="s">
        <v>3</v>
      </c>
      <c r="P691" s="17" t="s">
        <v>3</v>
      </c>
      <c r="Q691" s="17" t="s">
        <v>3750</v>
      </c>
      <c r="R691" s="17"/>
    </row>
    <row r="692" spans="1:18" ht="42">
      <c r="A692" s="17">
        <f>'H. Access Control'!A55</f>
        <v>2659</v>
      </c>
      <c r="B692" s="17">
        <f>'H. Access Control'!I55</f>
        <v>2</v>
      </c>
      <c r="C692" s="17">
        <f>'H. Access Control'!J55</f>
        <v>0</v>
      </c>
      <c r="D692" s="17" t="str">
        <f>'H. Access Control'!X55</f>
        <v/>
      </c>
      <c r="E692" s="17" t="str">
        <f>'H. Access Control'!B55</f>
        <v>H.4.8</v>
      </c>
      <c r="F692" s="17" t="str">
        <f>'H. Access Control'!C55</f>
        <v>Are vendor default passwords removed, disabled or changed prior to placing the device or system into production?</v>
      </c>
      <c r="G692" s="17" t="str">
        <f>'H. Access Control'!D55</f>
        <v>Yes</v>
      </c>
      <c r="H692" s="17">
        <f>'H. Access Control'!E55</f>
        <v>0</v>
      </c>
      <c r="I692" s="17">
        <f>'H. Access Control'!F55</f>
        <v>0</v>
      </c>
      <c r="J692" s="17" t="str">
        <f>'H. Access Control'!G55</f>
        <v>11.2.3.h</v>
      </c>
      <c r="K692" s="17" t="str">
        <f>'H. Access Control'!H55</f>
        <v>User Password Management</v>
      </c>
      <c r="L692" s="17" t="s">
        <v>3750</v>
      </c>
      <c r="M692" s="17" t="s">
        <v>3751</v>
      </c>
      <c r="N692" s="113">
        <v>7.2</v>
      </c>
      <c r="O692" s="113" t="s">
        <v>3</v>
      </c>
      <c r="P692" s="17" t="s">
        <v>3860</v>
      </c>
      <c r="Q692" s="17" t="s">
        <v>3750</v>
      </c>
      <c r="R692" s="17"/>
    </row>
    <row r="693" spans="1:18" ht="42">
      <c r="A693" s="17">
        <f>'H. Access Control'!A56</f>
        <v>2971</v>
      </c>
      <c r="B693" s="17">
        <f>'H. Access Control'!I56</f>
        <v>2</v>
      </c>
      <c r="C693" s="17">
        <f>'H. Access Control'!J56</f>
        <v>0</v>
      </c>
      <c r="D693" s="17" t="str">
        <f>'H. Access Control'!X56</f>
        <v/>
      </c>
      <c r="E693" s="17" t="str">
        <f>'H. Access Control'!B56</f>
        <v>H.4.9</v>
      </c>
      <c r="F693" s="17" t="str">
        <f>'H. Access Control'!C56</f>
        <v>Is password reset authority restricted to authorized persons and/or an automated password reset tool?</v>
      </c>
      <c r="G693" s="17" t="str">
        <f>'H. Access Control'!D56</f>
        <v>Yes</v>
      </c>
      <c r="H693" s="17">
        <f>'H. Access Control'!E56</f>
        <v>0</v>
      </c>
      <c r="I693" s="17">
        <f>'H. Access Control'!F56</f>
        <v>0</v>
      </c>
      <c r="J693" s="17" t="str">
        <f>'H. Access Control'!G56</f>
        <v>11.2.3.c</v>
      </c>
      <c r="K693" s="17" t="str">
        <f>'H. Access Control'!H56</f>
        <v>User password management</v>
      </c>
      <c r="L693" s="17" t="s">
        <v>3</v>
      </c>
      <c r="M693" s="17" t="s">
        <v>243</v>
      </c>
      <c r="N693" s="113" t="s">
        <v>3</v>
      </c>
      <c r="O693" s="113" t="s">
        <v>3</v>
      </c>
      <c r="P693" s="17" t="s">
        <v>3861</v>
      </c>
      <c r="Q693" s="17" t="s">
        <v>3750</v>
      </c>
      <c r="R693" s="17"/>
    </row>
    <row r="694" spans="1:18" ht="28">
      <c r="A694" s="17">
        <f>'H. Access Control'!A57</f>
        <v>2028</v>
      </c>
      <c r="B694" s="17">
        <f>'H. Access Control'!I57</f>
        <v>1</v>
      </c>
      <c r="C694" s="17">
        <f>'H. Access Control'!J57</f>
        <v>0</v>
      </c>
      <c r="D694" s="17">
        <f>'H. Access Control'!X57</f>
        <v>1</v>
      </c>
      <c r="E694" s="17" t="str">
        <f>'H. Access Control'!B57</f>
        <v>H.5</v>
      </c>
      <c r="F694" s="17" t="str">
        <f>'H. Access Control'!C57</f>
        <v>Is remote access permitted?</v>
      </c>
      <c r="G694" s="17" t="str">
        <f>'H. Access Control'!D57</f>
        <v>Yes</v>
      </c>
      <c r="H694" s="17">
        <f>'H. Access Control'!E57</f>
        <v>0</v>
      </c>
      <c r="I694" s="17">
        <f>'H. Access Control'!F57</f>
        <v>0</v>
      </c>
      <c r="J694" s="17">
        <f>'H. Access Control'!G57</f>
        <v>11.7</v>
      </c>
      <c r="K694" s="17" t="str">
        <f>'H. Access Control'!H57</f>
        <v>Mobile Computing And Teleworking</v>
      </c>
      <c r="L694" s="17" t="s">
        <v>3</v>
      </c>
      <c r="M694" s="17" t="s">
        <v>243</v>
      </c>
      <c r="N694" s="113" t="s">
        <v>3</v>
      </c>
      <c r="O694" s="113" t="s">
        <v>3</v>
      </c>
      <c r="P694" s="17" t="s">
        <v>3</v>
      </c>
      <c r="Q694" s="17" t="s">
        <v>3862</v>
      </c>
      <c r="R694" s="17"/>
    </row>
    <row r="695" spans="1:18" ht="70">
      <c r="A695" s="17">
        <f>'H. Access Control'!A58</f>
        <v>3215</v>
      </c>
      <c r="B695" s="17">
        <f>'H. Access Control'!I58</f>
        <v>2</v>
      </c>
      <c r="C695" s="17">
        <f>'H. Access Control'!J58</f>
        <v>0</v>
      </c>
      <c r="D695" s="17" t="str">
        <f>'H. Access Control'!X58</f>
        <v/>
      </c>
      <c r="E695" s="17" t="str">
        <f>'H. Access Control'!B58</f>
        <v>H.5.1</v>
      </c>
      <c r="F695" s="17" t="str">
        <f>'H. Access Control'!C58</f>
        <v>Is there a remote access policy for systems transmitting, processing and storing Scoped Systems and Data that has been approved by management and communicated to appropriate constituents?</v>
      </c>
      <c r="G695" s="17" t="str">
        <f>'H. Access Control'!D58</f>
        <v>Yes</v>
      </c>
      <c r="H695" s="17">
        <f>'H. Access Control'!E58</f>
        <v>0</v>
      </c>
      <c r="I695" s="17">
        <f>'H. Access Control'!F58</f>
        <v>0</v>
      </c>
      <c r="J695" s="17" t="str">
        <f>'H. Access Control'!G58</f>
        <v>11.7.1</v>
      </c>
      <c r="K695" s="17" t="str">
        <f>'H. Access Control'!H58</f>
        <v>Mobile Computing And Communications</v>
      </c>
      <c r="L695" s="17" t="s">
        <v>3545</v>
      </c>
      <c r="M695" s="17" t="s">
        <v>3546</v>
      </c>
      <c r="N695" s="113">
        <v>8.3000000000000007</v>
      </c>
      <c r="O695" s="113">
        <v>8.3000000000000007</v>
      </c>
      <c r="P695" s="17" t="s">
        <v>3863</v>
      </c>
      <c r="Q695" s="17" t="s">
        <v>3769</v>
      </c>
      <c r="R695" s="17"/>
    </row>
    <row r="696" spans="1:18" ht="28">
      <c r="A696" s="17">
        <f>'H. Access Control'!A59</f>
        <v>2972</v>
      </c>
      <c r="B696" s="17">
        <f>'H. Access Control'!I59</f>
        <v>2</v>
      </c>
      <c r="C696" s="17">
        <f>'H. Access Control'!J59</f>
        <v>0</v>
      </c>
      <c r="D696" s="17" t="str">
        <f>'H. Access Control'!X59</f>
        <v/>
      </c>
      <c r="E696" s="17" t="str">
        <f>'H. Access Control'!B59</f>
        <v>H.5.2</v>
      </c>
      <c r="F696" s="17" t="str">
        <f>'H. Access Control'!C59</f>
        <v>Is split tunneling or bridged internet connections allowed by policy and/or technical control?</v>
      </c>
      <c r="G696" s="17" t="str">
        <f>'H. Access Control'!D59</f>
        <v>No</v>
      </c>
      <c r="H696" s="17">
        <f>'H. Access Control'!E59</f>
        <v>0</v>
      </c>
      <c r="I696" s="17">
        <f>'H. Access Control'!F59</f>
        <v>0</v>
      </c>
      <c r="J696" s="17" t="str">
        <f>'H. Access Control'!G59</f>
        <v>N/A</v>
      </c>
      <c r="K696" s="17" t="str">
        <f>'H. Access Control'!H59</f>
        <v/>
      </c>
      <c r="L696" s="17" t="s">
        <v>3</v>
      </c>
      <c r="M696" s="17" t="s">
        <v>243</v>
      </c>
      <c r="N696" s="113" t="s">
        <v>3</v>
      </c>
      <c r="O696" s="113" t="s">
        <v>3</v>
      </c>
      <c r="P696" s="17" t="s">
        <v>3</v>
      </c>
      <c r="Q696" s="17" t="s">
        <v>3</v>
      </c>
      <c r="R696" s="17"/>
    </row>
    <row r="697" spans="1:18" ht="42">
      <c r="A697" s="17">
        <f>'H. Access Control'!A60</f>
        <v>3216</v>
      </c>
      <c r="B697" s="17">
        <f>'H. Access Control'!I60</f>
        <v>2</v>
      </c>
      <c r="C697" s="17">
        <f>'H. Access Control'!J60</f>
        <v>0</v>
      </c>
      <c r="D697" s="17" t="str">
        <f>'H. Access Control'!X60</f>
        <v/>
      </c>
      <c r="E697" s="17" t="str">
        <f>'H. Access Control'!B60</f>
        <v>H.5.3</v>
      </c>
      <c r="F697" s="17" t="str">
        <f>'H. Access Control'!C60</f>
        <v>Is only company owned equipment permitted to connect remotely?</v>
      </c>
      <c r="G697" s="17" t="str">
        <f>'H. Access Control'!D60</f>
        <v>Yes</v>
      </c>
      <c r="H697" s="17">
        <f>'H. Access Control'!E60</f>
        <v>0</v>
      </c>
      <c r="I697" s="17">
        <f>'H. Access Control'!F60</f>
        <v>0</v>
      </c>
      <c r="J697" s="17" t="str">
        <f>'H. Access Control'!G60</f>
        <v>N/A</v>
      </c>
      <c r="K697" s="17" t="str">
        <f>'H. Access Control'!H60</f>
        <v/>
      </c>
      <c r="L697" s="17" t="s">
        <v>3721</v>
      </c>
      <c r="M697" s="17" t="s">
        <v>3722</v>
      </c>
      <c r="N697" s="113" t="s">
        <v>3</v>
      </c>
      <c r="O697" s="113" t="s">
        <v>3</v>
      </c>
      <c r="P697" s="17" t="s">
        <v>3</v>
      </c>
      <c r="Q697" s="17" t="s">
        <v>3747</v>
      </c>
      <c r="R697" s="17"/>
    </row>
    <row r="698" spans="1:18" ht="28">
      <c r="A698" s="17">
        <f>'H. Access Control'!A61</f>
        <v>3217</v>
      </c>
      <c r="B698" s="17">
        <f>'H. Access Control'!I61</f>
        <v>2</v>
      </c>
      <c r="C698" s="17">
        <f>'H. Access Control'!J61</f>
        <v>0</v>
      </c>
      <c r="D698" s="17" t="str">
        <f>'H. Access Control'!X61</f>
        <v/>
      </c>
      <c r="E698" s="17" t="str">
        <f>'H. Access Control'!B61</f>
        <v>H.5.4</v>
      </c>
      <c r="F698" s="17" t="str">
        <f>'H. Access Control'!C61</f>
        <v>Is remote desktop technology (Citrix) used to access the network remotely?</v>
      </c>
      <c r="G698" s="17" t="str">
        <f>'H. Access Control'!D61</f>
        <v>No</v>
      </c>
      <c r="H698" s="17">
        <f>'H. Access Control'!E61</f>
        <v>0</v>
      </c>
      <c r="I698" s="17">
        <f>'H. Access Control'!F61</f>
        <v>0</v>
      </c>
      <c r="J698" s="17" t="str">
        <f>'H. Access Control'!G61</f>
        <v>11.7.1</v>
      </c>
      <c r="K698" s="17" t="str">
        <f>'H. Access Control'!H61</f>
        <v>Mobile Computing And Communications</v>
      </c>
      <c r="L698" s="17" t="s">
        <v>3</v>
      </c>
      <c r="M698" s="17"/>
      <c r="N698" s="113" t="s">
        <v>3</v>
      </c>
      <c r="O698" s="113" t="s">
        <v>3</v>
      </c>
      <c r="P698" s="17" t="s">
        <v>3</v>
      </c>
      <c r="Q698" s="17" t="s">
        <v>3</v>
      </c>
      <c r="R698" s="17"/>
    </row>
    <row r="699" spans="1:18" ht="28">
      <c r="A699" s="17">
        <f>'H. Access Control'!A62</f>
        <v>3218</v>
      </c>
      <c r="B699" s="17">
        <f>'H. Access Control'!I62</f>
        <v>2</v>
      </c>
      <c r="C699" s="17">
        <f>'H. Access Control'!J62</f>
        <v>0</v>
      </c>
      <c r="D699" s="17" t="str">
        <f>'H. Access Control'!X62</f>
        <v/>
      </c>
      <c r="E699" s="17" t="str">
        <f>'H. Access Control'!B62</f>
        <v>H.5.5</v>
      </c>
      <c r="F699" s="17" t="str">
        <f>'H. Access Control'!C62</f>
        <v>Are remote users prevented from copying data to remote devices?</v>
      </c>
      <c r="G699" s="17" t="str">
        <f>'H. Access Control'!D62</f>
        <v>Yes</v>
      </c>
      <c r="H699" s="17">
        <f>'H. Access Control'!E62</f>
        <v>0</v>
      </c>
      <c r="I699" s="17">
        <f>'H. Access Control'!F62</f>
        <v>0</v>
      </c>
      <c r="J699" s="17" t="str">
        <f>'H. Access Control'!G62</f>
        <v>N/A</v>
      </c>
      <c r="K699" s="17" t="str">
        <f>'H. Access Control'!H62</f>
        <v/>
      </c>
      <c r="L699" s="17" t="s">
        <v>3</v>
      </c>
      <c r="M699" s="17"/>
      <c r="N699" s="113" t="s">
        <v>3</v>
      </c>
      <c r="O699" s="113" t="s">
        <v>3</v>
      </c>
      <c r="P699" s="17" t="s">
        <v>3</v>
      </c>
      <c r="Q699" s="17" t="s">
        <v>3</v>
      </c>
      <c r="R699" s="17"/>
    </row>
    <row r="700" spans="1:18" ht="28">
      <c r="A700" s="17">
        <f>'H. Access Control'!A63</f>
        <v>2964</v>
      </c>
      <c r="B700" s="17">
        <f>'H. Access Control'!I63</f>
        <v>2</v>
      </c>
      <c r="C700" s="17">
        <f>'H. Access Control'!J63</f>
        <v>0</v>
      </c>
      <c r="D700" s="17" t="str">
        <f>'H. Access Control'!X63</f>
        <v/>
      </c>
      <c r="E700" s="17" t="str">
        <f>'H. Access Control'!B63</f>
        <v>H.5.6</v>
      </c>
      <c r="F700" s="17" t="str">
        <f>'H. Access Control'!C63</f>
        <v>Are encrypted communications required for all remote connections?</v>
      </c>
      <c r="G700" s="17" t="str">
        <f>'H. Access Control'!D63</f>
        <v>Yes</v>
      </c>
      <c r="H700" s="17">
        <f>'H. Access Control'!E63</f>
        <v>0</v>
      </c>
      <c r="I700" s="17">
        <f>'H. Access Control'!F63</f>
        <v>0</v>
      </c>
      <c r="J700" s="17" t="str">
        <f>'H. Access Control'!G63</f>
        <v>12.3.1.c</v>
      </c>
      <c r="K700" s="17" t="str">
        <f>'H. Access Control'!H63</f>
        <v>Policy on the use of cryptographic controls</v>
      </c>
      <c r="L700" s="17" t="s">
        <v>3</v>
      </c>
      <c r="M700" s="17" t="s">
        <v>243</v>
      </c>
      <c r="N700" s="113" t="s">
        <v>3</v>
      </c>
      <c r="O700" s="113" t="s">
        <v>3</v>
      </c>
      <c r="P700" s="17" t="s">
        <v>3864</v>
      </c>
      <c r="Q700" s="17" t="s">
        <v>3597</v>
      </c>
      <c r="R700" s="17"/>
    </row>
    <row r="701" spans="1:18" ht="42">
      <c r="A701" s="17">
        <f>'H. Access Control'!A64</f>
        <v>2048</v>
      </c>
      <c r="B701" s="17">
        <f>'H. Access Control'!I64</f>
        <v>2</v>
      </c>
      <c r="C701" s="17">
        <f>'H. Access Control'!J64</f>
        <v>0</v>
      </c>
      <c r="D701" s="17" t="str">
        <f>'H. Access Control'!X64</f>
        <v/>
      </c>
      <c r="E701" s="17" t="str">
        <f>'H. Access Control'!B64</f>
        <v>H.5.7</v>
      </c>
      <c r="F701" s="17" t="str">
        <f>'H. Access Control'!C64</f>
        <v>Is multi-factor authentication required for remote access?</v>
      </c>
      <c r="G701" s="17" t="str">
        <f>'H. Access Control'!D64</f>
        <v>Yes</v>
      </c>
      <c r="H701" s="17">
        <f>'H. Access Control'!E64</f>
        <v>0</v>
      </c>
      <c r="I701" s="17" t="str">
        <f>'H. Access Control'!F64</f>
        <v>H.8 Two-Factor Authentication for Remote Access</v>
      </c>
      <c r="J701" s="17" t="str">
        <f>'H. Access Control'!G64</f>
        <v>11.7.1</v>
      </c>
      <c r="K701" s="17" t="str">
        <f>'H. Access Control'!H64</f>
        <v>Mobile Computing And Communications</v>
      </c>
      <c r="L701" s="17" t="s">
        <v>3545</v>
      </c>
      <c r="M701" s="17" t="s">
        <v>3546</v>
      </c>
      <c r="N701" s="113" t="s">
        <v>3</v>
      </c>
      <c r="O701" s="113" t="s">
        <v>3</v>
      </c>
      <c r="P701" s="17" t="s">
        <v>3865</v>
      </c>
      <c r="Q701" s="17" t="s">
        <v>3769</v>
      </c>
      <c r="R701" s="17"/>
    </row>
    <row r="702" spans="1:18">
      <c r="A702" s="17">
        <f>'H. Access Control'!A65</f>
        <v>0</v>
      </c>
      <c r="B702" s="17">
        <f>'H. Access Control'!I65</f>
        <v>0</v>
      </c>
      <c r="C702" s="17">
        <f>'H. Access Control'!J65</f>
        <v>0</v>
      </c>
      <c r="D702" s="17">
        <f>'H. Access Control'!X65</f>
        <v>0</v>
      </c>
      <c r="E702" s="17">
        <f>'H. Access Control'!B65</f>
        <v>0</v>
      </c>
      <c r="F702" s="17">
        <f>'H. Access Control'!C65</f>
        <v>0</v>
      </c>
      <c r="G702" s="17">
        <f>'H. Access Control'!D65</f>
        <v>0</v>
      </c>
      <c r="H702" s="17">
        <f>'H. Access Control'!E65</f>
        <v>0</v>
      </c>
      <c r="I702" s="17">
        <f>'H. Access Control'!F65</f>
        <v>0</v>
      </c>
      <c r="J702" s="17">
        <f>'H. Access Control'!G65</f>
        <v>0</v>
      </c>
      <c r="K702" s="17">
        <f>'H. Access Control'!H65</f>
        <v>0</v>
      </c>
      <c r="L702" s="17"/>
      <c r="M702" s="17"/>
      <c r="N702" s="113"/>
      <c r="O702" s="113"/>
      <c r="P702" s="17"/>
      <c r="Q702" s="17"/>
      <c r="R702" s="17"/>
    </row>
    <row r="703" spans="1:18">
      <c r="A703" s="102"/>
      <c r="B703" s="102"/>
      <c r="C703" s="102"/>
      <c r="D703" s="102"/>
      <c r="E703" s="102"/>
      <c r="F703" s="71"/>
      <c r="G703" s="102"/>
      <c r="H703" s="102"/>
      <c r="I703" s="71"/>
      <c r="J703" s="190"/>
      <c r="K703" s="71"/>
      <c r="L703" s="71"/>
      <c r="M703" s="71"/>
      <c r="N703" s="190"/>
      <c r="O703" s="190"/>
      <c r="P703" s="71"/>
      <c r="Q703" s="71"/>
      <c r="R703" s="71"/>
    </row>
    <row r="704" spans="1:18">
      <c r="A704" s="45" t="str">
        <f>'I. Info Sys AD&amp;M'!B1</f>
        <v>I. Information Systems Acquisition Development &amp; Maintenance</v>
      </c>
      <c r="B704" s="188"/>
      <c r="C704" s="188"/>
      <c r="D704" s="188"/>
      <c r="E704" s="188" t="str">
        <f>'I. Info Sys AD&amp;M'!B1</f>
        <v>I. Information Systems Acquisition Development &amp; Maintenance</v>
      </c>
      <c r="F704" s="192"/>
      <c r="G704" s="188"/>
      <c r="H704" s="188"/>
      <c r="I704" s="192"/>
      <c r="J704" s="191"/>
      <c r="K704" s="192"/>
      <c r="L704" s="192"/>
      <c r="M704" s="192"/>
      <c r="N704" s="191"/>
      <c r="O704" s="191"/>
      <c r="P704" s="192"/>
      <c r="Q704" s="192"/>
      <c r="R704" s="183"/>
    </row>
    <row r="705" spans="1:18" ht="42">
      <c r="A705" s="17">
        <f>'I. Info Sys AD&amp;M'!A5</f>
        <v>2665</v>
      </c>
      <c r="B705" s="17">
        <f>'I. Info Sys AD&amp;M'!I5</f>
        <v>1</v>
      </c>
      <c r="C705" s="17">
        <f>'I. Info Sys AD&amp;M'!J5</f>
        <v>0</v>
      </c>
      <c r="D705" s="17">
        <f>'I. Info Sys AD&amp;M'!X5</f>
        <v>1</v>
      </c>
      <c r="E705" s="17" t="str">
        <f>'I. Info Sys AD&amp;M'!B5</f>
        <v>I.1</v>
      </c>
      <c r="F705" s="17" t="str">
        <f>'I. Info Sys AD&amp;M'!C5</f>
        <v>Are business information systems used to transmit, process or store Scoped Systems and Data? If so, are:</v>
      </c>
      <c r="G705" s="17" t="str">
        <f>'I. Info Sys AD&amp;M'!D5</f>
        <v>Yes</v>
      </c>
      <c r="H705" s="17" t="str">
        <f>'I. Info Sys AD&amp;M'!E5</f>
        <v>Q34</v>
      </c>
      <c r="I705" s="17">
        <f>'I. Info Sys AD&amp;M'!F5</f>
        <v>0</v>
      </c>
      <c r="J705" s="17" t="str">
        <f>'I. Info Sys AD&amp;M'!G5</f>
        <v>12.1.1</v>
      </c>
      <c r="K705" s="17" t="str">
        <f>'I. Info Sys AD&amp;M'!H5</f>
        <v>Security Requirements Analysis And Specification</v>
      </c>
      <c r="L705" s="17" t="s">
        <v>3866</v>
      </c>
      <c r="M705" s="17" t="s">
        <v>3867</v>
      </c>
      <c r="N705" s="113" t="s">
        <v>3</v>
      </c>
      <c r="O705" s="113" t="s">
        <v>3</v>
      </c>
      <c r="P705" s="17" t="s">
        <v>3</v>
      </c>
      <c r="Q705" s="17" t="s">
        <v>3868</v>
      </c>
      <c r="R705" s="17"/>
    </row>
    <row r="706" spans="1:18" ht="28">
      <c r="A706" s="17">
        <f>'I. Info Sys AD&amp;M'!A6</f>
        <v>2666</v>
      </c>
      <c r="B706" s="17">
        <f>'I. Info Sys AD&amp;M'!I6</f>
        <v>2</v>
      </c>
      <c r="C706" s="17">
        <f>'I. Info Sys AD&amp;M'!J6</f>
        <v>0</v>
      </c>
      <c r="D706" s="17" t="str">
        <f>'I. Info Sys AD&amp;M'!X6</f>
        <v/>
      </c>
      <c r="E706" s="17" t="str">
        <f>'I. Info Sys AD&amp;M'!B6</f>
        <v>I.1.1</v>
      </c>
      <c r="F706" s="17" t="str">
        <f>'I. Info Sys AD&amp;M'!C6</f>
        <v>Security requirements documented?</v>
      </c>
      <c r="G706" s="17" t="str">
        <f>'I. Info Sys AD&amp;M'!D6</f>
        <v>Yes</v>
      </c>
      <c r="H706" s="17">
        <f>'I. Info Sys AD&amp;M'!E6</f>
        <v>0</v>
      </c>
      <c r="I706" s="17">
        <f>'I. Info Sys AD&amp;M'!F6</f>
        <v>0</v>
      </c>
      <c r="J706" s="17" t="str">
        <f>'I. Info Sys AD&amp;M'!G6</f>
        <v>12.1.1</v>
      </c>
      <c r="K706" s="17" t="str">
        <f>'I. Info Sys AD&amp;M'!H6</f>
        <v>Security Requirements Analysis And Specification</v>
      </c>
      <c r="L706" s="17" t="s">
        <v>3866</v>
      </c>
      <c r="M706" s="17" t="s">
        <v>3867</v>
      </c>
      <c r="N706" s="113">
        <v>12.1</v>
      </c>
      <c r="O706" s="113">
        <v>12.1</v>
      </c>
      <c r="P706" s="17" t="s">
        <v>3</v>
      </c>
      <c r="Q706" s="17" t="s">
        <v>3868</v>
      </c>
      <c r="R706" s="17"/>
    </row>
    <row r="707" spans="1:18" ht="42">
      <c r="A707" s="17">
        <f>'I. Info Sys AD&amp;M'!A7</f>
        <v>1795</v>
      </c>
      <c r="B707" s="17">
        <f>'I. Info Sys AD&amp;M'!I7</f>
        <v>2</v>
      </c>
      <c r="C707" s="17">
        <f>'I. Info Sys AD&amp;M'!J7</f>
        <v>0</v>
      </c>
      <c r="D707" s="17" t="str">
        <f>'I. Info Sys AD&amp;M'!X7</f>
        <v/>
      </c>
      <c r="E707" s="17" t="str">
        <f>'I. Info Sys AD&amp;M'!B7</f>
        <v>I.1.2</v>
      </c>
      <c r="F707" s="17" t="str">
        <f>'I. Info Sys AD&amp;M'!C7</f>
        <v>Information security reviews conducted and approved for the use or installation of open source software (Linux, Apache, etc.)?</v>
      </c>
      <c r="G707" s="17" t="str">
        <f>'I. Info Sys AD&amp;M'!D7</f>
        <v>Yes</v>
      </c>
      <c r="H707" s="17">
        <f>'I. Info Sys AD&amp;M'!E7</f>
        <v>0</v>
      </c>
      <c r="I707" s="17">
        <f>'I. Info Sys AD&amp;M'!F7</f>
        <v>0</v>
      </c>
      <c r="J707" s="17" t="str">
        <f>'I. Info Sys AD&amp;M'!G7</f>
        <v>12.1.1</v>
      </c>
      <c r="K707" s="17" t="str">
        <f>'I. Info Sys AD&amp;M'!H7</f>
        <v>Security Requirements Analysis And Specification</v>
      </c>
      <c r="L707" s="17" t="s">
        <v>3866</v>
      </c>
      <c r="M707" s="17" t="s">
        <v>3867</v>
      </c>
      <c r="N707" s="113" t="s">
        <v>3</v>
      </c>
      <c r="O707" s="113" t="s">
        <v>3</v>
      </c>
      <c r="P707" s="17" t="s">
        <v>3</v>
      </c>
      <c r="Q707" s="17" t="s">
        <v>3868</v>
      </c>
      <c r="R707" s="17"/>
    </row>
    <row r="708" spans="1:18" ht="28">
      <c r="A708" s="17">
        <f>'I. Info Sys AD&amp;M'!A8</f>
        <v>2058</v>
      </c>
      <c r="B708" s="17">
        <f>'I. Info Sys AD&amp;M'!I8</f>
        <v>1</v>
      </c>
      <c r="C708" s="17">
        <f>'I. Info Sys AD&amp;M'!J8</f>
        <v>0</v>
      </c>
      <c r="D708" s="17">
        <f>'I. Info Sys AD&amp;M'!X8</f>
        <v>1</v>
      </c>
      <c r="E708" s="17" t="str">
        <f>'I. Info Sys AD&amp;M'!B8</f>
        <v>I.2</v>
      </c>
      <c r="F708" s="17" t="str">
        <f>'I. Info Sys AD&amp;M'!C8</f>
        <v>Is application development performed? If so, does it provide:</v>
      </c>
      <c r="G708" s="17" t="str">
        <f>'I. Info Sys AD&amp;M'!D8</f>
        <v>No</v>
      </c>
      <c r="H708" s="17">
        <f>'I. Info Sys AD&amp;M'!E8</f>
        <v>0</v>
      </c>
      <c r="I708" s="17">
        <f>'I. Info Sys AD&amp;M'!F8</f>
        <v>0</v>
      </c>
      <c r="J708" s="17">
        <f>'I. Info Sys AD&amp;M'!G8</f>
        <v>12.5</v>
      </c>
      <c r="K708" s="17" t="str">
        <f>'I. Info Sys AD&amp;M'!H8</f>
        <v>Security In Development And Support Processes</v>
      </c>
      <c r="L708" s="17" t="s">
        <v>3</v>
      </c>
      <c r="M708" s="17" t="s">
        <v>243</v>
      </c>
      <c r="N708" s="113" t="s">
        <v>3</v>
      </c>
      <c r="O708" s="113" t="s">
        <v>3</v>
      </c>
      <c r="P708" s="17" t="s">
        <v>3</v>
      </c>
      <c r="Q708" s="17" t="s">
        <v>3696</v>
      </c>
      <c r="R708" s="17"/>
    </row>
    <row r="709" spans="1:18">
      <c r="A709" s="17">
        <f>'I. Info Sys AD&amp;M'!A9</f>
        <v>2198</v>
      </c>
      <c r="B709" s="17">
        <f>'I. Info Sys AD&amp;M'!I9</f>
        <v>2</v>
      </c>
      <c r="C709" s="17">
        <f>'I. Info Sys AD&amp;M'!J9</f>
        <v>0</v>
      </c>
      <c r="D709" s="17" t="str">
        <f>'I. Info Sys AD&amp;M'!X9</f>
        <v/>
      </c>
      <c r="E709" s="17" t="str">
        <f>'I. Info Sys AD&amp;M'!B9</f>
        <v>I.2.1</v>
      </c>
      <c r="F709" s="17" t="str">
        <f>'I. Info Sys AD&amp;M'!C9</f>
        <v>Independent security evaluation or certification?</v>
      </c>
      <c r="G709" s="17">
        <f>'I. Info Sys AD&amp;M'!D9</f>
        <v>0</v>
      </c>
      <c r="H709" s="17">
        <f>'I. Info Sys AD&amp;M'!E9</f>
        <v>0</v>
      </c>
      <c r="I709" s="17">
        <f>'I. Info Sys AD&amp;M'!F9</f>
        <v>0</v>
      </c>
      <c r="J709" s="17" t="str">
        <f>'I. Info Sys AD&amp;M'!G9</f>
        <v>N/A</v>
      </c>
      <c r="K709" s="17" t="str">
        <f>'I. Info Sys AD&amp;M'!H9</f>
        <v/>
      </c>
      <c r="L709" s="17" t="s">
        <v>3</v>
      </c>
      <c r="M709" s="17" t="s">
        <v>243</v>
      </c>
      <c r="N709" s="113" t="s">
        <v>3</v>
      </c>
      <c r="O709" s="113" t="s">
        <v>3</v>
      </c>
      <c r="P709" s="17" t="s">
        <v>3</v>
      </c>
      <c r="Q709" s="17" t="s">
        <v>3</v>
      </c>
      <c r="R709" s="17"/>
    </row>
    <row r="710" spans="1:18" ht="28">
      <c r="A710" s="17">
        <f>'I. Info Sys AD&amp;M'!A10</f>
        <v>2111</v>
      </c>
      <c r="B710" s="17">
        <f>'I. Info Sys AD&amp;M'!I10</f>
        <v>2</v>
      </c>
      <c r="C710" s="17">
        <f>'I. Info Sys AD&amp;M'!J10</f>
        <v>0</v>
      </c>
      <c r="D710" s="17" t="str">
        <f>'I. Info Sys AD&amp;M'!X10</f>
        <v/>
      </c>
      <c r="E710" s="17" t="str">
        <f>'I. Info Sys AD&amp;M'!B10</f>
        <v>I.2.2</v>
      </c>
      <c r="F710" s="17" t="str">
        <f>'I. Info Sys AD&amp;M'!C10</f>
        <v>Formal application methodology (OWASP)?</v>
      </c>
      <c r="G710" s="17">
        <f>'I. Info Sys AD&amp;M'!D10</f>
        <v>0</v>
      </c>
      <c r="H710" s="17">
        <f>'I. Info Sys AD&amp;M'!E10</f>
        <v>0</v>
      </c>
      <c r="I710" s="17">
        <f>'I. Info Sys AD&amp;M'!F10</f>
        <v>0</v>
      </c>
      <c r="J710" s="17" t="str">
        <f>'I. Info Sys AD&amp;M'!G10</f>
        <v>N/A</v>
      </c>
      <c r="K710" s="17" t="str">
        <f>'I. Info Sys AD&amp;M'!H10</f>
        <v/>
      </c>
      <c r="L710" s="17" t="s">
        <v>3</v>
      </c>
      <c r="M710" s="17" t="s">
        <v>243</v>
      </c>
      <c r="N710" s="113" t="s">
        <v>3</v>
      </c>
      <c r="O710" s="113" t="s">
        <v>3</v>
      </c>
      <c r="P710" s="17" t="s">
        <v>3869</v>
      </c>
      <c r="Q710" s="17" t="s">
        <v>3</v>
      </c>
      <c r="R710" s="17"/>
    </row>
    <row r="711" spans="1:18" ht="28">
      <c r="A711" s="17">
        <f>'I. Info Sys AD&amp;M'!A11</f>
        <v>2125</v>
      </c>
      <c r="B711" s="17">
        <f>'I. Info Sys AD&amp;M'!I11</f>
        <v>2</v>
      </c>
      <c r="C711" s="17">
        <f>'I. Info Sys AD&amp;M'!J11</f>
        <v>0</v>
      </c>
      <c r="D711" s="17" t="str">
        <f>'I. Info Sys AD&amp;M'!X11</f>
        <v/>
      </c>
      <c r="E711" s="17" t="str">
        <f>'I. Info Sys AD&amp;M'!B11</f>
        <v>I.2.3</v>
      </c>
      <c r="F711" s="17" t="str">
        <f>'I. Info Sys AD&amp;M'!C11</f>
        <v>An authenticated and maintained state for every data transaction?</v>
      </c>
      <c r="G711" s="17">
        <f>'I. Info Sys AD&amp;M'!D11</f>
        <v>0</v>
      </c>
      <c r="H711" s="17">
        <f>'I. Info Sys AD&amp;M'!E11</f>
        <v>0</v>
      </c>
      <c r="I711" s="17">
        <f>'I. Info Sys AD&amp;M'!F11</f>
        <v>0</v>
      </c>
      <c r="J711" s="17" t="str">
        <f>'I. Info Sys AD&amp;M'!G11</f>
        <v>11.5.6</v>
      </c>
      <c r="K711" s="17" t="str">
        <f>'I. Info Sys AD&amp;M'!H11</f>
        <v>Limitation Of Connection Time</v>
      </c>
      <c r="L711" s="17" t="s">
        <v>3750</v>
      </c>
      <c r="M711" s="17" t="s">
        <v>3751</v>
      </c>
      <c r="N711" s="113" t="s">
        <v>3</v>
      </c>
      <c r="O711" s="113" t="s">
        <v>3</v>
      </c>
      <c r="P711" s="17" t="s">
        <v>3870</v>
      </c>
      <c r="Q711" s="17" t="s">
        <v>3644</v>
      </c>
      <c r="R711" s="17"/>
    </row>
    <row r="712" spans="1:18" ht="28">
      <c r="A712" s="17">
        <f>'I. Info Sys AD&amp;M'!A12</f>
        <v>2126</v>
      </c>
      <c r="B712" s="17">
        <f>'I. Info Sys AD&amp;M'!I12</f>
        <v>2</v>
      </c>
      <c r="C712" s="17">
        <f>'I. Info Sys AD&amp;M'!J12</f>
        <v>0</v>
      </c>
      <c r="D712" s="17" t="str">
        <f>'I. Info Sys AD&amp;M'!X12</f>
        <v/>
      </c>
      <c r="E712" s="17" t="str">
        <f>'I. Info Sys AD&amp;M'!B12</f>
        <v>I.2.4</v>
      </c>
      <c r="F712" s="17" t="str">
        <f>'I. Info Sys AD&amp;M'!C12</f>
        <v>A means for secure session management?</v>
      </c>
      <c r="G712" s="17">
        <f>'I. Info Sys AD&amp;M'!D12</f>
        <v>0</v>
      </c>
      <c r="H712" s="17">
        <f>'I. Info Sys AD&amp;M'!E12</f>
        <v>0</v>
      </c>
      <c r="I712" s="17">
        <f>'I. Info Sys AD&amp;M'!F12</f>
        <v>0</v>
      </c>
      <c r="J712" s="17" t="str">
        <f>'I. Info Sys AD&amp;M'!G12</f>
        <v>11.5.6</v>
      </c>
      <c r="K712" s="17" t="str">
        <f>'I. Info Sys AD&amp;M'!H12</f>
        <v>Limitation Of Connection Time</v>
      </c>
      <c r="L712" s="17" t="s">
        <v>3750</v>
      </c>
      <c r="M712" s="17" t="s">
        <v>3751</v>
      </c>
      <c r="N712" s="113" t="s">
        <v>3</v>
      </c>
      <c r="O712" s="113" t="s">
        <v>3</v>
      </c>
      <c r="P712" s="17" t="s">
        <v>3</v>
      </c>
      <c r="Q712" s="17" t="s">
        <v>3644</v>
      </c>
      <c r="R712" s="17"/>
    </row>
    <row r="713" spans="1:18" ht="28">
      <c r="A713" s="17">
        <f>'I. Info Sys AD&amp;M'!A13</f>
        <v>2129</v>
      </c>
      <c r="B713" s="17">
        <f>'I. Info Sys AD&amp;M'!I13</f>
        <v>2</v>
      </c>
      <c r="C713" s="17">
        <f>'I. Info Sys AD&amp;M'!J13</f>
        <v>0</v>
      </c>
      <c r="D713" s="17" t="str">
        <f>'I. Info Sys AD&amp;M'!X13</f>
        <v/>
      </c>
      <c r="E713" s="17" t="str">
        <f>'I. Info Sys AD&amp;M'!B13</f>
        <v>I.2.5</v>
      </c>
      <c r="F713" s="17" t="str">
        <f>'I. Info Sys AD&amp;M'!C13</f>
        <v>Comprehensive secure error handling?</v>
      </c>
      <c r="G713" s="17">
        <f>'I. Info Sys AD&amp;M'!D13</f>
        <v>0</v>
      </c>
      <c r="H713" s="17">
        <f>'I. Info Sys AD&amp;M'!E13</f>
        <v>0</v>
      </c>
      <c r="I713" s="17">
        <f>'I. Info Sys AD&amp;M'!F13</f>
        <v>0</v>
      </c>
      <c r="J713" s="17" t="str">
        <f>'I. Info Sys AD&amp;M'!G13</f>
        <v>12.2.2</v>
      </c>
      <c r="K713" s="17" t="str">
        <f>'I. Info Sys AD&amp;M'!H13</f>
        <v>Control Of Internal Processing</v>
      </c>
      <c r="L713" s="17" t="s">
        <v>3755</v>
      </c>
      <c r="M713" s="17" t="s">
        <v>3756</v>
      </c>
      <c r="N713" s="113" t="s">
        <v>3</v>
      </c>
      <c r="O713" s="113" t="s">
        <v>3</v>
      </c>
      <c r="P713" s="17" t="s">
        <v>3</v>
      </c>
      <c r="Q713" s="17" t="s">
        <v>3755</v>
      </c>
      <c r="R713" s="17"/>
    </row>
    <row r="714" spans="1:18" ht="28">
      <c r="A714" s="17">
        <f>'I. Info Sys AD&amp;M'!A14</f>
        <v>1269</v>
      </c>
      <c r="B714" s="17">
        <f>'I. Info Sys AD&amp;M'!I14</f>
        <v>2</v>
      </c>
      <c r="C714" s="17">
        <f>'I. Info Sys AD&amp;M'!J14</f>
        <v>0</v>
      </c>
      <c r="D714" s="17" t="str">
        <f>'I. Info Sys AD&amp;M'!X14</f>
        <v/>
      </c>
      <c r="E714" s="17" t="str">
        <f>'I. Info Sys AD&amp;M'!B14</f>
        <v>I.2.6</v>
      </c>
      <c r="F714" s="17" t="str">
        <f>'I. Info Sys AD&amp;M'!C14</f>
        <v>Audit log failures and generate an alert?</v>
      </c>
      <c r="G714" s="17">
        <f>'I. Info Sys AD&amp;M'!D14</f>
        <v>0</v>
      </c>
      <c r="H714" s="17">
        <f>'I. Info Sys AD&amp;M'!E14</f>
        <v>0</v>
      </c>
      <c r="I714" s="17">
        <f>'I. Info Sys AD&amp;M'!F14</f>
        <v>0</v>
      </c>
      <c r="J714" s="17" t="str">
        <f>'I. Info Sys AD&amp;M'!G14</f>
        <v>10.10.5</v>
      </c>
      <c r="K714" s="17" t="str">
        <f>'I. Info Sys AD&amp;M'!H14</f>
        <v>Fault Logging</v>
      </c>
      <c r="L714" s="17" t="s">
        <v>3755</v>
      </c>
      <c r="M714" s="17" t="s">
        <v>3756</v>
      </c>
      <c r="N714" s="113" t="s">
        <v>3</v>
      </c>
      <c r="O714" s="113" t="s">
        <v>3</v>
      </c>
      <c r="P714" s="17" t="s">
        <v>3</v>
      </c>
      <c r="Q714" s="17" t="s">
        <v>3757</v>
      </c>
      <c r="R714" s="17"/>
    </row>
    <row r="715" spans="1:18" ht="28">
      <c r="A715" s="17">
        <f>'I. Info Sys AD&amp;M'!A15</f>
        <v>2059</v>
      </c>
      <c r="B715" s="17">
        <f>'I. Info Sys AD&amp;M'!I15</f>
        <v>2</v>
      </c>
      <c r="C715" s="17">
        <f>'I. Info Sys AD&amp;M'!J15</f>
        <v>0</v>
      </c>
      <c r="D715" s="17">
        <f>'I. Info Sys AD&amp;M'!X15</f>
        <v>1</v>
      </c>
      <c r="E715" s="17" t="str">
        <f>'I. Info Sys AD&amp;M'!B15</f>
        <v>I.2.7</v>
      </c>
      <c r="F715" s="17" t="str">
        <f>'I. Info Sys AD&amp;M'!C15</f>
        <v>Is there a formal Software Development Life Cycle (SDLC) process? If so, does it include:</v>
      </c>
      <c r="G715" s="17">
        <f>'I. Info Sys AD&amp;M'!D15</f>
        <v>0</v>
      </c>
      <c r="H715" s="17" t="str">
        <f>'I. Info Sys AD&amp;M'!E15</f>
        <v>Q</v>
      </c>
      <c r="I715" s="17">
        <f>'I. Info Sys AD&amp;M'!F15</f>
        <v>0</v>
      </c>
      <c r="J715" s="17">
        <f>'I. Info Sys AD&amp;M'!G15</f>
        <v>12.5</v>
      </c>
      <c r="K715" s="17" t="str">
        <f>'I. Info Sys AD&amp;M'!H15</f>
        <v>Security In Development And Support Processes</v>
      </c>
      <c r="L715" s="17" t="s">
        <v>3</v>
      </c>
      <c r="M715" s="17" t="s">
        <v>243</v>
      </c>
      <c r="N715" s="113" t="s">
        <v>3</v>
      </c>
      <c r="O715" s="113" t="s">
        <v>3</v>
      </c>
      <c r="P715" s="17" t="s">
        <v>3871</v>
      </c>
      <c r="Q715" s="17" t="s">
        <v>3696</v>
      </c>
      <c r="R715" s="17"/>
    </row>
    <row r="716" spans="1:18" ht="56">
      <c r="A716" s="17">
        <f>'I. Info Sys AD&amp;M'!A16</f>
        <v>2098</v>
      </c>
      <c r="B716" s="17">
        <f>'I. Info Sys AD&amp;M'!I16</f>
        <v>3</v>
      </c>
      <c r="C716" s="17">
        <f>'I. Info Sys AD&amp;M'!J16</f>
        <v>0</v>
      </c>
      <c r="D716" s="17" t="str">
        <f>'I. Info Sys AD&amp;M'!X16</f>
        <v/>
      </c>
      <c r="E716" s="17" t="str">
        <f>'I. Info Sys AD&amp;M'!B16</f>
        <v>I.2.7.1</v>
      </c>
      <c r="F716" s="17" t="str">
        <f>'I. Info Sys AD&amp;M'!C16</f>
        <v>Peer code review, integration testing, and acceptance testing?</v>
      </c>
      <c r="G716" s="17">
        <f>'I. Info Sys AD&amp;M'!D16</f>
        <v>0</v>
      </c>
      <c r="H716" s="17">
        <f>'I. Info Sys AD&amp;M'!E16</f>
        <v>0</v>
      </c>
      <c r="I716" s="17">
        <f>'I. Info Sys AD&amp;M'!F16</f>
        <v>0</v>
      </c>
      <c r="J716" s="17" t="str">
        <f>'I. Info Sys AD&amp;M'!G16</f>
        <v>12.5.1</v>
      </c>
      <c r="K716" s="17" t="str">
        <f>'I. Info Sys AD&amp;M'!H16</f>
        <v>Change Control Procedures</v>
      </c>
      <c r="L716" s="17" t="s">
        <v>3689</v>
      </c>
      <c r="M716" s="17" t="s">
        <v>3690</v>
      </c>
      <c r="N716" s="113" t="s">
        <v>3</v>
      </c>
      <c r="O716" s="113" t="s">
        <v>3</v>
      </c>
      <c r="P716" s="17" t="s">
        <v>3872</v>
      </c>
      <c r="Q716" s="17" t="s">
        <v>3691</v>
      </c>
      <c r="R716" s="17"/>
    </row>
    <row r="717" spans="1:18" ht="28">
      <c r="A717" s="17">
        <f>'I. Info Sys AD&amp;M'!A17</f>
        <v>847</v>
      </c>
      <c r="B717" s="17">
        <f>'I. Info Sys AD&amp;M'!I17</f>
        <v>3</v>
      </c>
      <c r="C717" s="17">
        <f>'I. Info Sys AD&amp;M'!J17</f>
        <v>0</v>
      </c>
      <c r="D717" s="17" t="str">
        <f>'I. Info Sys AD&amp;M'!X17</f>
        <v/>
      </c>
      <c r="E717" s="17" t="str">
        <f>'I. Info Sys AD&amp;M'!B17</f>
        <v>I.2.7.2</v>
      </c>
      <c r="F717" s="17" t="str">
        <f>'I. Info Sys AD&amp;M'!C17</f>
        <v>Separate source code repositories for production and non-production?</v>
      </c>
      <c r="G717" s="17">
        <f>'I. Info Sys AD&amp;M'!D17</f>
        <v>0</v>
      </c>
      <c r="H717" s="17">
        <f>'I. Info Sys AD&amp;M'!E17</f>
        <v>0</v>
      </c>
      <c r="I717" s="17">
        <f>'I. Info Sys AD&amp;M'!F17</f>
        <v>0</v>
      </c>
      <c r="J717" s="17" t="str">
        <f>'I. Info Sys AD&amp;M'!G17</f>
        <v>12.4.3.a</v>
      </c>
      <c r="K717" s="17" t="str">
        <f>'I. Info Sys AD&amp;M'!H17</f>
        <v>Access Control To Program Source Code</v>
      </c>
      <c r="L717" s="17" t="s">
        <v>3846</v>
      </c>
      <c r="M717" s="17" t="s">
        <v>3847</v>
      </c>
      <c r="N717" s="113" t="s">
        <v>3</v>
      </c>
      <c r="O717" s="113" t="s">
        <v>3</v>
      </c>
      <c r="P717" s="17" t="s">
        <v>3</v>
      </c>
      <c r="Q717" s="17" t="s">
        <v>3696</v>
      </c>
      <c r="R717" s="17"/>
    </row>
    <row r="718" spans="1:18" ht="28">
      <c r="A718" s="17">
        <f>'I. Info Sys AD&amp;M'!A18</f>
        <v>2668</v>
      </c>
      <c r="B718" s="17">
        <f>'I. Info Sys AD&amp;M'!I18</f>
        <v>2</v>
      </c>
      <c r="C718" s="17">
        <f>'I. Info Sys AD&amp;M'!J18</f>
        <v>0</v>
      </c>
      <c r="D718" s="17" t="str">
        <f>'I. Info Sys AD&amp;M'!X18</f>
        <v/>
      </c>
      <c r="E718" s="17" t="str">
        <f>'I. Info Sys AD&amp;M'!B18</f>
        <v>I.2.8</v>
      </c>
      <c r="F718" s="17" t="str">
        <f>'I. Info Sys AD&amp;M'!C18</f>
        <v>Do IT support personnel have access to program source libraries?</v>
      </c>
      <c r="G718" s="17">
        <f>'I. Info Sys AD&amp;M'!D18</f>
        <v>0</v>
      </c>
      <c r="H718" s="17">
        <f>'I. Info Sys AD&amp;M'!E18</f>
        <v>0</v>
      </c>
      <c r="I718" s="17">
        <f>'I. Info Sys AD&amp;M'!F18</f>
        <v>0</v>
      </c>
      <c r="J718" s="17" t="str">
        <f>'I. Info Sys AD&amp;M'!G18</f>
        <v>12.4.3.c</v>
      </c>
      <c r="K718" s="17" t="str">
        <f>'I. Info Sys AD&amp;M'!H18</f>
        <v>Access Control To Program Source Code</v>
      </c>
      <c r="L718" s="17" t="s">
        <v>3846</v>
      </c>
      <c r="M718" s="17" t="s">
        <v>3847</v>
      </c>
      <c r="N718" s="113" t="s">
        <v>3</v>
      </c>
      <c r="O718" s="113" t="s">
        <v>3</v>
      </c>
      <c r="P718" s="17" t="s">
        <v>3873</v>
      </c>
      <c r="Q718" s="17" t="s">
        <v>3696</v>
      </c>
      <c r="R718" s="17"/>
    </row>
    <row r="719" spans="1:18" ht="28">
      <c r="A719" s="17">
        <f>'I. Info Sys AD&amp;M'!A19</f>
        <v>2669</v>
      </c>
      <c r="B719" s="17">
        <f>'I. Info Sys AD&amp;M'!I19</f>
        <v>2</v>
      </c>
      <c r="C719" s="17">
        <f>'I. Info Sys AD&amp;M'!J19</f>
        <v>0</v>
      </c>
      <c r="D719" s="17" t="str">
        <f>'I. Info Sys AD&amp;M'!X19</f>
        <v/>
      </c>
      <c r="E719" s="17" t="str">
        <f>'I. Info Sys AD&amp;M'!B19</f>
        <v>I.2.9</v>
      </c>
      <c r="F719" s="17" t="str">
        <f>'I. Info Sys AD&amp;M'!C19</f>
        <v>Is all access to program source libraries logged?</v>
      </c>
      <c r="G719" s="17">
        <f>'I. Info Sys AD&amp;M'!D19</f>
        <v>0</v>
      </c>
      <c r="H719" s="17">
        <f>'I. Info Sys AD&amp;M'!E19</f>
        <v>0</v>
      </c>
      <c r="I719" s="17">
        <f>'I. Info Sys AD&amp;M'!F19</f>
        <v>0</v>
      </c>
      <c r="J719" s="17" t="str">
        <f>'I. Info Sys AD&amp;M'!G19</f>
        <v>12.4.3.f</v>
      </c>
      <c r="K719" s="17" t="str">
        <f>'I. Info Sys AD&amp;M'!H19</f>
        <v>Access Control To Program Source Code</v>
      </c>
      <c r="L719" s="17" t="s">
        <v>3846</v>
      </c>
      <c r="M719" s="17" t="s">
        <v>3847</v>
      </c>
      <c r="N719" s="113" t="s">
        <v>3</v>
      </c>
      <c r="O719" s="113" t="s">
        <v>3</v>
      </c>
      <c r="P719" s="17" t="s">
        <v>3874</v>
      </c>
      <c r="Q719" s="17" t="s">
        <v>3696</v>
      </c>
      <c r="R719" s="17"/>
    </row>
    <row r="720" spans="1:18" ht="42">
      <c r="A720" s="17">
        <f>'I. Info Sys AD&amp;M'!A20</f>
        <v>2670</v>
      </c>
      <c r="B720" s="17">
        <f>'I. Info Sys AD&amp;M'!I20</f>
        <v>2</v>
      </c>
      <c r="C720" s="17">
        <f>'I. Info Sys AD&amp;M'!J20</f>
        <v>0</v>
      </c>
      <c r="D720" s="17" t="str">
        <f>'I. Info Sys AD&amp;M'!X20</f>
        <v/>
      </c>
      <c r="E720" s="17" t="str">
        <f>'I. Info Sys AD&amp;M'!B20</f>
        <v>I.2.10</v>
      </c>
      <c r="F720" s="17" t="str">
        <f>'I. Info Sys AD&amp;M'!C20</f>
        <v>Are change control procedures required for all changes to the production environment?</v>
      </c>
      <c r="G720" s="17">
        <f>'I. Info Sys AD&amp;M'!D20</f>
        <v>0</v>
      </c>
      <c r="H720" s="17">
        <f>'I. Info Sys AD&amp;M'!E20</f>
        <v>0</v>
      </c>
      <c r="I720" s="17">
        <f>'I. Info Sys AD&amp;M'!F20</f>
        <v>0</v>
      </c>
      <c r="J720" s="17" t="str">
        <f>'I. Info Sys AD&amp;M'!G20</f>
        <v>12.4.3.g</v>
      </c>
      <c r="K720" s="17" t="str">
        <f>'I. Info Sys AD&amp;M'!H20</f>
        <v>Access Control To Program Source Code</v>
      </c>
      <c r="L720" s="17" t="s">
        <v>3846</v>
      </c>
      <c r="M720" s="17" t="s">
        <v>3847</v>
      </c>
      <c r="N720" s="113" t="s">
        <v>3</v>
      </c>
      <c r="O720" s="113" t="s">
        <v>3</v>
      </c>
      <c r="P720" s="17" t="s">
        <v>3875</v>
      </c>
      <c r="Q720" s="17" t="s">
        <v>3696</v>
      </c>
      <c r="R720" s="17"/>
    </row>
    <row r="721" spans="1:18" ht="28">
      <c r="A721" s="17">
        <f>'I. Info Sys AD&amp;M'!A21</f>
        <v>2144</v>
      </c>
      <c r="B721" s="17">
        <f>'I. Info Sys AD&amp;M'!I21</f>
        <v>2</v>
      </c>
      <c r="C721" s="17">
        <f>'I. Info Sys AD&amp;M'!J21</f>
        <v>0</v>
      </c>
      <c r="D721" s="17" t="str">
        <f>'I. Info Sys AD&amp;M'!X21</f>
        <v/>
      </c>
      <c r="E721" s="17" t="str">
        <f>'I. Info Sys AD&amp;M'!B21</f>
        <v>I.2.11</v>
      </c>
      <c r="F721" s="17" t="str">
        <f>'I. Info Sys AD&amp;M'!C21</f>
        <v>Do applications provide granular and comprehensive logging?</v>
      </c>
      <c r="G721" s="17">
        <f>'I. Info Sys AD&amp;M'!D21</f>
        <v>0</v>
      </c>
      <c r="H721" s="17">
        <f>'I. Info Sys AD&amp;M'!E21</f>
        <v>0</v>
      </c>
      <c r="I721" s="17">
        <f>'I. Info Sys AD&amp;M'!F21</f>
        <v>0</v>
      </c>
      <c r="J721" s="17" t="str">
        <f>'I. Info Sys AD&amp;M'!G21</f>
        <v>10.10.1</v>
      </c>
      <c r="K721" s="17" t="str">
        <f>'I. Info Sys AD&amp;M'!H21</f>
        <v>Audit Logging</v>
      </c>
      <c r="L721" s="17" t="s">
        <v>3755</v>
      </c>
      <c r="M721" s="17" t="s">
        <v>3756</v>
      </c>
      <c r="N721" s="113" t="s">
        <v>3</v>
      </c>
      <c r="O721" s="113" t="s">
        <v>3</v>
      </c>
      <c r="P721" s="17" t="s">
        <v>3876</v>
      </c>
      <c r="Q721" s="17" t="s">
        <v>3757</v>
      </c>
      <c r="R721" s="17"/>
    </row>
    <row r="722" spans="1:18" ht="28">
      <c r="A722" s="17">
        <f>'I. Info Sys AD&amp;M'!A22</f>
        <v>2070</v>
      </c>
      <c r="B722" s="17">
        <f>'I. Info Sys AD&amp;M'!I22</f>
        <v>2</v>
      </c>
      <c r="C722" s="17">
        <f>'I. Info Sys AD&amp;M'!J22</f>
        <v>0</v>
      </c>
      <c r="D722" s="17" t="str">
        <f>'I. Info Sys AD&amp;M'!X22</f>
        <v/>
      </c>
      <c r="E722" s="17" t="str">
        <f>'I. Info Sys AD&amp;M'!B22</f>
        <v>I.2.12</v>
      </c>
      <c r="F722" s="17" t="str">
        <f>'I. Info Sys AD&amp;M'!C22</f>
        <v>Are application sessions set to time out within 15 minutes or less?</v>
      </c>
      <c r="G722" s="17">
        <f>'I. Info Sys AD&amp;M'!D22</f>
        <v>0</v>
      </c>
      <c r="H722" s="17">
        <f>'I. Info Sys AD&amp;M'!E22</f>
        <v>0</v>
      </c>
      <c r="I722" s="17">
        <f>'I. Info Sys AD&amp;M'!F22</f>
        <v>0</v>
      </c>
      <c r="J722" s="17" t="str">
        <f>'I. Info Sys AD&amp;M'!G22</f>
        <v>11.5.5</v>
      </c>
      <c r="K722" s="17" t="str">
        <f>'I. Info Sys AD&amp;M'!H22</f>
        <v>Session Time-Out</v>
      </c>
      <c r="L722" s="17" t="s">
        <v>3750</v>
      </c>
      <c r="M722" s="17" t="s">
        <v>3751</v>
      </c>
      <c r="N722" s="113" t="s">
        <v>3</v>
      </c>
      <c r="O722" s="113" t="s">
        <v>3</v>
      </c>
      <c r="P722" s="17" t="s">
        <v>3</v>
      </c>
      <c r="Q722" s="17" t="s">
        <v>3644</v>
      </c>
      <c r="R722" s="17"/>
    </row>
    <row r="723" spans="1:18" ht="28">
      <c r="A723" s="17">
        <f>'I. Info Sys AD&amp;M'!A23</f>
        <v>2153</v>
      </c>
      <c r="B723" s="17">
        <f>'I. Info Sys AD&amp;M'!I23</f>
        <v>2</v>
      </c>
      <c r="C723" s="17">
        <f>'I. Info Sys AD&amp;M'!J23</f>
        <v>0</v>
      </c>
      <c r="D723" s="17" t="str">
        <f>'I. Info Sys AD&amp;M'!X23</f>
        <v/>
      </c>
      <c r="E723" s="17" t="str">
        <f>'I. Info Sys AD&amp;M'!B23</f>
        <v>I.2.13</v>
      </c>
      <c r="F723" s="17" t="str">
        <f>'I. Info Sys AD&amp;M'!C23</f>
        <v>Is application development Third party / outsourced developers onshore?</v>
      </c>
      <c r="G723" s="17">
        <f>'I. Info Sys AD&amp;M'!D23</f>
        <v>0</v>
      </c>
      <c r="H723" s="17">
        <f>'I. Info Sys AD&amp;M'!E23</f>
        <v>0</v>
      </c>
      <c r="I723" s="17">
        <f>'I. Info Sys AD&amp;M'!F23</f>
        <v>0</v>
      </c>
      <c r="J723" s="17" t="str">
        <f>'I. Info Sys AD&amp;M'!G23</f>
        <v>12.5.5</v>
      </c>
      <c r="K723" s="17" t="str">
        <f>'I. Info Sys AD&amp;M'!H23</f>
        <v>Outsourced Software Development</v>
      </c>
      <c r="L723" s="17" t="s">
        <v>3877</v>
      </c>
      <c r="M723" s="17" t="s">
        <v>3878</v>
      </c>
      <c r="N723" s="113" t="s">
        <v>3</v>
      </c>
      <c r="O723" s="113" t="s">
        <v>3</v>
      </c>
      <c r="P723" s="17" t="s">
        <v>3</v>
      </c>
      <c r="Q723" s="17" t="s">
        <v>3879</v>
      </c>
      <c r="R723" s="17"/>
    </row>
    <row r="724" spans="1:18" ht="28">
      <c r="A724" s="17">
        <f>'I. Info Sys AD&amp;M'!A24</f>
        <v>2154</v>
      </c>
      <c r="B724" s="17">
        <f>'I. Info Sys AD&amp;M'!I24</f>
        <v>2</v>
      </c>
      <c r="C724" s="17">
        <f>'I. Info Sys AD&amp;M'!J24</f>
        <v>0</v>
      </c>
      <c r="D724" s="17" t="str">
        <f>'I. Info Sys AD&amp;M'!X24</f>
        <v/>
      </c>
      <c r="E724" s="17" t="str">
        <f>'I. Info Sys AD&amp;M'!B24</f>
        <v>I.2.14</v>
      </c>
      <c r="F724" s="17" t="str">
        <f>'I. Info Sys AD&amp;M'!C24</f>
        <v>Is application development Third party / outsourced developers offshore?</v>
      </c>
      <c r="G724" s="17">
        <f>'I. Info Sys AD&amp;M'!D24</f>
        <v>0</v>
      </c>
      <c r="H724" s="17">
        <f>'I. Info Sys AD&amp;M'!E24</f>
        <v>0</v>
      </c>
      <c r="I724" s="17">
        <f>'I. Info Sys AD&amp;M'!F24</f>
        <v>0</v>
      </c>
      <c r="J724" s="17" t="str">
        <f>'I. Info Sys AD&amp;M'!G24</f>
        <v>12.5.5</v>
      </c>
      <c r="K724" s="17" t="str">
        <f>'I. Info Sys AD&amp;M'!H24</f>
        <v>Outsourced Software Development</v>
      </c>
      <c r="L724" s="17" t="s">
        <v>3877</v>
      </c>
      <c r="M724" s="17" t="s">
        <v>3878</v>
      </c>
      <c r="N724" s="113" t="s">
        <v>3</v>
      </c>
      <c r="O724" s="113" t="s">
        <v>3</v>
      </c>
      <c r="P724" s="17" t="s">
        <v>3</v>
      </c>
      <c r="Q724" s="17" t="s">
        <v>3879</v>
      </c>
      <c r="R724" s="17"/>
    </row>
    <row r="725" spans="1:18" ht="28">
      <c r="A725" s="17">
        <f>'I. Info Sys AD&amp;M'!A25</f>
        <v>2155</v>
      </c>
      <c r="B725" s="17">
        <f>'I. Info Sys AD&amp;M'!I25</f>
        <v>2</v>
      </c>
      <c r="C725" s="17">
        <f>'I. Info Sys AD&amp;M'!J25</f>
        <v>0</v>
      </c>
      <c r="D725" s="17" t="str">
        <f>'I. Info Sys AD&amp;M'!X25</f>
        <v/>
      </c>
      <c r="E725" s="17" t="str">
        <f>'I. Info Sys AD&amp;M'!B25</f>
        <v>I.2.15</v>
      </c>
      <c r="F725" s="17" t="str">
        <f>'I. Info Sys AD&amp;M'!C25</f>
        <v>Are there access controls to protect source code and test data?</v>
      </c>
      <c r="G725" s="17">
        <f>'I. Info Sys AD&amp;M'!D25</f>
        <v>0</v>
      </c>
      <c r="H725" s="17">
        <f>'I. Info Sys AD&amp;M'!E25</f>
        <v>0</v>
      </c>
      <c r="I725" s="17">
        <f>'I. Info Sys AD&amp;M'!F25</f>
        <v>0</v>
      </c>
      <c r="J725" s="17" t="str">
        <f>'I. Info Sys AD&amp;M'!G25</f>
        <v>12.4.3</v>
      </c>
      <c r="K725" s="17" t="str">
        <f>'I. Info Sys AD&amp;M'!H25</f>
        <v>Access Control To Program Source Code</v>
      </c>
      <c r="L725" s="17" t="s">
        <v>3846</v>
      </c>
      <c r="M725" s="17" t="s">
        <v>3847</v>
      </c>
      <c r="N725" s="113" t="s">
        <v>3</v>
      </c>
      <c r="O725" s="113" t="s">
        <v>3</v>
      </c>
      <c r="P725" s="17" t="s">
        <v>3</v>
      </c>
      <c r="Q725" s="17" t="s">
        <v>3696</v>
      </c>
      <c r="R725" s="17"/>
    </row>
    <row r="726" spans="1:18" ht="28">
      <c r="A726" s="17">
        <f>'I. Info Sys AD&amp;M'!A26</f>
        <v>2160</v>
      </c>
      <c r="B726" s="17">
        <f>'I. Info Sys AD&amp;M'!I26</f>
        <v>2</v>
      </c>
      <c r="C726" s="17">
        <f>'I. Info Sys AD&amp;M'!J26</f>
        <v>0</v>
      </c>
      <c r="D726" s="17" t="str">
        <f>'I. Info Sys AD&amp;M'!X26</f>
        <v/>
      </c>
      <c r="E726" s="17" t="str">
        <f>'I. Info Sys AD&amp;M'!B26</f>
        <v>I.2.16</v>
      </c>
      <c r="F726" s="17" t="str">
        <f>'I. Info Sys AD&amp;M'!C26</f>
        <v>Does the version management system provide segregation of code, data and environments?</v>
      </c>
      <c r="G726" s="17">
        <f>'I. Info Sys AD&amp;M'!D26</f>
        <v>0</v>
      </c>
      <c r="H726" s="17">
        <f>'I. Info Sys AD&amp;M'!E26</f>
        <v>0</v>
      </c>
      <c r="I726" s="17">
        <f>'I. Info Sys AD&amp;M'!F26</f>
        <v>0</v>
      </c>
      <c r="J726" s="17" t="str">
        <f>'I. Info Sys AD&amp;M'!G26</f>
        <v>N/A</v>
      </c>
      <c r="K726" s="17" t="str">
        <f>'I. Info Sys AD&amp;M'!H26</f>
        <v/>
      </c>
      <c r="L726" s="17" t="s">
        <v>3</v>
      </c>
      <c r="M726" s="17" t="s">
        <v>243</v>
      </c>
      <c r="N726" s="113" t="s">
        <v>3</v>
      </c>
      <c r="O726" s="113" t="s">
        <v>3</v>
      </c>
      <c r="P726" s="17" t="s">
        <v>3</v>
      </c>
      <c r="Q726" s="17" t="s">
        <v>3</v>
      </c>
      <c r="R726" s="17"/>
    </row>
    <row r="727" spans="1:18" ht="42">
      <c r="A727" s="17">
        <f>'I. Info Sys AD&amp;M'!A27</f>
        <v>2164</v>
      </c>
      <c r="B727" s="17">
        <f>'I. Info Sys AD&amp;M'!I27</f>
        <v>2</v>
      </c>
      <c r="C727" s="17">
        <f>'I. Info Sys AD&amp;M'!J27</f>
        <v>0</v>
      </c>
      <c r="D727" s="17" t="str">
        <f>'I. Info Sys AD&amp;M'!X27</f>
        <v/>
      </c>
      <c r="E727" s="17" t="str">
        <f>'I. Info Sys AD&amp;M'!B27</f>
        <v>I.2.17</v>
      </c>
      <c r="F727" s="17" t="str">
        <f>'I. Info Sys AD&amp;M'!C27</f>
        <v>Do changes to applications or application code go through a risk assessment including application testing?</v>
      </c>
      <c r="G727" s="17">
        <f>'I. Info Sys AD&amp;M'!D27</f>
        <v>0</v>
      </c>
      <c r="H727" s="17">
        <f>'I. Info Sys AD&amp;M'!E27</f>
        <v>0</v>
      </c>
      <c r="I727" s="17">
        <f>'I. Info Sys AD&amp;M'!F27</f>
        <v>0</v>
      </c>
      <c r="J727" s="17" t="str">
        <f>'I. Info Sys AD&amp;M'!G27</f>
        <v>12.5.1</v>
      </c>
      <c r="K727" s="17" t="str">
        <f>'I. Info Sys AD&amp;M'!H27</f>
        <v>Change Control Procedures</v>
      </c>
      <c r="L727" s="17" t="s">
        <v>3689</v>
      </c>
      <c r="M727" s="17" t="s">
        <v>3690</v>
      </c>
      <c r="N727" s="113" t="s">
        <v>3</v>
      </c>
      <c r="O727" s="113" t="s">
        <v>3</v>
      </c>
      <c r="P727" s="17" t="s">
        <v>3</v>
      </c>
      <c r="Q727" s="17" t="s">
        <v>3691</v>
      </c>
      <c r="R727" s="17"/>
    </row>
    <row r="728" spans="1:18" ht="42">
      <c r="A728" s="17">
        <f>'I. Info Sys AD&amp;M'!A28</f>
        <v>2169</v>
      </c>
      <c r="B728" s="17">
        <f>'I. Info Sys AD&amp;M'!I28</f>
        <v>2</v>
      </c>
      <c r="C728" s="17">
        <f>'I. Info Sys AD&amp;M'!J28</f>
        <v>0</v>
      </c>
      <c r="D728" s="17" t="str">
        <f>'I. Info Sys AD&amp;M'!X28</f>
        <v/>
      </c>
      <c r="E728" s="17" t="str">
        <f>'I. Info Sys AD&amp;M'!B28</f>
        <v>I.2.18</v>
      </c>
      <c r="F728" s="17" t="str">
        <f>'I. Info Sys AD&amp;M'!C28</f>
        <v>Is Scoped Systems and Data ever used in the test, development, or QA environments? If so, is:</v>
      </c>
      <c r="G728" s="17">
        <f>'I. Info Sys AD&amp;M'!D28</f>
        <v>0</v>
      </c>
      <c r="H728" s="17">
        <f>'I. Info Sys AD&amp;M'!E28</f>
        <v>0</v>
      </c>
      <c r="I728" s="17">
        <f>'I. Info Sys AD&amp;M'!F28</f>
        <v>0</v>
      </c>
      <c r="J728" s="17" t="str">
        <f>'I. Info Sys AD&amp;M'!G28</f>
        <v>12.4.2</v>
      </c>
      <c r="K728" s="17" t="str">
        <f>'I. Info Sys AD&amp;M'!H28</f>
        <v>Protection Of System Test Data</v>
      </c>
      <c r="L728" s="17" t="s">
        <v>3670</v>
      </c>
      <c r="M728" s="17" t="s">
        <v>3671</v>
      </c>
      <c r="N728" s="113" t="s">
        <v>3</v>
      </c>
      <c r="O728" s="113" t="s">
        <v>3</v>
      </c>
      <c r="P728" s="17" t="s">
        <v>3</v>
      </c>
      <c r="Q728" s="17" t="s">
        <v>3880</v>
      </c>
      <c r="R728" s="17"/>
    </row>
    <row r="729" spans="1:18" ht="28">
      <c r="A729" s="17">
        <f>'I. Info Sys AD&amp;M'!A29</f>
        <v>2672</v>
      </c>
      <c r="B729" s="17">
        <f>'I. Info Sys AD&amp;M'!I29</f>
        <v>3</v>
      </c>
      <c r="C729" s="17">
        <f>'I. Info Sys AD&amp;M'!J29</f>
        <v>0</v>
      </c>
      <c r="D729" s="17" t="str">
        <f>'I. Info Sys AD&amp;M'!X29</f>
        <v/>
      </c>
      <c r="E729" s="17" t="str">
        <f>'I. Info Sys AD&amp;M'!B29</f>
        <v>I.2.18.1</v>
      </c>
      <c r="F729" s="17" t="str">
        <f>'I. Info Sys AD&amp;M'!C29</f>
        <v>Authorization required when production data is copied to the test environment?</v>
      </c>
      <c r="G729" s="17">
        <f>'I. Info Sys AD&amp;M'!D29</f>
        <v>0</v>
      </c>
      <c r="H729" s="17">
        <f>'I. Info Sys AD&amp;M'!E29</f>
        <v>0</v>
      </c>
      <c r="I729" s="17">
        <f>'I. Info Sys AD&amp;M'!F29</f>
        <v>0</v>
      </c>
      <c r="J729" s="17" t="str">
        <f>'I. Info Sys AD&amp;M'!G29</f>
        <v>12.4.2.b</v>
      </c>
      <c r="K729" s="17" t="str">
        <f>'I. Info Sys AD&amp;M'!H29</f>
        <v>Protection Of System Test Data</v>
      </c>
      <c r="L729" s="17" t="s">
        <v>3670</v>
      </c>
      <c r="M729" s="17" t="s">
        <v>3671</v>
      </c>
      <c r="N729" s="113" t="s">
        <v>3</v>
      </c>
      <c r="O729" s="113" t="s">
        <v>3</v>
      </c>
      <c r="P729" s="17" t="s">
        <v>3</v>
      </c>
      <c r="Q729" s="17" t="s">
        <v>3880</v>
      </c>
      <c r="R729" s="17"/>
    </row>
    <row r="730" spans="1:18" ht="28">
      <c r="A730" s="17">
        <f>'I. Info Sys AD&amp;M'!A30</f>
        <v>2171</v>
      </c>
      <c r="B730" s="17">
        <f>'I. Info Sys AD&amp;M'!I30</f>
        <v>3</v>
      </c>
      <c r="C730" s="17">
        <f>'I. Info Sys AD&amp;M'!J30</f>
        <v>0</v>
      </c>
      <c r="D730" s="17" t="str">
        <f>'I. Info Sys AD&amp;M'!X30</f>
        <v/>
      </c>
      <c r="E730" s="17" t="str">
        <f>'I. Info Sys AD&amp;M'!B30</f>
        <v>I.2.18.2</v>
      </c>
      <c r="F730" s="17" t="str">
        <f>'I. Info Sys AD&amp;M'!C30</f>
        <v>Test data destroyed following the testing phase?</v>
      </c>
      <c r="G730" s="17">
        <f>'I. Info Sys AD&amp;M'!D30</f>
        <v>0</v>
      </c>
      <c r="H730" s="17">
        <f>'I. Info Sys AD&amp;M'!E30</f>
        <v>0</v>
      </c>
      <c r="I730" s="17">
        <f>'I. Info Sys AD&amp;M'!F30</f>
        <v>0</v>
      </c>
      <c r="J730" s="17" t="str">
        <f>'I. Info Sys AD&amp;M'!G30</f>
        <v>12.4.2.c</v>
      </c>
      <c r="K730" s="17" t="str">
        <f>'I. Info Sys AD&amp;M'!H30</f>
        <v>Protection Of System Test Data</v>
      </c>
      <c r="L730" s="17" t="s">
        <v>3670</v>
      </c>
      <c r="M730" s="17" t="s">
        <v>3671</v>
      </c>
      <c r="N730" s="113" t="s">
        <v>3</v>
      </c>
      <c r="O730" s="113" t="s">
        <v>3</v>
      </c>
      <c r="P730" s="17" t="s">
        <v>3</v>
      </c>
      <c r="Q730" s="17" t="s">
        <v>3880</v>
      </c>
      <c r="R730" s="17"/>
    </row>
    <row r="731" spans="1:18" ht="28">
      <c r="A731" s="17">
        <f>'I. Info Sys AD&amp;M'!A31</f>
        <v>2170</v>
      </c>
      <c r="B731" s="17">
        <f>'I. Info Sys AD&amp;M'!I31</f>
        <v>3</v>
      </c>
      <c r="C731" s="17">
        <f>'I. Info Sys AD&amp;M'!J31</f>
        <v>0</v>
      </c>
      <c r="D731" s="17" t="str">
        <f>'I. Info Sys AD&amp;M'!X31</f>
        <v/>
      </c>
      <c r="E731" s="17" t="str">
        <f>'I. Info Sys AD&amp;M'!B31</f>
        <v>I.2.18.3</v>
      </c>
      <c r="F731" s="17" t="str">
        <f>'I. Info Sys AD&amp;M'!C31</f>
        <v>Test data masked or obfuscated during the testing phase?</v>
      </c>
      <c r="G731" s="17">
        <f>'I. Info Sys AD&amp;M'!D31</f>
        <v>0</v>
      </c>
      <c r="H731" s="17">
        <f>'I. Info Sys AD&amp;M'!E31</f>
        <v>0</v>
      </c>
      <c r="I731" s="17">
        <f>'I. Info Sys AD&amp;M'!F31</f>
        <v>0</v>
      </c>
      <c r="J731" s="17" t="str">
        <f>'I. Info Sys AD&amp;M'!G31</f>
        <v>12.4.2</v>
      </c>
      <c r="K731" s="17" t="str">
        <f>'I. Info Sys AD&amp;M'!H31</f>
        <v>Protection Of System Test Data</v>
      </c>
      <c r="L731" s="17" t="s">
        <v>3670</v>
      </c>
      <c r="M731" s="17" t="s">
        <v>3671</v>
      </c>
      <c r="N731" s="113" t="s">
        <v>3</v>
      </c>
      <c r="O731" s="113" t="s">
        <v>3</v>
      </c>
      <c r="P731" s="17" t="s">
        <v>3</v>
      </c>
      <c r="Q731" s="17" t="s">
        <v>3880</v>
      </c>
      <c r="R731" s="17"/>
    </row>
    <row r="732" spans="1:18" ht="28">
      <c r="A732" s="17">
        <f>'I. Info Sys AD&amp;M'!A32</f>
        <v>2673</v>
      </c>
      <c r="B732" s="17">
        <f>'I. Info Sys AD&amp;M'!I32</f>
        <v>3</v>
      </c>
      <c r="C732" s="17">
        <f>'I. Info Sys AD&amp;M'!J32</f>
        <v>0</v>
      </c>
      <c r="D732" s="17" t="str">
        <f>'I. Info Sys AD&amp;M'!X32</f>
        <v/>
      </c>
      <c r="E732" s="17" t="str">
        <f>'I. Info Sys AD&amp;M'!B32</f>
        <v>I.2.18.4</v>
      </c>
      <c r="F732" s="17" t="str">
        <f>'I. Info Sys AD&amp;M'!C32</f>
        <v>Copying to the test environment logged?</v>
      </c>
      <c r="G732" s="17">
        <f>'I. Info Sys AD&amp;M'!D32</f>
        <v>0</v>
      </c>
      <c r="H732" s="17">
        <f>'I. Info Sys AD&amp;M'!E32</f>
        <v>0</v>
      </c>
      <c r="I732" s="17">
        <f>'I. Info Sys AD&amp;M'!F32</f>
        <v>0</v>
      </c>
      <c r="J732" s="17" t="str">
        <f>'I. Info Sys AD&amp;M'!G32</f>
        <v>12.4.2.d</v>
      </c>
      <c r="K732" s="17" t="str">
        <f>'I. Info Sys AD&amp;M'!H32</f>
        <v>Protection Of System Test Data</v>
      </c>
      <c r="L732" s="17" t="s">
        <v>3670</v>
      </c>
      <c r="M732" s="17" t="s">
        <v>3671</v>
      </c>
      <c r="N732" s="113" t="s">
        <v>3</v>
      </c>
      <c r="O732" s="113" t="s">
        <v>3</v>
      </c>
      <c r="P732" s="17" t="s">
        <v>3</v>
      </c>
      <c r="Q732" s="17" t="s">
        <v>3880</v>
      </c>
      <c r="R732" s="17"/>
    </row>
    <row r="733" spans="1:18" ht="28">
      <c r="A733" s="17">
        <f>'I. Info Sys AD&amp;M'!A33</f>
        <v>2674</v>
      </c>
      <c r="B733" s="17">
        <f>'I. Info Sys AD&amp;M'!I33</f>
        <v>2</v>
      </c>
      <c r="C733" s="17">
        <f>'I. Info Sys AD&amp;M'!J33</f>
        <v>0</v>
      </c>
      <c r="D733" s="17" t="str">
        <f>'I. Info Sys AD&amp;M'!X33</f>
        <v/>
      </c>
      <c r="E733" s="17" t="str">
        <f>'I. Info Sys AD&amp;M'!B33</f>
        <v>I.2.19</v>
      </c>
      <c r="F733" s="17" t="str">
        <f>'I. Info Sys AD&amp;M'!C33</f>
        <v>Are access control procedures the same for both the test and production environment?</v>
      </c>
      <c r="G733" s="17">
        <f>'I. Info Sys AD&amp;M'!D33</f>
        <v>0</v>
      </c>
      <c r="H733" s="17">
        <f>'I. Info Sys AD&amp;M'!E33</f>
        <v>0</v>
      </c>
      <c r="I733" s="17">
        <f>'I. Info Sys AD&amp;M'!F33</f>
        <v>0</v>
      </c>
      <c r="J733" s="17" t="str">
        <f>'I. Info Sys AD&amp;M'!G33</f>
        <v>12.4.2.a</v>
      </c>
      <c r="K733" s="17" t="str">
        <f>'I. Info Sys AD&amp;M'!H33</f>
        <v>Protection Of System Test Data</v>
      </c>
      <c r="L733" s="17" t="s">
        <v>3670</v>
      </c>
      <c r="M733" s="17" t="s">
        <v>3671</v>
      </c>
      <c r="N733" s="113" t="s">
        <v>3</v>
      </c>
      <c r="O733" s="113" t="s">
        <v>3</v>
      </c>
      <c r="P733" s="17" t="s">
        <v>3881</v>
      </c>
      <c r="Q733" s="17" t="s">
        <v>3880</v>
      </c>
      <c r="R733" s="17"/>
    </row>
    <row r="734" spans="1:18" ht="42">
      <c r="A734" s="17">
        <f>'I. Info Sys AD&amp;M'!A34</f>
        <v>2172</v>
      </c>
      <c r="B734" s="17">
        <f>'I. Info Sys AD&amp;M'!I34</f>
        <v>2</v>
      </c>
      <c r="C734" s="17">
        <f>'I. Info Sys AD&amp;M'!J34</f>
        <v>0</v>
      </c>
      <c r="D734" s="17" t="str">
        <f>'I. Info Sys AD&amp;M'!X34</f>
        <v/>
      </c>
      <c r="E734" s="17" t="str">
        <f>'I. Info Sys AD&amp;M'!B34</f>
        <v>I.2.20</v>
      </c>
      <c r="F734" s="17" t="str">
        <f>'I. Info Sys AD&amp;M'!C34</f>
        <v>Prior to implementation, do applications go through a risk assessment and approval by security?</v>
      </c>
      <c r="G734" s="17">
        <f>'I. Info Sys AD&amp;M'!D34</f>
        <v>0</v>
      </c>
      <c r="H734" s="17">
        <f>'I. Info Sys AD&amp;M'!E34</f>
        <v>0</v>
      </c>
      <c r="I734" s="17">
        <f>'I. Info Sys AD&amp;M'!F34</f>
        <v>0</v>
      </c>
      <c r="J734" s="17" t="str">
        <f>'I. Info Sys AD&amp;M'!G34</f>
        <v>12.5.1</v>
      </c>
      <c r="K734" s="17" t="str">
        <f>'I. Info Sys AD&amp;M'!H34</f>
        <v>Change Control Procedures</v>
      </c>
      <c r="L734" s="17" t="s">
        <v>3689</v>
      </c>
      <c r="M734" s="17" t="s">
        <v>3690</v>
      </c>
      <c r="N734" s="113" t="s">
        <v>3</v>
      </c>
      <c r="O734" s="113" t="s">
        <v>3</v>
      </c>
      <c r="P734" s="17" t="s">
        <v>3882</v>
      </c>
      <c r="Q734" s="17" t="s">
        <v>3691</v>
      </c>
      <c r="R734" s="17"/>
    </row>
    <row r="735" spans="1:18" ht="42">
      <c r="A735" s="17">
        <f>'I. Info Sys AD&amp;M'!A35</f>
        <v>2177</v>
      </c>
      <c r="B735" s="17">
        <f>'I. Info Sys AD&amp;M'!I35</f>
        <v>2</v>
      </c>
      <c r="C735" s="17">
        <f>'I. Info Sys AD&amp;M'!J35</f>
        <v>0</v>
      </c>
      <c r="D735" s="17" t="str">
        <f>'I. Info Sys AD&amp;M'!X35</f>
        <v/>
      </c>
      <c r="E735" s="17" t="str">
        <f>'I. Info Sys AD&amp;M'!B35</f>
        <v>I.2.21</v>
      </c>
      <c r="F735" s="17" t="str">
        <f>'I. Info Sys AD&amp;M'!C35</f>
        <v>Is Internet facing software and infrastructure tested prior to implementation? If so, does the testing include:</v>
      </c>
      <c r="G735" s="17">
        <f>'I. Info Sys AD&amp;M'!D35</f>
        <v>0</v>
      </c>
      <c r="H735" s="17">
        <f>'I. Info Sys AD&amp;M'!E35</f>
        <v>0</v>
      </c>
      <c r="I735" s="17">
        <f>'I. Info Sys AD&amp;M'!F35</f>
        <v>0</v>
      </c>
      <c r="J735" s="17" t="str">
        <f>'I. Info Sys AD&amp;M'!G35</f>
        <v>6.1.8</v>
      </c>
      <c r="K735" s="17" t="str">
        <f>'I. Info Sys AD&amp;M'!H35</f>
        <v>Independent Review Of Information Security</v>
      </c>
      <c r="L735" s="17" t="s">
        <v>3883</v>
      </c>
      <c r="M735" s="17" t="s">
        <v>3884</v>
      </c>
      <c r="N735" s="113" t="s">
        <v>3</v>
      </c>
      <c r="O735" s="113" t="s">
        <v>3</v>
      </c>
      <c r="P735" s="17" t="s">
        <v>3885</v>
      </c>
      <c r="Q735" s="17" t="s">
        <v>3537</v>
      </c>
      <c r="R735" s="17"/>
    </row>
    <row r="736" spans="1:18" ht="42">
      <c r="A736" s="17">
        <f>'I. Info Sys AD&amp;M'!A36</f>
        <v>2179</v>
      </c>
      <c r="B736" s="17">
        <f>'I. Info Sys AD&amp;M'!I36</f>
        <v>3</v>
      </c>
      <c r="C736" s="17">
        <f>'I. Info Sys AD&amp;M'!J36</f>
        <v>0</v>
      </c>
      <c r="D736" s="17" t="str">
        <f>'I. Info Sys AD&amp;M'!X36</f>
        <v/>
      </c>
      <c r="E736" s="17" t="str">
        <f>'I. Info Sys AD&amp;M'!B36</f>
        <v>I.2.21.1</v>
      </c>
      <c r="F736" s="17" t="str">
        <f>'I. Info Sys AD&amp;M'!C36</f>
        <v>Issue tracking and resolution?</v>
      </c>
      <c r="G736" s="17">
        <f>'I. Info Sys AD&amp;M'!D36</f>
        <v>0</v>
      </c>
      <c r="H736" s="17">
        <f>'I. Info Sys AD&amp;M'!E36</f>
        <v>0</v>
      </c>
      <c r="I736" s="17">
        <f>'I. Info Sys AD&amp;M'!F36</f>
        <v>0</v>
      </c>
      <c r="J736" s="17" t="str">
        <f>'I. Info Sys AD&amp;M'!G36</f>
        <v>6.1.8</v>
      </c>
      <c r="K736" s="17" t="str">
        <f>'I. Info Sys AD&amp;M'!H36</f>
        <v>Independent Review Of Information Security</v>
      </c>
      <c r="L736" s="17" t="s">
        <v>3883</v>
      </c>
      <c r="M736" s="17" t="s">
        <v>3884</v>
      </c>
      <c r="N736" s="113" t="s">
        <v>3</v>
      </c>
      <c r="O736" s="113" t="s">
        <v>3</v>
      </c>
      <c r="P736" s="17" t="s">
        <v>3886</v>
      </c>
      <c r="Q736" s="17" t="s">
        <v>3537</v>
      </c>
      <c r="R736" s="17"/>
    </row>
    <row r="737" spans="1:18" ht="42">
      <c r="A737" s="17">
        <f>'I. Info Sys AD&amp;M'!A37</f>
        <v>2180</v>
      </c>
      <c r="B737" s="17">
        <f>'I. Info Sys AD&amp;M'!I37</f>
        <v>3</v>
      </c>
      <c r="C737" s="17">
        <f>'I. Info Sys AD&amp;M'!J37</f>
        <v>0</v>
      </c>
      <c r="D737" s="17" t="str">
        <f>'I. Info Sys AD&amp;M'!X37</f>
        <v/>
      </c>
      <c r="E737" s="17" t="str">
        <f>'I. Info Sys AD&amp;M'!B37</f>
        <v>I.2.21.2</v>
      </c>
      <c r="F737" s="17" t="str">
        <f>'I. Info Sys AD&amp;M'!C37</f>
        <v>Metrics on software defects and release incidents?</v>
      </c>
      <c r="G737" s="17">
        <f>'I. Info Sys AD&amp;M'!D37</f>
        <v>0</v>
      </c>
      <c r="H737" s="17">
        <f>'I. Info Sys AD&amp;M'!E37</f>
        <v>0</v>
      </c>
      <c r="I737" s="17">
        <f>'I. Info Sys AD&amp;M'!F37</f>
        <v>0</v>
      </c>
      <c r="J737" s="17" t="str">
        <f>'I. Info Sys AD&amp;M'!G37</f>
        <v>6.1.8</v>
      </c>
      <c r="K737" s="17" t="str">
        <f>'I. Info Sys AD&amp;M'!H37</f>
        <v>Independent Review Of Information Security</v>
      </c>
      <c r="L737" s="17" t="s">
        <v>3883</v>
      </c>
      <c r="M737" s="17" t="s">
        <v>3884</v>
      </c>
      <c r="N737" s="113" t="s">
        <v>3</v>
      </c>
      <c r="O737" s="113" t="s">
        <v>3</v>
      </c>
      <c r="P737" s="17" t="s">
        <v>3887</v>
      </c>
      <c r="Q737" s="17" t="s">
        <v>3537</v>
      </c>
      <c r="R737" s="17"/>
    </row>
    <row r="738" spans="1:18" ht="28">
      <c r="A738" s="17">
        <f>'I. Info Sys AD&amp;M'!A38</f>
        <v>2204</v>
      </c>
      <c r="B738" s="17">
        <f>'I. Info Sys AD&amp;M'!I38</f>
        <v>2</v>
      </c>
      <c r="C738" s="17">
        <f>'I. Info Sys AD&amp;M'!J38</f>
        <v>0</v>
      </c>
      <c r="D738" s="17" t="str">
        <f>'I. Info Sys AD&amp;M'!X38</f>
        <v/>
      </c>
      <c r="E738" s="17" t="str">
        <f>'I. Info Sys AD&amp;M'!B38</f>
        <v>I.2.22</v>
      </c>
      <c r="F738" s="17" t="str">
        <f>'I. Info Sys AD&amp;M'!C38</f>
        <v>Is there a documented change management / change control process? If so, does it include:</v>
      </c>
      <c r="G738" s="17">
        <f>'I. Info Sys AD&amp;M'!D38</f>
        <v>0</v>
      </c>
      <c r="H738" s="17">
        <f>'I. Info Sys AD&amp;M'!E38</f>
        <v>0</v>
      </c>
      <c r="I738" s="17">
        <f>'I. Info Sys AD&amp;M'!F38</f>
        <v>0</v>
      </c>
      <c r="J738" s="17" t="str">
        <f>'I. Info Sys AD&amp;M'!G38</f>
        <v>12.5.1</v>
      </c>
      <c r="K738" s="17" t="str">
        <f>'I. Info Sys AD&amp;M'!H38</f>
        <v>Change Control Procedures</v>
      </c>
      <c r="L738" s="17" t="s">
        <v>3689</v>
      </c>
      <c r="M738" s="17" t="s">
        <v>3690</v>
      </c>
      <c r="N738" s="113" t="s">
        <v>3</v>
      </c>
      <c r="O738" s="113" t="s">
        <v>3</v>
      </c>
      <c r="P738" s="17" t="s">
        <v>3888</v>
      </c>
      <c r="Q738" s="17" t="s">
        <v>3691</v>
      </c>
      <c r="R738" s="17"/>
    </row>
    <row r="739" spans="1:18" ht="28">
      <c r="A739" s="17">
        <f>'I. Info Sys AD&amp;M'!A39</f>
        <v>2206</v>
      </c>
      <c r="B739" s="17">
        <f>'I. Info Sys AD&amp;M'!I39</f>
        <v>3</v>
      </c>
      <c r="C739" s="17">
        <f>'I. Info Sys AD&amp;M'!J39</f>
        <v>0</v>
      </c>
      <c r="D739" s="17" t="str">
        <f>'I. Info Sys AD&amp;M'!X39</f>
        <v/>
      </c>
      <c r="E739" s="17" t="str">
        <f>'I. Info Sys AD&amp;M'!B39</f>
        <v>I.2.22.1</v>
      </c>
      <c r="F739" s="17" t="str">
        <f>'I. Info Sys AD&amp;M'!C39</f>
        <v>Testing prior to deployment?</v>
      </c>
      <c r="G739" s="17">
        <f>'I. Info Sys AD&amp;M'!D39</f>
        <v>0</v>
      </c>
      <c r="H739" s="17">
        <f>'I. Info Sys AD&amp;M'!E39</f>
        <v>0</v>
      </c>
      <c r="I739" s="17">
        <f>'I. Info Sys AD&amp;M'!F39</f>
        <v>0</v>
      </c>
      <c r="J739" s="17" t="str">
        <f>'I. Info Sys AD&amp;M'!G39</f>
        <v>12.4.1.c</v>
      </c>
      <c r="K739" s="17" t="str">
        <f>'I. Info Sys AD&amp;M'!H39</f>
        <v>Control Of Operational Software</v>
      </c>
      <c r="L739" s="17" t="s">
        <v>3644</v>
      </c>
      <c r="M739" s="17" t="s">
        <v>3645</v>
      </c>
      <c r="N739" s="113" t="s">
        <v>3</v>
      </c>
      <c r="O739" s="113" t="s">
        <v>3</v>
      </c>
      <c r="P739" s="17" t="s">
        <v>3</v>
      </c>
      <c r="Q739" s="17" t="s">
        <v>3889</v>
      </c>
      <c r="R739" s="17"/>
    </row>
    <row r="740" spans="1:18" ht="28">
      <c r="A740" s="17">
        <f>'I. Info Sys AD&amp;M'!A40</f>
        <v>2207</v>
      </c>
      <c r="B740" s="17">
        <f>'I. Info Sys AD&amp;M'!I40</f>
        <v>3</v>
      </c>
      <c r="C740" s="17">
        <f>'I. Info Sys AD&amp;M'!J40</f>
        <v>0</v>
      </c>
      <c r="D740" s="17" t="str">
        <f>'I. Info Sys AD&amp;M'!X40</f>
        <v/>
      </c>
      <c r="E740" s="17" t="str">
        <f>'I. Info Sys AD&amp;M'!B40</f>
        <v>I.2.22.2</v>
      </c>
      <c r="F740" s="17" t="str">
        <f>'I. Info Sys AD&amp;M'!C40</f>
        <v>Management approval prior to deployment?</v>
      </c>
      <c r="G740" s="17">
        <f>'I. Info Sys AD&amp;M'!D40</f>
        <v>0</v>
      </c>
      <c r="H740" s="17">
        <f>'I. Info Sys AD&amp;M'!E40</f>
        <v>0</v>
      </c>
      <c r="I740" s="17">
        <f>'I. Info Sys AD&amp;M'!F40</f>
        <v>0</v>
      </c>
      <c r="J740" s="17" t="str">
        <f>'I. Info Sys AD&amp;M'!G40</f>
        <v>12.5.1.e</v>
      </c>
      <c r="K740" s="17" t="str">
        <f>'I. Info Sys AD&amp;M'!H40</f>
        <v>Change Control Procedures</v>
      </c>
      <c r="L740" s="17" t="s">
        <v>3689</v>
      </c>
      <c r="M740" s="17" t="s">
        <v>3690</v>
      </c>
      <c r="N740" s="113" t="s">
        <v>3</v>
      </c>
      <c r="O740" s="113" t="s">
        <v>3</v>
      </c>
      <c r="P740" s="17" t="s">
        <v>3</v>
      </c>
      <c r="Q740" s="17" t="s">
        <v>3691</v>
      </c>
      <c r="R740" s="17"/>
    </row>
    <row r="741" spans="1:18" ht="28">
      <c r="A741" s="17">
        <f>'I. Info Sys AD&amp;M'!A41</f>
        <v>2208</v>
      </c>
      <c r="B741" s="17">
        <f>'I. Info Sys AD&amp;M'!I41</f>
        <v>3</v>
      </c>
      <c r="C741" s="17">
        <f>'I. Info Sys AD&amp;M'!J41</f>
        <v>0</v>
      </c>
      <c r="D741" s="17" t="str">
        <f>'I. Info Sys AD&amp;M'!X41</f>
        <v/>
      </c>
      <c r="E741" s="17" t="str">
        <f>'I. Info Sys AD&amp;M'!B41</f>
        <v>I.2.22.3</v>
      </c>
      <c r="F741" s="17" t="str">
        <f>'I. Info Sys AD&amp;M'!C41</f>
        <v>Establishment of restart points?</v>
      </c>
      <c r="G741" s="17">
        <f>'I. Info Sys AD&amp;M'!D41</f>
        <v>0</v>
      </c>
      <c r="H741" s="17">
        <f>'I. Info Sys AD&amp;M'!E41</f>
        <v>0</v>
      </c>
      <c r="I741" s="17">
        <f>'I. Info Sys AD&amp;M'!F41</f>
        <v>0</v>
      </c>
      <c r="J741" s="17" t="str">
        <f>'I. Info Sys AD&amp;M'!G41</f>
        <v>12.4.1.e</v>
      </c>
      <c r="K741" s="17" t="str">
        <f>'I. Info Sys AD&amp;M'!H41</f>
        <v>Control Of Operational Software</v>
      </c>
      <c r="L741" s="17" t="s">
        <v>3644</v>
      </c>
      <c r="M741" s="17" t="s">
        <v>3645</v>
      </c>
      <c r="N741" s="113" t="s">
        <v>3</v>
      </c>
      <c r="O741" s="113" t="s">
        <v>3</v>
      </c>
      <c r="P741" s="17" t="s">
        <v>3</v>
      </c>
      <c r="Q741" s="17" t="s">
        <v>3889</v>
      </c>
      <c r="R741" s="17"/>
    </row>
    <row r="742" spans="1:18" ht="28">
      <c r="A742" s="17">
        <f>'I. Info Sys AD&amp;M'!A42</f>
        <v>2209</v>
      </c>
      <c r="B742" s="17">
        <f>'I. Info Sys AD&amp;M'!I42</f>
        <v>3</v>
      </c>
      <c r="C742" s="17">
        <f>'I. Info Sys AD&amp;M'!J42</f>
        <v>0</v>
      </c>
      <c r="D742" s="17" t="str">
        <f>'I. Info Sys AD&amp;M'!X42</f>
        <v/>
      </c>
      <c r="E742" s="17" t="str">
        <f>'I. Info Sys AD&amp;M'!B42</f>
        <v>I.2.22.4</v>
      </c>
      <c r="F742" s="17" t="str">
        <f>'I. Info Sys AD&amp;M'!C42</f>
        <v>Management approval for changes?</v>
      </c>
      <c r="G742" s="17">
        <f>'I. Info Sys AD&amp;M'!D42</f>
        <v>0</v>
      </c>
      <c r="H742" s="17">
        <f>'I. Info Sys AD&amp;M'!E42</f>
        <v>0</v>
      </c>
      <c r="I742" s="17">
        <f>'I. Info Sys AD&amp;M'!F42</f>
        <v>0</v>
      </c>
      <c r="J742" s="17" t="str">
        <f>'I. Info Sys AD&amp;M'!G42</f>
        <v>12.5.1.e</v>
      </c>
      <c r="K742" s="17" t="str">
        <f>'I. Info Sys AD&amp;M'!H42</f>
        <v>Change Control Procedures</v>
      </c>
      <c r="L742" s="17" t="s">
        <v>3689</v>
      </c>
      <c r="M742" s="17" t="s">
        <v>3690</v>
      </c>
      <c r="N742" s="113" t="s">
        <v>3</v>
      </c>
      <c r="O742" s="113" t="s">
        <v>3</v>
      </c>
      <c r="P742" s="17" t="s">
        <v>3</v>
      </c>
      <c r="Q742" s="17" t="s">
        <v>3691</v>
      </c>
      <c r="R742" s="17"/>
    </row>
    <row r="743" spans="1:18" ht="28">
      <c r="A743" s="17">
        <f>'I. Info Sys AD&amp;M'!A43</f>
        <v>2675</v>
      </c>
      <c r="B743" s="17">
        <f>'I. Info Sys AD&amp;M'!I43</f>
        <v>3</v>
      </c>
      <c r="C743" s="17">
        <f>'I. Info Sys AD&amp;M'!J43</f>
        <v>0</v>
      </c>
      <c r="D743" s="17" t="str">
        <f>'I. Info Sys AD&amp;M'!X43</f>
        <v/>
      </c>
      <c r="E743" s="17" t="str">
        <f>'I. Info Sys AD&amp;M'!B43</f>
        <v>I.2.22.5</v>
      </c>
      <c r="F743" s="17" t="str">
        <f>'I. Info Sys AD&amp;M'!C43</f>
        <v>Requirements for the transfer of software from development to production?</v>
      </c>
      <c r="G743" s="17">
        <f>'I. Info Sys AD&amp;M'!D43</f>
        <v>0</v>
      </c>
      <c r="H743" s="17">
        <f>'I. Info Sys AD&amp;M'!E43</f>
        <v>0</v>
      </c>
      <c r="I743" s="17">
        <f>'I. Info Sys AD&amp;M'!F43</f>
        <v>0</v>
      </c>
      <c r="J743" s="17" t="str">
        <f>'I. Info Sys AD&amp;M'!G43</f>
        <v>10.4.2.a</v>
      </c>
      <c r="K743" s="17" t="str">
        <f>'I. Info Sys AD&amp;M'!H43</f>
        <v>Controls Against Mobile Code</v>
      </c>
      <c r="L743" s="17" t="s">
        <v>3</v>
      </c>
      <c r="M743" s="17" t="s">
        <v>243</v>
      </c>
      <c r="N743" s="113" t="s">
        <v>3</v>
      </c>
      <c r="O743" s="113" t="s">
        <v>3</v>
      </c>
      <c r="P743" s="17" t="s">
        <v>3890</v>
      </c>
      <c r="Q743" s="17" t="s">
        <v>3721</v>
      </c>
      <c r="R743" s="17"/>
    </row>
    <row r="744" spans="1:18" ht="56">
      <c r="A744" s="17">
        <f>'I. Info Sys AD&amp;M'!A44</f>
        <v>2210</v>
      </c>
      <c r="B744" s="17">
        <f>'I. Info Sys AD&amp;M'!I44</f>
        <v>3</v>
      </c>
      <c r="C744" s="17">
        <f>'I. Info Sys AD&amp;M'!J44</f>
        <v>0</v>
      </c>
      <c r="D744" s="17" t="str">
        <f>'I. Info Sys AD&amp;M'!X44</f>
        <v/>
      </c>
      <c r="E744" s="17" t="str">
        <f>'I. Info Sys AD&amp;M'!B44</f>
        <v>I.2.22.6</v>
      </c>
      <c r="F744" s="17" t="str">
        <f>'I. Info Sys AD&amp;M'!C44</f>
        <v>Review of code changes by information security?</v>
      </c>
      <c r="G744" s="17">
        <f>'I. Info Sys AD&amp;M'!D44</f>
        <v>0</v>
      </c>
      <c r="H744" s="17">
        <f>'I. Info Sys AD&amp;M'!E44</f>
        <v>0</v>
      </c>
      <c r="I744" s="17" t="str">
        <f>'I. Info Sys AD&amp;M'!F44</f>
        <v>I.2 Secure Systems Development Life Cycle (SDLC) code reviews</v>
      </c>
      <c r="J744" s="17" t="str">
        <f>'I. Info Sys AD&amp;M'!G44</f>
        <v>12.4.1.c</v>
      </c>
      <c r="K744" s="17" t="str">
        <f>'I. Info Sys AD&amp;M'!H44</f>
        <v>Control Of Operational Software</v>
      </c>
      <c r="L744" s="17" t="s">
        <v>3644</v>
      </c>
      <c r="M744" s="17" t="s">
        <v>3645</v>
      </c>
      <c r="N744" s="113" t="s">
        <v>3</v>
      </c>
      <c r="O744" s="113" t="s">
        <v>3</v>
      </c>
      <c r="P744" s="17" t="s">
        <v>3</v>
      </c>
      <c r="Q744" s="17" t="s">
        <v>3889</v>
      </c>
      <c r="R744" s="17"/>
    </row>
    <row r="745" spans="1:18" ht="28">
      <c r="A745" s="17">
        <f>'I. Info Sys AD&amp;M'!A45</f>
        <v>2676</v>
      </c>
      <c r="B745" s="17">
        <f>'I. Info Sys AD&amp;M'!I45</f>
        <v>3</v>
      </c>
      <c r="C745" s="17">
        <f>'I. Info Sys AD&amp;M'!J45</f>
        <v>0</v>
      </c>
      <c r="D745" s="17" t="str">
        <f>'I. Info Sys AD&amp;M'!X45</f>
        <v/>
      </c>
      <c r="E745" s="17" t="str">
        <f>'I. Info Sys AD&amp;M'!B45</f>
        <v>I.2.22.7</v>
      </c>
      <c r="F745" s="17" t="str">
        <f>'I. Info Sys AD&amp;M'!C45</f>
        <v>Stakeholder communication and/or approvals?</v>
      </c>
      <c r="G745" s="17">
        <f>'I. Info Sys AD&amp;M'!D45</f>
        <v>0</v>
      </c>
      <c r="H745" s="17">
        <f>'I. Info Sys AD&amp;M'!E45</f>
        <v>0</v>
      </c>
      <c r="I745" s="17">
        <f>'I. Info Sys AD&amp;M'!F45</f>
        <v>0</v>
      </c>
      <c r="J745" s="17" t="str">
        <f>'I. Info Sys AD&amp;M'!G45</f>
        <v>12.5.1.a</v>
      </c>
      <c r="K745" s="17" t="str">
        <f>'I. Info Sys AD&amp;M'!H45</f>
        <v>Change Control Procedures</v>
      </c>
      <c r="L745" s="17" t="s">
        <v>3689</v>
      </c>
      <c r="M745" s="17" t="s">
        <v>3690</v>
      </c>
      <c r="N745" s="113" t="s">
        <v>3</v>
      </c>
      <c r="O745" s="113" t="s">
        <v>3</v>
      </c>
      <c r="P745" s="17" t="s">
        <v>3</v>
      </c>
      <c r="Q745" s="17" t="s">
        <v>3691</v>
      </c>
      <c r="R745" s="17"/>
    </row>
    <row r="746" spans="1:18" ht="28">
      <c r="A746" s="17">
        <f>'I. Info Sys AD&amp;M'!A46</f>
        <v>2677</v>
      </c>
      <c r="B746" s="17">
        <f>'I. Info Sys AD&amp;M'!I46</f>
        <v>3</v>
      </c>
      <c r="C746" s="17">
        <f>'I. Info Sys AD&amp;M'!J46</f>
        <v>0</v>
      </c>
      <c r="D746" s="17" t="str">
        <f>'I. Info Sys AD&amp;M'!X46</f>
        <v/>
      </c>
      <c r="E746" s="17" t="str">
        <f>'I. Info Sys AD&amp;M'!B46</f>
        <v>I.2.22.8</v>
      </c>
      <c r="F746" s="17" t="str">
        <f>'I. Info Sys AD&amp;M'!C46</f>
        <v>A list of individuals authorized to approve changes?</v>
      </c>
      <c r="G746" s="17">
        <f>'I. Info Sys AD&amp;M'!D46</f>
        <v>0</v>
      </c>
      <c r="H746" s="17">
        <f>'I. Info Sys AD&amp;M'!E46</f>
        <v>0</v>
      </c>
      <c r="I746" s="17">
        <f>'I. Info Sys AD&amp;M'!F46</f>
        <v>0</v>
      </c>
      <c r="J746" s="17" t="str">
        <f>'I. Info Sys AD&amp;M'!G46</f>
        <v>12.5.1.b</v>
      </c>
      <c r="K746" s="17" t="str">
        <f>'I. Info Sys AD&amp;M'!H46</f>
        <v>Change Control Procedures</v>
      </c>
      <c r="L746" s="17" t="s">
        <v>3689</v>
      </c>
      <c r="M746" s="17" t="s">
        <v>3690</v>
      </c>
      <c r="N746" s="113" t="s">
        <v>3</v>
      </c>
      <c r="O746" s="113" t="s">
        <v>3</v>
      </c>
      <c r="P746" s="17" t="s">
        <v>3891</v>
      </c>
      <c r="Q746" s="17" t="s">
        <v>3691</v>
      </c>
      <c r="R746" s="17"/>
    </row>
    <row r="747" spans="1:18" ht="28">
      <c r="A747" s="17">
        <f>'I. Info Sys AD&amp;M'!A47</f>
        <v>2678</v>
      </c>
      <c r="B747" s="17">
        <f>'I. Info Sys AD&amp;M'!I47</f>
        <v>3</v>
      </c>
      <c r="C747" s="17">
        <f>'I. Info Sys AD&amp;M'!J47</f>
        <v>0</v>
      </c>
      <c r="D747" s="17" t="str">
        <f>'I. Info Sys AD&amp;M'!X47</f>
        <v/>
      </c>
      <c r="E747" s="17" t="str">
        <f>'I. Info Sys AD&amp;M'!B47</f>
        <v>I.2.22.9</v>
      </c>
      <c r="F747" s="17" t="str">
        <f>'I. Info Sys AD&amp;M'!C47</f>
        <v>An impact assessment to review of all affected systems and applications?</v>
      </c>
      <c r="G747" s="17">
        <f>'I. Info Sys AD&amp;M'!D47</f>
        <v>0</v>
      </c>
      <c r="H747" s="17">
        <f>'I. Info Sys AD&amp;M'!E47</f>
        <v>0</v>
      </c>
      <c r="I747" s="17">
        <f>'I. Info Sys AD&amp;M'!F47</f>
        <v>0</v>
      </c>
      <c r="J747" s="17" t="str">
        <f>'I. Info Sys AD&amp;M'!G47</f>
        <v>12.5.1.d</v>
      </c>
      <c r="K747" s="17" t="str">
        <f>'I. Info Sys AD&amp;M'!H47</f>
        <v>Change Control Procedures</v>
      </c>
      <c r="L747" s="17" t="s">
        <v>3689</v>
      </c>
      <c r="M747" s="17" t="s">
        <v>3690</v>
      </c>
      <c r="N747" s="113" t="s">
        <v>3</v>
      </c>
      <c r="O747" s="113" t="s">
        <v>3</v>
      </c>
      <c r="P747" s="17" t="s">
        <v>3892</v>
      </c>
      <c r="Q747" s="17" t="s">
        <v>3691</v>
      </c>
      <c r="R747" s="17"/>
    </row>
    <row r="748" spans="1:18" ht="28">
      <c r="A748" s="17">
        <f>'I. Info Sys AD&amp;M'!A48</f>
        <v>2679</v>
      </c>
      <c r="B748" s="17">
        <f>'I. Info Sys AD&amp;M'!I48</f>
        <v>3</v>
      </c>
      <c r="C748" s="17">
        <f>'I. Info Sys AD&amp;M'!J48</f>
        <v>0</v>
      </c>
      <c r="D748" s="17" t="str">
        <f>'I. Info Sys AD&amp;M'!X48</f>
        <v/>
      </c>
      <c r="E748" s="17" t="str">
        <f>'I. Info Sys AD&amp;M'!B48</f>
        <v>I.2.22.10</v>
      </c>
      <c r="F748" s="17" t="str">
        <f>'I. Info Sys AD&amp;M'!C48</f>
        <v>Documentation for all system changes?</v>
      </c>
      <c r="G748" s="17">
        <f>'I. Info Sys AD&amp;M'!D48</f>
        <v>0</v>
      </c>
      <c r="H748" s="17">
        <f>'I. Info Sys AD&amp;M'!E48</f>
        <v>0</v>
      </c>
      <c r="I748" s="17">
        <f>'I. Info Sys AD&amp;M'!F48</f>
        <v>0</v>
      </c>
      <c r="J748" s="17" t="str">
        <f>'I. Info Sys AD&amp;M'!G48</f>
        <v>12.5.1.g</v>
      </c>
      <c r="K748" s="17" t="str">
        <f>'I. Info Sys AD&amp;M'!H48</f>
        <v>Change Control Procedures</v>
      </c>
      <c r="L748" s="17" t="s">
        <v>3689</v>
      </c>
      <c r="M748" s="17" t="s">
        <v>3690</v>
      </c>
      <c r="N748" s="113" t="s">
        <v>3</v>
      </c>
      <c r="O748" s="113" t="s">
        <v>3</v>
      </c>
      <c r="P748" s="17" t="s">
        <v>3</v>
      </c>
      <c r="Q748" s="17" t="s">
        <v>3691</v>
      </c>
      <c r="R748" s="17"/>
    </row>
    <row r="749" spans="1:18" ht="28">
      <c r="A749" s="17">
        <f>'I. Info Sys AD&amp;M'!A49</f>
        <v>2680</v>
      </c>
      <c r="B749" s="17">
        <f>'I. Info Sys AD&amp;M'!I49</f>
        <v>3</v>
      </c>
      <c r="C749" s="17">
        <f>'I. Info Sys AD&amp;M'!J49</f>
        <v>0</v>
      </c>
      <c r="D749" s="17" t="str">
        <f>'I. Info Sys AD&amp;M'!X49</f>
        <v/>
      </c>
      <c r="E749" s="17" t="str">
        <f>'I. Info Sys AD&amp;M'!B49</f>
        <v>I.2.22.11</v>
      </c>
      <c r="F749" s="17" t="str">
        <f>'I. Info Sys AD&amp;M'!C49</f>
        <v>Version control for all software?</v>
      </c>
      <c r="G749" s="17">
        <f>'I. Info Sys AD&amp;M'!D49</f>
        <v>0</v>
      </c>
      <c r="H749" s="17">
        <f>'I. Info Sys AD&amp;M'!E49</f>
        <v>0</v>
      </c>
      <c r="I749" s="17">
        <f>'I. Info Sys AD&amp;M'!F49</f>
        <v>0</v>
      </c>
      <c r="J749" s="17" t="str">
        <f>'I. Info Sys AD&amp;M'!G49</f>
        <v>12.5.1.h</v>
      </c>
      <c r="K749" s="17" t="str">
        <f>'I. Info Sys AD&amp;M'!H49</f>
        <v>Change Control Procedures</v>
      </c>
      <c r="L749" s="17" t="s">
        <v>3689</v>
      </c>
      <c r="M749" s="17" t="s">
        <v>3690</v>
      </c>
      <c r="N749" s="113" t="s">
        <v>3</v>
      </c>
      <c r="O749" s="113" t="s">
        <v>3</v>
      </c>
      <c r="P749" s="17" t="s">
        <v>3893</v>
      </c>
      <c r="Q749" s="17" t="s">
        <v>3691</v>
      </c>
      <c r="R749" s="17"/>
    </row>
    <row r="750" spans="1:18" ht="28">
      <c r="A750" s="17">
        <f>'I. Info Sys AD&amp;M'!A50</f>
        <v>2681</v>
      </c>
      <c r="B750" s="17">
        <f>'I. Info Sys AD&amp;M'!I50</f>
        <v>3</v>
      </c>
      <c r="C750" s="17">
        <f>'I. Info Sys AD&amp;M'!J50</f>
        <v>0</v>
      </c>
      <c r="D750" s="17" t="str">
        <f>'I. Info Sys AD&amp;M'!X50</f>
        <v/>
      </c>
      <c r="E750" s="17" t="str">
        <f>'I. Info Sys AD&amp;M'!B50</f>
        <v>I.2.22.12</v>
      </c>
      <c r="F750" s="17" t="str">
        <f>'I. Info Sys AD&amp;M'!C50</f>
        <v>Logging of all change requests?</v>
      </c>
      <c r="G750" s="17">
        <f>'I. Info Sys AD&amp;M'!D50</f>
        <v>0</v>
      </c>
      <c r="H750" s="17">
        <f>'I. Info Sys AD&amp;M'!E50</f>
        <v>0</v>
      </c>
      <c r="I750" s="17">
        <f>'I. Info Sys AD&amp;M'!F50</f>
        <v>0</v>
      </c>
      <c r="J750" s="17" t="str">
        <f>'I. Info Sys AD&amp;M'!G50</f>
        <v>12.5.1.i</v>
      </c>
      <c r="K750" s="17" t="str">
        <f>'I. Info Sys AD&amp;M'!H50</f>
        <v>Change Control Procedures</v>
      </c>
      <c r="L750" s="17" t="s">
        <v>3689</v>
      </c>
      <c r="M750" s="17" t="s">
        <v>3690</v>
      </c>
      <c r="N750" s="113" t="s">
        <v>3</v>
      </c>
      <c r="O750" s="113" t="s">
        <v>3</v>
      </c>
      <c r="P750" s="17" t="s">
        <v>3894</v>
      </c>
      <c r="Q750" s="17" t="s">
        <v>3691</v>
      </c>
      <c r="R750" s="17"/>
    </row>
    <row r="751" spans="1:18" ht="28">
      <c r="A751" s="17">
        <f>'I. Info Sys AD&amp;M'!A51</f>
        <v>2682</v>
      </c>
      <c r="B751" s="17">
        <f>'I. Info Sys AD&amp;M'!I51</f>
        <v>3</v>
      </c>
      <c r="C751" s="17">
        <f>'I. Info Sys AD&amp;M'!J51</f>
        <v>0</v>
      </c>
      <c r="D751" s="17" t="str">
        <f>'I. Info Sys AD&amp;M'!X51</f>
        <v/>
      </c>
      <c r="E751" s="17" t="str">
        <f>'I. Info Sys AD&amp;M'!B51</f>
        <v>I.2.22.13</v>
      </c>
      <c r="F751" s="17" t="str">
        <f>'I. Info Sys AD&amp;M'!C51</f>
        <v>Changes only take place during specified and agreed upon times (green zone)?</v>
      </c>
      <c r="G751" s="17">
        <f>'I. Info Sys AD&amp;M'!D51</f>
        <v>0</v>
      </c>
      <c r="H751" s="17">
        <f>'I. Info Sys AD&amp;M'!E51</f>
        <v>0</v>
      </c>
      <c r="I751" s="17">
        <f>'I. Info Sys AD&amp;M'!F51</f>
        <v>0</v>
      </c>
      <c r="J751" s="17" t="str">
        <f>'I. Info Sys AD&amp;M'!G51</f>
        <v>12.5.1.k</v>
      </c>
      <c r="K751" s="17" t="str">
        <f>'I. Info Sys AD&amp;M'!H51</f>
        <v>Change Control Procedures</v>
      </c>
      <c r="L751" s="17" t="s">
        <v>3689</v>
      </c>
      <c r="M751" s="17" t="s">
        <v>3690</v>
      </c>
      <c r="N751" s="113" t="s">
        <v>3</v>
      </c>
      <c r="O751" s="113" t="s">
        <v>3</v>
      </c>
      <c r="P751" s="17" t="s">
        <v>3</v>
      </c>
      <c r="Q751" s="17" t="s">
        <v>3691</v>
      </c>
      <c r="R751" s="17"/>
    </row>
    <row r="752" spans="1:18" ht="28">
      <c r="A752" s="17">
        <f>'I. Info Sys AD&amp;M'!A52</f>
        <v>2212</v>
      </c>
      <c r="B752" s="17">
        <f>'I. Info Sys AD&amp;M'!I52</f>
        <v>3</v>
      </c>
      <c r="C752" s="17">
        <f>'I. Info Sys AD&amp;M'!J52</f>
        <v>0</v>
      </c>
      <c r="D752" s="17" t="str">
        <f>'I. Info Sys AD&amp;M'!X52</f>
        <v/>
      </c>
      <c r="E752" s="17" t="str">
        <f>'I. Info Sys AD&amp;M'!B52</f>
        <v>I.2.22.14</v>
      </c>
      <c r="F752" s="17" t="str">
        <f>'I. Info Sys AD&amp;M'!C52</f>
        <v>Modifications and changes to software are strictly controlled?</v>
      </c>
      <c r="G752" s="17">
        <f>'I. Info Sys AD&amp;M'!D52</f>
        <v>0</v>
      </c>
      <c r="H752" s="17">
        <f>'I. Info Sys AD&amp;M'!E52</f>
        <v>0</v>
      </c>
      <c r="I752" s="17">
        <f>'I. Info Sys AD&amp;M'!F52</f>
        <v>0</v>
      </c>
      <c r="J752" s="17" t="str">
        <f>'I. Info Sys AD&amp;M'!G52</f>
        <v>12.5.1</v>
      </c>
      <c r="K752" s="17" t="str">
        <f>'I. Info Sys AD&amp;M'!H52</f>
        <v>Change Control Procedures</v>
      </c>
      <c r="L752" s="17" t="s">
        <v>3689</v>
      </c>
      <c r="M752" s="17" t="s">
        <v>3690</v>
      </c>
      <c r="N752" s="113" t="s">
        <v>3</v>
      </c>
      <c r="O752" s="113" t="s">
        <v>3</v>
      </c>
      <c r="P752" s="17" t="s">
        <v>3</v>
      </c>
      <c r="Q752" s="17" t="s">
        <v>3691</v>
      </c>
      <c r="R752" s="17"/>
    </row>
    <row r="753" spans="1:18" ht="42">
      <c r="A753" s="17">
        <f>'I. Info Sys AD&amp;M'!A53</f>
        <v>2683</v>
      </c>
      <c r="B753" s="17">
        <f>'I. Info Sys AD&amp;M'!I53</f>
        <v>2</v>
      </c>
      <c r="C753" s="17">
        <f>'I. Info Sys AD&amp;M'!J53</f>
        <v>0</v>
      </c>
      <c r="D753" s="17" t="str">
        <f>'I. Info Sys AD&amp;M'!X53</f>
        <v/>
      </c>
      <c r="E753" s="17" t="str">
        <f>'I. Info Sys AD&amp;M'!B53</f>
        <v>I.2.23</v>
      </c>
      <c r="F753" s="17" t="str">
        <f>'I. Info Sys AD&amp;M'!C53</f>
        <v>Are audit logs maintained and reviewed for all program library updates?</v>
      </c>
      <c r="G753" s="17">
        <f>'I. Info Sys AD&amp;M'!D53</f>
        <v>0</v>
      </c>
      <c r="H753" s="17">
        <f>'I. Info Sys AD&amp;M'!E53</f>
        <v>0</v>
      </c>
      <c r="I753" s="17">
        <f>'I. Info Sys AD&amp;M'!F53</f>
        <v>0</v>
      </c>
      <c r="J753" s="17" t="str">
        <f>'I. Info Sys AD&amp;M'!G53</f>
        <v>12.4.1.f</v>
      </c>
      <c r="K753" s="17" t="str">
        <f>'I. Info Sys AD&amp;M'!H53</f>
        <v>Control Of Operational Software</v>
      </c>
      <c r="L753" s="17" t="s">
        <v>3644</v>
      </c>
      <c r="M753" s="17" t="s">
        <v>3645</v>
      </c>
      <c r="N753" s="113" t="s">
        <v>3</v>
      </c>
      <c r="O753" s="113" t="s">
        <v>3</v>
      </c>
      <c r="P753" s="17" t="s">
        <v>3895</v>
      </c>
      <c r="Q753" s="17" t="s">
        <v>3889</v>
      </c>
      <c r="R753" s="17"/>
    </row>
    <row r="754" spans="1:18" ht="42">
      <c r="A754" s="17">
        <f>'I. Info Sys AD&amp;M'!A54</f>
        <v>2684</v>
      </c>
      <c r="B754" s="17">
        <f>'I. Info Sys AD&amp;M'!I54</f>
        <v>2</v>
      </c>
      <c r="C754" s="17">
        <f>'I. Info Sys AD&amp;M'!J54</f>
        <v>0</v>
      </c>
      <c r="D754" s="17" t="str">
        <f>'I. Info Sys AD&amp;M'!X54</f>
        <v/>
      </c>
      <c r="E754" s="17" t="str">
        <f>'I. Info Sys AD&amp;M'!B54</f>
        <v>I.2.24</v>
      </c>
      <c r="F754" s="17" t="str">
        <f>'I. Info Sys AD&amp;M'!C54</f>
        <v>Are compilers, editors or other development tools present in the production environment?</v>
      </c>
      <c r="G754" s="17">
        <f>'I. Info Sys AD&amp;M'!D54</f>
        <v>0</v>
      </c>
      <c r="H754" s="17">
        <f>'I. Info Sys AD&amp;M'!E54</f>
        <v>0</v>
      </c>
      <c r="I754" s="17">
        <f>'I. Info Sys AD&amp;M'!F54</f>
        <v>0</v>
      </c>
      <c r="J754" s="17" t="str">
        <f>'I. Info Sys AD&amp;M'!G54</f>
        <v>10.1.4.c</v>
      </c>
      <c r="K754" s="17" t="str">
        <f>'I. Info Sys AD&amp;M'!H54</f>
        <v>Separation Of Development, Test, And Operational Facilities</v>
      </c>
      <c r="L754" s="17" t="s">
        <v>3693</v>
      </c>
      <c r="M754" s="17" t="s">
        <v>3694</v>
      </c>
      <c r="N754" s="113" t="s">
        <v>3</v>
      </c>
      <c r="O754" s="113" t="s">
        <v>3</v>
      </c>
      <c r="P754" s="17" t="s">
        <v>3896</v>
      </c>
      <c r="Q754" s="17" t="s">
        <v>3897</v>
      </c>
      <c r="R754" s="17"/>
    </row>
    <row r="755" spans="1:18" ht="42">
      <c r="A755" s="17">
        <f>'I. Info Sys AD&amp;M'!A55</f>
        <v>2213</v>
      </c>
      <c r="B755" s="17">
        <f>'I. Info Sys AD&amp;M'!I55</f>
        <v>1</v>
      </c>
      <c r="C755" s="17">
        <f>'I. Info Sys AD&amp;M'!J55</f>
        <v>0</v>
      </c>
      <c r="D755" s="17">
        <f>'I. Info Sys AD&amp;M'!X55</f>
        <v>1</v>
      </c>
      <c r="E755" s="17" t="str">
        <f>'I. Info Sys AD&amp;M'!B55</f>
        <v>I.3</v>
      </c>
      <c r="F755" s="17" t="str">
        <f>'I. Info Sys AD&amp;M'!C55</f>
        <v>Are systems and applications patched? If so, does the process include:</v>
      </c>
      <c r="G755" s="17" t="str">
        <f>'I. Info Sys AD&amp;M'!D55</f>
        <v>Yes</v>
      </c>
      <c r="H755" s="17">
        <f>'I. Info Sys AD&amp;M'!E55</f>
        <v>0</v>
      </c>
      <c r="I755" s="17" t="str">
        <f>'I. Info Sys AD&amp;M'!F55</f>
        <v>I.4 System Patching</v>
      </c>
      <c r="J755" s="17" t="str">
        <f>'I. Info Sys AD&amp;M'!G55</f>
        <v>12.6.1</v>
      </c>
      <c r="K755" s="17" t="str">
        <f>'I. Info Sys AD&amp;M'!H55</f>
        <v>Control Of Technical Vulnerabilities</v>
      </c>
      <c r="L755" s="17" t="s">
        <v>3670</v>
      </c>
      <c r="M755" s="17" t="s">
        <v>3671</v>
      </c>
      <c r="N755" s="113" t="s">
        <v>3</v>
      </c>
      <c r="O755" s="113" t="s">
        <v>3</v>
      </c>
      <c r="P755" s="17" t="s">
        <v>3898</v>
      </c>
      <c r="Q755" s="17" t="s">
        <v>3761</v>
      </c>
      <c r="R755" s="17"/>
    </row>
    <row r="756" spans="1:18" ht="42">
      <c r="A756" s="17">
        <f>'I. Info Sys AD&amp;M'!A56</f>
        <v>2215</v>
      </c>
      <c r="B756" s="17">
        <f>'I. Info Sys AD&amp;M'!I56</f>
        <v>2</v>
      </c>
      <c r="C756" s="17">
        <f>'I. Info Sys AD&amp;M'!J56</f>
        <v>0</v>
      </c>
      <c r="D756" s="17" t="str">
        <f>'I. Info Sys AD&amp;M'!X56</f>
        <v/>
      </c>
      <c r="E756" s="17" t="str">
        <f>'I. Info Sys AD&amp;M'!B56</f>
        <v>I.3.1</v>
      </c>
      <c r="F756" s="17" t="str">
        <f>'I. Info Sys AD&amp;M'!C56</f>
        <v>Testing of patches, service packs, and hot fixes prior to installation?</v>
      </c>
      <c r="G756" s="17" t="str">
        <f>'I. Info Sys AD&amp;M'!D56</f>
        <v>Yes</v>
      </c>
      <c r="H756" s="17">
        <f>'I. Info Sys AD&amp;M'!E56</f>
        <v>0</v>
      </c>
      <c r="I756" s="17">
        <f>'I. Info Sys AD&amp;M'!F56</f>
        <v>0</v>
      </c>
      <c r="J756" s="17" t="str">
        <f>'I. Info Sys AD&amp;M'!G56</f>
        <v>12.6.1.g</v>
      </c>
      <c r="K756" s="17" t="str">
        <f>'I. Info Sys AD&amp;M'!H56</f>
        <v>Control Of Technical Vulnerabilities</v>
      </c>
      <c r="L756" s="17" t="s">
        <v>3670</v>
      </c>
      <c r="M756" s="17" t="s">
        <v>3671</v>
      </c>
      <c r="N756" s="113" t="s">
        <v>3</v>
      </c>
      <c r="O756" s="113" t="s">
        <v>3</v>
      </c>
      <c r="P756" s="17" t="s">
        <v>3899</v>
      </c>
      <c r="Q756" s="17" t="s">
        <v>3761</v>
      </c>
      <c r="R756" s="17"/>
    </row>
    <row r="757" spans="1:18" ht="42">
      <c r="A757" s="17">
        <f>'I. Info Sys AD&amp;M'!A57</f>
        <v>2217</v>
      </c>
      <c r="B757" s="17">
        <f>'I. Info Sys AD&amp;M'!I57</f>
        <v>2</v>
      </c>
      <c r="C757" s="17">
        <f>'I. Info Sys AD&amp;M'!J57</f>
        <v>0</v>
      </c>
      <c r="D757" s="17" t="str">
        <f>'I. Info Sys AD&amp;M'!X57</f>
        <v/>
      </c>
      <c r="E757" s="17" t="str">
        <f>'I. Info Sys AD&amp;M'!B57</f>
        <v>I.3.2</v>
      </c>
      <c r="F757" s="17" t="str">
        <f>'I. Info Sys AD&amp;M'!C57</f>
        <v>Evaluation and prioritize vulnerabilities?</v>
      </c>
      <c r="G757" s="17" t="str">
        <f>'I. Info Sys AD&amp;M'!D57</f>
        <v>Yes</v>
      </c>
      <c r="H757" s="17">
        <f>'I. Info Sys AD&amp;M'!E57</f>
        <v>0</v>
      </c>
      <c r="I757" s="17">
        <f>'I. Info Sys AD&amp;M'!F57</f>
        <v>0</v>
      </c>
      <c r="J757" s="17" t="str">
        <f>'I. Info Sys AD&amp;M'!G57</f>
        <v>12.6.1.g</v>
      </c>
      <c r="K757" s="17" t="str">
        <f>'I. Info Sys AD&amp;M'!H57</f>
        <v>Control Of Technical Vulnerabilities</v>
      </c>
      <c r="L757" s="17" t="s">
        <v>3670</v>
      </c>
      <c r="M757" s="17" t="s">
        <v>3671</v>
      </c>
      <c r="N757" s="113" t="s">
        <v>3</v>
      </c>
      <c r="O757" s="113" t="s">
        <v>3</v>
      </c>
      <c r="P757" s="17" t="s">
        <v>3900</v>
      </c>
      <c r="Q757" s="17" t="s">
        <v>3761</v>
      </c>
      <c r="R757" s="17"/>
    </row>
    <row r="758" spans="1:18" ht="42">
      <c r="A758" s="17">
        <f>'I. Info Sys AD&amp;M'!A58</f>
        <v>2686</v>
      </c>
      <c r="B758" s="17">
        <f>'I. Info Sys AD&amp;M'!I58</f>
        <v>2</v>
      </c>
      <c r="C758" s="17">
        <f>'I. Info Sys AD&amp;M'!J58</f>
        <v>0</v>
      </c>
      <c r="D758" s="17" t="str">
        <f>'I. Info Sys AD&amp;M'!X58</f>
        <v/>
      </c>
      <c r="E758" s="17" t="str">
        <f>'I. Info Sys AD&amp;M'!B58</f>
        <v>I.3.3</v>
      </c>
      <c r="F758" s="17" t="str">
        <f>'I. Info Sys AD&amp;M'!C58</f>
        <v>Logging?</v>
      </c>
      <c r="G758" s="17" t="str">
        <f>'I. Info Sys AD&amp;M'!D58</f>
        <v>Yes</v>
      </c>
      <c r="H758" s="17">
        <f>'I. Info Sys AD&amp;M'!E58</f>
        <v>0</v>
      </c>
      <c r="I758" s="17">
        <f>'I. Info Sys AD&amp;M'!F58</f>
        <v>0</v>
      </c>
      <c r="J758" s="17" t="str">
        <f>'I. Info Sys AD&amp;M'!G58</f>
        <v>12.6.1.h</v>
      </c>
      <c r="K758" s="17" t="str">
        <f>'I. Info Sys AD&amp;M'!H58</f>
        <v>Control Of Technical Vulnerabilities</v>
      </c>
      <c r="L758" s="17" t="s">
        <v>3670</v>
      </c>
      <c r="M758" s="17" t="s">
        <v>3671</v>
      </c>
      <c r="N758" s="113" t="s">
        <v>3</v>
      </c>
      <c r="O758" s="113" t="s">
        <v>3</v>
      </c>
      <c r="P758" s="17" t="s">
        <v>3901</v>
      </c>
      <c r="Q758" s="17" t="s">
        <v>3761</v>
      </c>
      <c r="R758" s="17"/>
    </row>
    <row r="759" spans="1:18" ht="42">
      <c r="A759" s="17">
        <f>'I. Info Sys AD&amp;M'!A59</f>
        <v>2687</v>
      </c>
      <c r="B759" s="17">
        <f>'I. Info Sys AD&amp;M'!I59</f>
        <v>2</v>
      </c>
      <c r="C759" s="17">
        <f>'I. Info Sys AD&amp;M'!J59</f>
        <v>0</v>
      </c>
      <c r="D759" s="17" t="str">
        <f>'I. Info Sys AD&amp;M'!X59</f>
        <v/>
      </c>
      <c r="E759" s="17" t="str">
        <f>'I. Info Sys AD&amp;M'!B59</f>
        <v>I.3.4</v>
      </c>
      <c r="F759" s="17" t="str">
        <f>'I. Info Sys AD&amp;M'!C59</f>
        <v>Priority patching of high-risk systems first?</v>
      </c>
      <c r="G759" s="17" t="str">
        <f>'I. Info Sys AD&amp;M'!D59</f>
        <v>Yes</v>
      </c>
      <c r="H759" s="17">
        <f>'I. Info Sys AD&amp;M'!E59</f>
        <v>0</v>
      </c>
      <c r="I759" s="17">
        <f>'I. Info Sys AD&amp;M'!F59</f>
        <v>0</v>
      </c>
      <c r="J759" s="17" t="str">
        <f>'I. Info Sys AD&amp;M'!G59</f>
        <v>12.6.1.j</v>
      </c>
      <c r="K759" s="17" t="str">
        <f>'I. Info Sys AD&amp;M'!H59</f>
        <v>Control Of Technical Vulnerabilities</v>
      </c>
      <c r="L759" s="17" t="s">
        <v>3670</v>
      </c>
      <c r="M759" s="17" t="s">
        <v>3671</v>
      </c>
      <c r="N759" s="113" t="s">
        <v>3</v>
      </c>
      <c r="O759" s="113" t="s">
        <v>3</v>
      </c>
      <c r="P759" s="17" t="s">
        <v>3</v>
      </c>
      <c r="Q759" s="17" t="s">
        <v>3761</v>
      </c>
      <c r="R759" s="17"/>
    </row>
    <row r="760" spans="1:18" ht="42">
      <c r="A760" s="17">
        <f>'I. Info Sys AD&amp;M'!A60</f>
        <v>2216</v>
      </c>
      <c r="B760" s="17">
        <f>'I. Info Sys AD&amp;M'!I60</f>
        <v>2</v>
      </c>
      <c r="C760" s="17">
        <f>'I. Info Sys AD&amp;M'!J60</f>
        <v>0</v>
      </c>
      <c r="D760" s="17" t="str">
        <f>'I. Info Sys AD&amp;M'!X60</f>
        <v/>
      </c>
      <c r="E760" s="17" t="str">
        <f>'I. Info Sys AD&amp;M'!B60</f>
        <v>I.3.5</v>
      </c>
      <c r="F760" s="17" t="str">
        <f>'I. Info Sys AD&amp;M'!C60</f>
        <v>Are third party alert services used to keep up to date with the latest vulnerabilities?</v>
      </c>
      <c r="G760" s="17" t="str">
        <f>'I. Info Sys AD&amp;M'!D60</f>
        <v>Yes</v>
      </c>
      <c r="H760" s="17">
        <f>'I. Info Sys AD&amp;M'!E60</f>
        <v>0</v>
      </c>
      <c r="I760" s="17">
        <f>'I. Info Sys AD&amp;M'!F60</f>
        <v>0</v>
      </c>
      <c r="J760" s="17" t="str">
        <f>'I. Info Sys AD&amp;M'!G60</f>
        <v>12.6.1.b</v>
      </c>
      <c r="K760" s="17" t="str">
        <f>'I. Info Sys AD&amp;M'!H60</f>
        <v>Control Of Technical Vulnerabilities</v>
      </c>
      <c r="L760" s="17" t="s">
        <v>3670</v>
      </c>
      <c r="M760" s="17" t="s">
        <v>3671</v>
      </c>
      <c r="N760" s="113" t="s">
        <v>3</v>
      </c>
      <c r="O760" s="113" t="s">
        <v>3</v>
      </c>
      <c r="P760" s="17" t="s">
        <v>3</v>
      </c>
      <c r="Q760" s="17" t="s">
        <v>3761</v>
      </c>
      <c r="R760" s="17"/>
    </row>
    <row r="761" spans="1:18" ht="42">
      <c r="A761" s="17">
        <f>'I. Info Sys AD&amp;M'!A61</f>
        <v>2230</v>
      </c>
      <c r="B761" s="17">
        <f>'I. Info Sys AD&amp;M'!I61</f>
        <v>1</v>
      </c>
      <c r="C761" s="17">
        <f>'I. Info Sys AD&amp;M'!J61</f>
        <v>0</v>
      </c>
      <c r="D761" s="17">
        <f>'I. Info Sys AD&amp;M'!X61</f>
        <v>1</v>
      </c>
      <c r="E761" s="17" t="str">
        <f>'I. Info Sys AD&amp;M'!B61</f>
        <v>I.4</v>
      </c>
      <c r="F761" s="17" t="str">
        <f>'I. Info Sys AD&amp;M'!C61</f>
        <v>Is a web site supported, hosted or maintained that has access to Scoped Systems and Data? If so, are these controls in place:</v>
      </c>
      <c r="G761" s="17" t="str">
        <f>'I. Info Sys AD&amp;M'!D61</f>
        <v>Yes</v>
      </c>
      <c r="H761" s="17">
        <f>'I. Info Sys AD&amp;M'!E61</f>
        <v>0</v>
      </c>
      <c r="I761" s="17">
        <f>'I. Info Sys AD&amp;M'!F61</f>
        <v>0</v>
      </c>
      <c r="J761" s="17" t="str">
        <f>'I. Info Sys AD&amp;M'!G61</f>
        <v>N/A</v>
      </c>
      <c r="K761" s="17">
        <f>'I. Info Sys AD&amp;M'!H61</f>
        <v>0</v>
      </c>
      <c r="L761" s="17" t="s">
        <v>3</v>
      </c>
      <c r="M761" s="17" t="s">
        <v>243</v>
      </c>
      <c r="N761" s="113" t="s">
        <v>3</v>
      </c>
      <c r="O761" s="113" t="s">
        <v>3</v>
      </c>
      <c r="P761" s="17" t="s">
        <v>3</v>
      </c>
      <c r="Q761" s="17" t="s">
        <v>3</v>
      </c>
      <c r="R761" s="17"/>
    </row>
    <row r="762" spans="1:18" ht="56">
      <c r="A762" s="17">
        <f>'I. Info Sys AD&amp;M'!A62</f>
        <v>2231</v>
      </c>
      <c r="B762" s="17">
        <f>'I. Info Sys AD&amp;M'!I62</f>
        <v>2</v>
      </c>
      <c r="C762" s="17">
        <f>'I. Info Sys AD&amp;M'!J62</f>
        <v>0</v>
      </c>
      <c r="D762" s="17" t="str">
        <f>'I. Info Sys AD&amp;M'!X62</f>
        <v/>
      </c>
      <c r="E762" s="17" t="str">
        <f>'I. Info Sys AD&amp;M'!B62</f>
        <v>I.4.1</v>
      </c>
      <c r="F762" s="17" t="str">
        <f>'I. Info Sys AD&amp;M'!C62</f>
        <v>Regular penetration tests executed against web-based applications?</v>
      </c>
      <c r="G762" s="17" t="str">
        <f>'I. Info Sys AD&amp;M'!D62</f>
        <v>Yes</v>
      </c>
      <c r="H762" s="17">
        <f>'I. Info Sys AD&amp;M'!E62</f>
        <v>0</v>
      </c>
      <c r="I762" s="17" t="str">
        <f>'I. Info Sys AD&amp;M'!F62</f>
        <v>I.1 Application Vulnerability Assessments/Ethical Hacking</v>
      </c>
      <c r="J762" s="17" t="str">
        <f>'I. Info Sys AD&amp;M'!G62</f>
        <v>15.2.2</v>
      </c>
      <c r="K762" s="17" t="str">
        <f>'I. Info Sys AD&amp;M'!H62</f>
        <v>Technical Compliance Checking</v>
      </c>
      <c r="L762" s="17" t="s">
        <v>3740</v>
      </c>
      <c r="M762" s="17" t="s">
        <v>3741</v>
      </c>
      <c r="N762" s="113" t="s">
        <v>3</v>
      </c>
      <c r="O762" s="113" t="s">
        <v>3</v>
      </c>
      <c r="P762" s="17" t="s">
        <v>3902</v>
      </c>
      <c r="Q762" s="17" t="s">
        <v>3743</v>
      </c>
      <c r="R762" s="17"/>
    </row>
    <row r="763" spans="1:18" ht="28">
      <c r="A763" s="17">
        <f>'I. Info Sys AD&amp;M'!A63</f>
        <v>2076</v>
      </c>
      <c r="B763" s="17">
        <f>'I. Info Sys AD&amp;M'!I63</f>
        <v>2</v>
      </c>
      <c r="C763" s="17">
        <f>'I. Info Sys AD&amp;M'!J63</f>
        <v>0</v>
      </c>
      <c r="D763" s="17" t="str">
        <f>'I. Info Sys AD&amp;M'!X63</f>
        <v/>
      </c>
      <c r="E763" s="17" t="str">
        <f>'I. Info Sys AD&amp;M'!B63</f>
        <v>I.4.2</v>
      </c>
      <c r="F763" s="17" t="str">
        <f>'I. Info Sys AD&amp;M'!C63</f>
        <v>Physical separation of server components (web, application, database)?</v>
      </c>
      <c r="G763" s="17" t="str">
        <f>'I. Info Sys AD&amp;M'!D63</f>
        <v>Yes</v>
      </c>
      <c r="H763" s="17">
        <f>'I. Info Sys AD&amp;M'!E63</f>
        <v>0</v>
      </c>
      <c r="I763" s="17">
        <f>'I. Info Sys AD&amp;M'!F63</f>
        <v>0</v>
      </c>
      <c r="J763" s="17" t="str">
        <f>'I. Info Sys AD&amp;M'!G63</f>
        <v>11.6.1</v>
      </c>
      <c r="K763" s="17" t="str">
        <f>'I. Info Sys AD&amp;M'!H63</f>
        <v>Information Access Restriction</v>
      </c>
      <c r="L763" s="17" t="s">
        <v>3750</v>
      </c>
      <c r="M763" s="17" t="s">
        <v>3751</v>
      </c>
      <c r="N763" s="113" t="s">
        <v>3</v>
      </c>
      <c r="O763" s="113" t="s">
        <v>3</v>
      </c>
      <c r="P763" s="17" t="s">
        <v>3</v>
      </c>
      <c r="Q763" s="17" t="s">
        <v>3802</v>
      </c>
      <c r="R763" s="17"/>
    </row>
    <row r="764" spans="1:18" ht="28">
      <c r="A764" s="17">
        <f>'I. Info Sys AD&amp;M'!A64</f>
        <v>2081</v>
      </c>
      <c r="B764" s="17">
        <f>'I. Info Sys AD&amp;M'!I64</f>
        <v>2</v>
      </c>
      <c r="C764" s="17">
        <f>'I. Info Sys AD&amp;M'!J64</f>
        <v>0</v>
      </c>
      <c r="D764" s="17" t="str">
        <f>'I. Info Sys AD&amp;M'!X64</f>
        <v/>
      </c>
      <c r="E764" s="17" t="str">
        <f>'I. Info Sys AD&amp;M'!B64</f>
        <v>I.4.3</v>
      </c>
      <c r="F764" s="17" t="str">
        <f>'I. Info Sys AD&amp;M'!C64</f>
        <v>Web applications configured to follow best practices or security guidelines (OWASP)?</v>
      </c>
      <c r="G764" s="17" t="str">
        <f>'I. Info Sys AD&amp;M'!D64</f>
        <v>Yes</v>
      </c>
      <c r="H764" s="17">
        <f>'I. Info Sys AD&amp;M'!E64</f>
        <v>0</v>
      </c>
      <c r="I764" s="17">
        <f>'I. Info Sys AD&amp;M'!F64</f>
        <v>0</v>
      </c>
      <c r="J764" s="17" t="str">
        <f>'I. Info Sys AD&amp;M'!G64</f>
        <v>N/A</v>
      </c>
      <c r="K764" s="17" t="str">
        <f>'I. Info Sys AD&amp;M'!H64</f>
        <v/>
      </c>
      <c r="L764" s="17" t="s">
        <v>3</v>
      </c>
      <c r="M764" s="17" t="s">
        <v>243</v>
      </c>
      <c r="N764" s="113" t="s">
        <v>3</v>
      </c>
      <c r="O764" s="113" t="s">
        <v>3</v>
      </c>
      <c r="P764" s="17" t="s">
        <v>3</v>
      </c>
      <c r="Q764" s="17" t="s">
        <v>3</v>
      </c>
      <c r="R764" s="17"/>
    </row>
    <row r="765" spans="1:18" ht="28">
      <c r="A765" s="17">
        <f>'I. Info Sys AD&amp;M'!A65</f>
        <v>2109</v>
      </c>
      <c r="B765" s="17">
        <f>'I. Info Sys AD&amp;M'!I65</f>
        <v>2</v>
      </c>
      <c r="C765" s="17">
        <f>'I. Info Sys AD&amp;M'!J65</f>
        <v>0</v>
      </c>
      <c r="D765" s="17" t="str">
        <f>'I. Info Sys AD&amp;M'!X65</f>
        <v/>
      </c>
      <c r="E765" s="17" t="str">
        <f>'I. Info Sys AD&amp;M'!B65</f>
        <v>I.4.4</v>
      </c>
      <c r="F765" s="17" t="str">
        <f>'I. Info Sys AD&amp;M'!C65</f>
        <v>Data input into applications validated for accuracy?</v>
      </c>
      <c r="G765" s="17" t="str">
        <f>'I. Info Sys AD&amp;M'!D65</f>
        <v>Yes</v>
      </c>
      <c r="H765" s="17">
        <f>'I. Info Sys AD&amp;M'!E65</f>
        <v>0</v>
      </c>
      <c r="I765" s="17">
        <f>'I. Info Sys AD&amp;M'!F65</f>
        <v>0</v>
      </c>
      <c r="J765" s="17" t="str">
        <f>'I. Info Sys AD&amp;M'!G65</f>
        <v>12.2.1</v>
      </c>
      <c r="K765" s="17" t="str">
        <f>'I. Info Sys AD&amp;M'!H65</f>
        <v>Input Data Validation</v>
      </c>
      <c r="L765" s="17" t="s">
        <v>3755</v>
      </c>
      <c r="M765" s="17" t="s">
        <v>3756</v>
      </c>
      <c r="N765" s="113" t="s">
        <v>3</v>
      </c>
      <c r="O765" s="113" t="s">
        <v>3</v>
      </c>
      <c r="P765" s="17" t="s">
        <v>3903</v>
      </c>
      <c r="Q765" s="17" t="s">
        <v>3755</v>
      </c>
      <c r="R765" s="17"/>
    </row>
    <row r="766" spans="1:18" ht="28">
      <c r="A766" s="17">
        <f>'I. Info Sys AD&amp;M'!A66</f>
        <v>2110</v>
      </c>
      <c r="B766" s="17">
        <f>'I. Info Sys AD&amp;M'!I66</f>
        <v>2</v>
      </c>
      <c r="C766" s="17">
        <f>'I. Info Sys AD&amp;M'!J66</f>
        <v>0</v>
      </c>
      <c r="D766" s="17" t="str">
        <f>'I. Info Sys AD&amp;M'!X66</f>
        <v/>
      </c>
      <c r="E766" s="17" t="str">
        <f>'I. Info Sys AD&amp;M'!B66</f>
        <v>I.4.5</v>
      </c>
      <c r="F766" s="17" t="str">
        <f>'I. Info Sys AD&amp;M'!C66</f>
        <v>Do validation checks include cross site scripting and SQL injections?</v>
      </c>
      <c r="G766" s="17" t="str">
        <f>'I. Info Sys AD&amp;M'!D66</f>
        <v>Yes</v>
      </c>
      <c r="H766" s="17">
        <f>'I. Info Sys AD&amp;M'!E66</f>
        <v>0</v>
      </c>
      <c r="I766" s="17">
        <f>'I. Info Sys AD&amp;M'!F66</f>
        <v>0</v>
      </c>
      <c r="J766" s="17" t="str">
        <f>'I. Info Sys AD&amp;M'!G66</f>
        <v>12.2.1</v>
      </c>
      <c r="K766" s="17" t="str">
        <f>'I. Info Sys AD&amp;M'!H66</f>
        <v>Input Data Validation</v>
      </c>
      <c r="L766" s="17" t="s">
        <v>3755</v>
      </c>
      <c r="M766" s="17" t="s">
        <v>3756</v>
      </c>
      <c r="N766" s="113" t="s">
        <v>3</v>
      </c>
      <c r="O766" s="113" t="s">
        <v>3</v>
      </c>
      <c r="P766" s="17" t="s">
        <v>3</v>
      </c>
      <c r="Q766" s="17" t="s">
        <v>3755</v>
      </c>
      <c r="R766" s="17"/>
    </row>
    <row r="767" spans="1:18" ht="56">
      <c r="A767" s="17">
        <f>'I. Info Sys AD&amp;M'!A67</f>
        <v>2225</v>
      </c>
      <c r="B767" s="17">
        <f>'I. Info Sys AD&amp;M'!I67</f>
        <v>1</v>
      </c>
      <c r="C767" s="17">
        <f>'I. Info Sys AD&amp;M'!J67</f>
        <v>0</v>
      </c>
      <c r="D767" s="17">
        <f>'I. Info Sys AD&amp;M'!X67</f>
        <v>1</v>
      </c>
      <c r="E767" s="17" t="str">
        <f>'I. Info Sys AD&amp;M'!B67</f>
        <v>I.5</v>
      </c>
      <c r="F767" s="17" t="str">
        <f>'I. Info Sys AD&amp;M'!C67</f>
        <v>Are vulnerability tests (internal/external) performed on all applications at least annually? If so, are there:</v>
      </c>
      <c r="G767" s="17" t="str">
        <f>'I. Info Sys AD&amp;M'!D67</f>
        <v>Yes</v>
      </c>
      <c r="H767" s="17">
        <f>'I. Info Sys AD&amp;M'!E67</f>
        <v>0</v>
      </c>
      <c r="I767" s="17" t="str">
        <f>'I. Info Sys AD&amp;M'!F67</f>
        <v>I.1 Application Vulnerability Assessments/Ethical Hacking</v>
      </c>
      <c r="J767" s="17" t="str">
        <f>'I. Info Sys AD&amp;M'!G67</f>
        <v>15.2.2</v>
      </c>
      <c r="K767" s="17" t="str">
        <f>'I. Info Sys AD&amp;M'!H67</f>
        <v>Technical Compliance Checking</v>
      </c>
      <c r="L767" s="17" t="s">
        <v>3740</v>
      </c>
      <c r="M767" s="17" t="s">
        <v>3741</v>
      </c>
      <c r="N767" s="113" t="s">
        <v>3904</v>
      </c>
      <c r="O767" s="113" t="s">
        <v>3904</v>
      </c>
      <c r="P767" s="17" t="s">
        <v>3905</v>
      </c>
      <c r="Q767" s="17" t="s">
        <v>3743</v>
      </c>
      <c r="R767" s="17"/>
    </row>
    <row r="768" spans="1:18" ht="70">
      <c r="A768" s="17">
        <f>'I. Info Sys AD&amp;M'!A68</f>
        <v>2220</v>
      </c>
      <c r="B768" s="17">
        <f>'I. Info Sys AD&amp;M'!I68</f>
        <v>2</v>
      </c>
      <c r="C768" s="17">
        <f>'I. Info Sys AD&amp;M'!J68</f>
        <v>0</v>
      </c>
      <c r="D768" s="17" t="str">
        <f>'I. Info Sys AD&amp;M'!X68</f>
        <v/>
      </c>
      <c r="E768" s="17" t="str">
        <f>'I. Info Sys AD&amp;M'!B68</f>
        <v>I.5.1</v>
      </c>
      <c r="F768" s="17" t="str">
        <f>'I. Info Sys AD&amp;M'!C68</f>
        <v>Results tracked, remediated and reported to management?</v>
      </c>
      <c r="G768" s="17" t="str">
        <f>'I. Info Sys AD&amp;M'!D68</f>
        <v>Yes</v>
      </c>
      <c r="H768" s="17">
        <f>'I. Info Sys AD&amp;M'!E68</f>
        <v>0</v>
      </c>
      <c r="I768" s="17">
        <f>'I. Info Sys AD&amp;M'!F68</f>
        <v>0</v>
      </c>
      <c r="J768" s="17" t="str">
        <f>'I. Info Sys AD&amp;M'!G68</f>
        <v>15.2.1.a</v>
      </c>
      <c r="K768" s="17" t="str">
        <f>'I. Info Sys AD&amp;M'!H68</f>
        <v>Compliance With Security Policies And Standards</v>
      </c>
      <c r="L768" s="17" t="s">
        <v>3530</v>
      </c>
      <c r="M768" s="17" t="s">
        <v>3531</v>
      </c>
      <c r="N768" s="113" t="s">
        <v>3</v>
      </c>
      <c r="O768" s="113" t="s">
        <v>3</v>
      </c>
      <c r="P768" s="17" t="s">
        <v>3</v>
      </c>
      <c r="Q768" s="17" t="s">
        <v>3533</v>
      </c>
      <c r="R768" s="17"/>
    </row>
    <row r="769" spans="1:18" ht="28">
      <c r="A769" s="17">
        <f>'I. Info Sys AD&amp;M'!A69</f>
        <v>2233</v>
      </c>
      <c r="B769" s="17">
        <f>'I. Info Sys AD&amp;M'!I69</f>
        <v>2</v>
      </c>
      <c r="C769" s="17">
        <f>'I. Info Sys AD&amp;M'!J69</f>
        <v>0</v>
      </c>
      <c r="D769" s="17" t="str">
        <f>'I. Info Sys AD&amp;M'!X69</f>
        <v/>
      </c>
      <c r="E769" s="17" t="str">
        <f>'I. Info Sys AD&amp;M'!B69</f>
        <v>I.5.2</v>
      </c>
      <c r="F769" s="17" t="str">
        <f>'I. Info Sys AD&amp;M'!C69</f>
        <v>Processes to manage threat and vulnerability assessment tools and the data they collect?</v>
      </c>
      <c r="G769" s="17" t="str">
        <f>'I. Info Sys AD&amp;M'!D69</f>
        <v>Yes</v>
      </c>
      <c r="H769" s="17">
        <f>'I. Info Sys AD&amp;M'!E69</f>
        <v>0</v>
      </c>
      <c r="I769" s="17">
        <f>'I. Info Sys AD&amp;M'!F69</f>
        <v>0</v>
      </c>
      <c r="J769" s="17" t="str">
        <f>'I. Info Sys AD&amp;M'!G69</f>
        <v>15.3.2</v>
      </c>
      <c r="K769" s="17" t="str">
        <f>'I. Info Sys AD&amp;M'!H69</f>
        <v>Protection Of Information Systems Audit Tools</v>
      </c>
      <c r="L769" s="17" t="s">
        <v>3755</v>
      </c>
      <c r="M769" s="17" t="s">
        <v>3756</v>
      </c>
      <c r="N769" s="113" t="s">
        <v>3</v>
      </c>
      <c r="O769" s="113" t="s">
        <v>3</v>
      </c>
      <c r="P769" s="17" t="s">
        <v>3</v>
      </c>
      <c r="Q769" s="17" t="s">
        <v>3906</v>
      </c>
      <c r="R769" s="17"/>
    </row>
    <row r="770" spans="1:18" ht="28">
      <c r="A770" s="17">
        <f>'I. Info Sys AD&amp;M'!A70</f>
        <v>1806</v>
      </c>
      <c r="B770" s="17">
        <f>'I. Info Sys AD&amp;M'!I70</f>
        <v>1</v>
      </c>
      <c r="C770" s="17">
        <f>'I. Info Sys AD&amp;M'!J70</f>
        <v>0</v>
      </c>
      <c r="D770" s="17">
        <f>'I. Info Sys AD&amp;M'!X70</f>
        <v>1</v>
      </c>
      <c r="E770" s="17" t="str">
        <f>'I. Info Sys AD&amp;M'!B70</f>
        <v>I.6</v>
      </c>
      <c r="F770" s="17" t="str">
        <f>'I. Info Sys AD&amp;M'!C70</f>
        <v>Are encryption tools managed and maintained for Scoped Data? If so, is there:</v>
      </c>
      <c r="G770" s="17" t="str">
        <f>'I. Info Sys AD&amp;M'!D70</f>
        <v>Yes</v>
      </c>
      <c r="H770" s="17">
        <f>'I. Info Sys AD&amp;M'!E70</f>
        <v>0</v>
      </c>
      <c r="I770" s="17">
        <f>'I. Info Sys AD&amp;M'!F70</f>
        <v>0</v>
      </c>
      <c r="J770" s="17" t="str">
        <f>'I. Info Sys AD&amp;M'!G70</f>
        <v>N/A</v>
      </c>
      <c r="K770" s="17" t="str">
        <f>'I. Info Sys AD&amp;M'!H70</f>
        <v/>
      </c>
      <c r="L770" s="17" t="s">
        <v>3</v>
      </c>
      <c r="M770" s="17" t="s">
        <v>243</v>
      </c>
      <c r="N770" s="113" t="s">
        <v>3</v>
      </c>
      <c r="O770" s="113" t="s">
        <v>3</v>
      </c>
      <c r="P770" s="17" t="s">
        <v>3907</v>
      </c>
      <c r="Q770" s="17" t="s">
        <v>3</v>
      </c>
      <c r="R770" s="17"/>
    </row>
    <row r="771" spans="1:18" ht="28">
      <c r="A771" s="17">
        <f>'I. Info Sys AD&amp;M'!A71</f>
        <v>1807</v>
      </c>
      <c r="B771" s="17">
        <f>'I. Info Sys AD&amp;M'!I71</f>
        <v>2</v>
      </c>
      <c r="C771" s="17">
        <f>'I. Info Sys AD&amp;M'!J71</f>
        <v>0</v>
      </c>
      <c r="D771" s="17" t="str">
        <f>'I. Info Sys AD&amp;M'!X71</f>
        <v/>
      </c>
      <c r="E771" s="17" t="str">
        <f>'I. Info Sys AD&amp;M'!B71</f>
        <v>I.6.1</v>
      </c>
      <c r="F771" s="17" t="str">
        <f>'I. Info Sys AD&amp;M'!C71</f>
        <v>An encryption policy?</v>
      </c>
      <c r="G771" s="17" t="str">
        <f>'I. Info Sys AD&amp;M'!D71</f>
        <v>Yes</v>
      </c>
      <c r="H771" s="17" t="str">
        <f>'I. Info Sys AD&amp;M'!E71</f>
        <v>Not disclose encryption policy</v>
      </c>
      <c r="I771" s="17">
        <f>'I. Info Sys AD&amp;M'!F71</f>
        <v>0</v>
      </c>
      <c r="J771" s="17" t="str">
        <f>'I. Info Sys AD&amp;M'!G71</f>
        <v>12.3.1</v>
      </c>
      <c r="K771" s="17" t="str">
        <f>'I. Info Sys AD&amp;M'!H71</f>
        <v>Policy On The Use Of Cryptographic Controls</v>
      </c>
      <c r="L771" s="17" t="s">
        <v>3545</v>
      </c>
      <c r="M771" s="17" t="s">
        <v>3546</v>
      </c>
      <c r="N771" s="113">
        <v>3.4</v>
      </c>
      <c r="O771" s="113">
        <v>3.4</v>
      </c>
      <c r="P771" s="17" t="s">
        <v>3</v>
      </c>
      <c r="Q771" s="17" t="s">
        <v>3597</v>
      </c>
      <c r="R771" s="17"/>
    </row>
    <row r="772" spans="1:18" ht="28">
      <c r="A772" s="17">
        <f>'I. Info Sys AD&amp;M'!A72</f>
        <v>1813</v>
      </c>
      <c r="B772" s="17">
        <f>'I. Info Sys AD&amp;M'!I72</f>
        <v>2</v>
      </c>
      <c r="C772" s="17">
        <f>'I. Info Sys AD&amp;M'!J72</f>
        <v>0</v>
      </c>
      <c r="D772" s="17" t="str">
        <f>'I. Info Sys AD&amp;M'!X72</f>
        <v/>
      </c>
      <c r="E772" s="17" t="str">
        <f>'I. Info Sys AD&amp;M'!B72</f>
        <v>I.6.2</v>
      </c>
      <c r="F772" s="17" t="str">
        <f>'I. Info Sys AD&amp;M'!C72</f>
        <v>Encryption in storage / at rest?</v>
      </c>
      <c r="G772" s="17" t="str">
        <f>'I. Info Sys AD&amp;M'!D72</f>
        <v>Yes</v>
      </c>
      <c r="H772" s="17">
        <f>'I. Info Sys AD&amp;M'!E72</f>
        <v>0</v>
      </c>
      <c r="I772" s="17">
        <f>'I. Info Sys AD&amp;M'!F72</f>
        <v>0</v>
      </c>
      <c r="J772" s="17" t="str">
        <f>'I. Info Sys AD&amp;M'!G72</f>
        <v>10.8.1.g</v>
      </c>
      <c r="K772" s="17" t="str">
        <f>'I. Info Sys AD&amp;M'!H72</f>
        <v>Information Exchange Policies And Procedures</v>
      </c>
      <c r="L772" s="17" t="s">
        <v>3</v>
      </c>
      <c r="M772" s="17" t="s">
        <v>243</v>
      </c>
      <c r="N772" s="113" t="s">
        <v>3</v>
      </c>
      <c r="O772" s="113" t="s">
        <v>3</v>
      </c>
      <c r="P772" s="17" t="s">
        <v>3908</v>
      </c>
      <c r="Q772" s="17" t="s">
        <v>3777</v>
      </c>
      <c r="R772" s="17"/>
    </row>
    <row r="773" spans="1:18" ht="42">
      <c r="A773" s="17">
        <f>'I. Info Sys AD&amp;M'!A73</f>
        <v>3219</v>
      </c>
      <c r="B773" s="17">
        <f>'I. Info Sys AD&amp;M'!I73</f>
        <v>2</v>
      </c>
      <c r="C773" s="17">
        <f>'I. Info Sys AD&amp;M'!J73</f>
        <v>0</v>
      </c>
      <c r="D773" s="17" t="str">
        <f>'I. Info Sys AD&amp;M'!X73</f>
        <v/>
      </c>
      <c r="E773" s="17" t="str">
        <f>'I. Info Sys AD&amp;M'!B73</f>
        <v>I.6.3</v>
      </c>
      <c r="F773" s="17" t="str">
        <f>'I. Info Sys AD&amp;M'!C73</f>
        <v>Is encrypted Scoped Data ever visible in clear text by anyone including systems administrators?</v>
      </c>
      <c r="G773" s="17" t="str">
        <f>'I. Info Sys AD&amp;M'!D73</f>
        <v>Yes</v>
      </c>
      <c r="H773" s="17">
        <f>'I. Info Sys AD&amp;M'!E73</f>
        <v>0</v>
      </c>
      <c r="I773" s="17">
        <f>'I. Info Sys AD&amp;M'!F73</f>
        <v>0</v>
      </c>
      <c r="J773" s="17" t="str">
        <f>'I. Info Sys AD&amp;M'!G73</f>
        <v>N/A</v>
      </c>
      <c r="K773" s="17">
        <f>'I. Info Sys AD&amp;M'!H73</f>
        <v>0</v>
      </c>
      <c r="L773" s="17" t="s">
        <v>3</v>
      </c>
      <c r="M773" s="17"/>
      <c r="N773" s="113" t="s">
        <v>3</v>
      </c>
      <c r="O773" s="113" t="s">
        <v>3</v>
      </c>
      <c r="P773" s="17" t="s">
        <v>3</v>
      </c>
      <c r="Q773" s="17" t="s">
        <v>3</v>
      </c>
      <c r="R773" s="17"/>
    </row>
    <row r="774" spans="1:18" ht="28">
      <c r="A774" s="17">
        <f>'I. Info Sys AD&amp;M'!A74</f>
        <v>1814</v>
      </c>
      <c r="B774" s="17">
        <f>'I. Info Sys AD&amp;M'!I74</f>
        <v>2</v>
      </c>
      <c r="C774" s="17">
        <f>'I. Info Sys AD&amp;M'!J74</f>
        <v>0</v>
      </c>
      <c r="D774" s="17" t="str">
        <f>'I. Info Sys AD&amp;M'!X74</f>
        <v/>
      </c>
      <c r="E774" s="17" t="str">
        <f>'I. Info Sys AD&amp;M'!B74</f>
        <v>I.6.4</v>
      </c>
      <c r="F774" s="17" t="str">
        <f>'I. Info Sys AD&amp;M'!C74</f>
        <v>Centralized key management system?</v>
      </c>
      <c r="G774" s="17" t="str">
        <f>'I. Info Sys AD&amp;M'!D74</f>
        <v>Yes</v>
      </c>
      <c r="H774" s="17">
        <f>'I. Info Sys AD&amp;M'!E74</f>
        <v>0</v>
      </c>
      <c r="I774" s="17">
        <f>'I. Info Sys AD&amp;M'!F74</f>
        <v>0</v>
      </c>
      <c r="J774" s="17" t="str">
        <f>'I. Info Sys AD&amp;M'!G74</f>
        <v>12.3.2</v>
      </c>
      <c r="K774" s="17" t="str">
        <f>'I. Info Sys AD&amp;M'!H74</f>
        <v>Key Management</v>
      </c>
      <c r="L774" s="17" t="s">
        <v>3909</v>
      </c>
      <c r="M774" s="17" t="s">
        <v>3910</v>
      </c>
      <c r="N774" s="113" t="s">
        <v>3</v>
      </c>
      <c r="O774" s="113" t="s">
        <v>3</v>
      </c>
      <c r="P774" s="17" t="s">
        <v>3</v>
      </c>
      <c r="Q774" s="17" t="s">
        <v>3911</v>
      </c>
      <c r="R774" s="17"/>
    </row>
    <row r="775" spans="1:18" ht="28">
      <c r="A775" s="17">
        <f>'I. Info Sys AD&amp;M'!A75</f>
        <v>1815</v>
      </c>
      <c r="B775" s="17">
        <f>'I. Info Sys AD&amp;M'!I75</f>
        <v>2</v>
      </c>
      <c r="C775" s="17">
        <f>'I. Info Sys AD&amp;M'!J75</f>
        <v>0</v>
      </c>
      <c r="D775" s="17" t="str">
        <f>'I. Info Sys AD&amp;M'!X75</f>
        <v/>
      </c>
      <c r="E775" s="17" t="str">
        <f>'I. Info Sys AD&amp;M'!B75</f>
        <v>I.6.5</v>
      </c>
      <c r="F775" s="17" t="str">
        <f>'I. Info Sys AD&amp;M'!C75</f>
        <v>Encryption keys encrypted at rest and when transmitted?</v>
      </c>
      <c r="G775" s="17" t="str">
        <f>'I. Info Sys AD&amp;M'!D75</f>
        <v>Yes</v>
      </c>
      <c r="H775" s="17">
        <f>'I. Info Sys AD&amp;M'!E75</f>
        <v>0</v>
      </c>
      <c r="I775" s="17">
        <f>'I. Info Sys AD&amp;M'!F75</f>
        <v>0</v>
      </c>
      <c r="J775" s="17" t="str">
        <f>'I. Info Sys AD&amp;M'!G75</f>
        <v>N/A</v>
      </c>
      <c r="K775" s="17" t="str">
        <f>'I. Info Sys AD&amp;M'!H75</f>
        <v/>
      </c>
      <c r="L775" s="17" t="s">
        <v>3</v>
      </c>
      <c r="M775" s="17" t="s">
        <v>243</v>
      </c>
      <c r="N775" s="113" t="s">
        <v>3</v>
      </c>
      <c r="O775" s="113" t="s">
        <v>3</v>
      </c>
      <c r="P775" s="17" t="s">
        <v>3</v>
      </c>
      <c r="Q775" s="17" t="s">
        <v>3</v>
      </c>
      <c r="R775" s="17"/>
    </row>
    <row r="776" spans="1:18" ht="42">
      <c r="A776" s="17">
        <f>'I. Info Sys AD&amp;M'!A76</f>
        <v>1902</v>
      </c>
      <c r="B776" s="17">
        <f>'I. Info Sys AD&amp;M'!I76</f>
        <v>2</v>
      </c>
      <c r="C776" s="17">
        <f>'I. Info Sys AD&amp;M'!J76</f>
        <v>0</v>
      </c>
      <c r="D776" s="17" t="str">
        <f>'I. Info Sys AD&amp;M'!X76</f>
        <v/>
      </c>
      <c r="E776" s="17" t="str">
        <f>'I. Info Sys AD&amp;M'!B76</f>
        <v>I.6.6</v>
      </c>
      <c r="F776" s="17" t="str">
        <f>'I. Info Sys AD&amp;M'!C76</f>
        <v>Segregation of duties between key management duties and normal operational duties?</v>
      </c>
      <c r="G776" s="17" t="str">
        <f>'I. Info Sys AD&amp;M'!D76</f>
        <v>Yes</v>
      </c>
      <c r="H776" s="17">
        <f>'I. Info Sys AD&amp;M'!E76</f>
        <v>0</v>
      </c>
      <c r="I776" s="17">
        <f>'I. Info Sys AD&amp;M'!F76</f>
        <v>0</v>
      </c>
      <c r="J776" s="17" t="str">
        <f>'I. Info Sys AD&amp;M'!G76</f>
        <v>10.1.3</v>
      </c>
      <c r="K776" s="17" t="str">
        <f>'I. Info Sys AD&amp;M'!H76</f>
        <v>Segregation Of Duties</v>
      </c>
      <c r="L776" s="17" t="s">
        <v>3693</v>
      </c>
      <c r="M776" s="17" t="s">
        <v>3694</v>
      </c>
      <c r="N776" s="113" t="s">
        <v>3</v>
      </c>
      <c r="O776" s="113" t="s">
        <v>3</v>
      </c>
      <c r="P776" s="17" t="s">
        <v>3912</v>
      </c>
      <c r="Q776" s="17" t="s">
        <v>3695</v>
      </c>
      <c r="R776" s="17"/>
    </row>
    <row r="777" spans="1:18" ht="42">
      <c r="A777" s="17">
        <f>'I. Info Sys AD&amp;M'!A77</f>
        <v>1865</v>
      </c>
      <c r="B777" s="17">
        <f>'I. Info Sys AD&amp;M'!I77</f>
        <v>2</v>
      </c>
      <c r="C777" s="17">
        <f>'I. Info Sys AD&amp;M'!J77</f>
        <v>0</v>
      </c>
      <c r="D777" s="17" t="str">
        <f>'I. Info Sys AD&amp;M'!X77</f>
        <v/>
      </c>
      <c r="E777" s="17" t="str">
        <f>'I. Info Sys AD&amp;M'!B77</f>
        <v>I.6.7</v>
      </c>
      <c r="F777" s="17" t="str">
        <f>'I. Info Sys AD&amp;M'!C77</f>
        <v>Key/certificate sharing between production and non-production?</v>
      </c>
      <c r="G777" s="17" t="str">
        <f>'I. Info Sys AD&amp;M'!D77</f>
        <v>No</v>
      </c>
      <c r="H777" s="17">
        <f>'I. Info Sys AD&amp;M'!E77</f>
        <v>0</v>
      </c>
      <c r="I777" s="17">
        <f>'I. Info Sys AD&amp;M'!F77</f>
        <v>0</v>
      </c>
      <c r="J777" s="17" t="str">
        <f>'I. Info Sys AD&amp;M'!G77</f>
        <v>10.1.4.f</v>
      </c>
      <c r="K777" s="17" t="str">
        <f>'I. Info Sys AD&amp;M'!H77</f>
        <v>Separation Of Development, Test, And Operational Facilities</v>
      </c>
      <c r="L777" s="17" t="s">
        <v>3693</v>
      </c>
      <c r="M777" s="17" t="s">
        <v>3694</v>
      </c>
      <c r="N777" s="113" t="s">
        <v>3</v>
      </c>
      <c r="O777" s="113" t="s">
        <v>3</v>
      </c>
      <c r="P777" s="17" t="s">
        <v>3</v>
      </c>
      <c r="Q777" s="17" t="s">
        <v>3897</v>
      </c>
      <c r="R777" s="17"/>
    </row>
    <row r="778" spans="1:18" ht="28">
      <c r="A778" s="17">
        <f>'I. Info Sys AD&amp;M'!A78</f>
        <v>1866</v>
      </c>
      <c r="B778" s="17">
        <f>'I. Info Sys AD&amp;M'!I78</f>
        <v>2</v>
      </c>
      <c r="C778" s="17">
        <f>'I. Info Sys AD&amp;M'!J78</f>
        <v>0</v>
      </c>
      <c r="D778" s="17" t="str">
        <f>'I. Info Sys AD&amp;M'!X78</f>
        <v/>
      </c>
      <c r="E778" s="17" t="str">
        <f>'I. Info Sys AD&amp;M'!B78</f>
        <v>I.6.8</v>
      </c>
      <c r="F778" s="17" t="str">
        <f>'I. Info Sys AD&amp;M'!C78</f>
        <v>Default certificates provided by vendors replaced with proprietary certificates?</v>
      </c>
      <c r="G778" s="17" t="str">
        <f>'I. Info Sys AD&amp;M'!D78</f>
        <v>No</v>
      </c>
      <c r="H778" s="17">
        <f>'I. Info Sys AD&amp;M'!E78</f>
        <v>0</v>
      </c>
      <c r="I778" s="17">
        <f>'I. Info Sys AD&amp;M'!F78</f>
        <v>0</v>
      </c>
      <c r="J778" s="17" t="str">
        <f>'I. Info Sys AD&amp;M'!G78</f>
        <v>11.2.3.h</v>
      </c>
      <c r="K778" s="17" t="str">
        <f>'I. Info Sys AD&amp;M'!H78</f>
        <v>User Password Management</v>
      </c>
      <c r="L778" s="17" t="s">
        <v>3750</v>
      </c>
      <c r="M778" s="17" t="s">
        <v>3751</v>
      </c>
      <c r="N778" s="113" t="s">
        <v>3</v>
      </c>
      <c r="O778" s="113" t="s">
        <v>3</v>
      </c>
      <c r="P778" s="17" t="s">
        <v>3860</v>
      </c>
      <c r="Q778" s="17" t="s">
        <v>3750</v>
      </c>
      <c r="R778" s="17"/>
    </row>
    <row r="779" spans="1:18" ht="28">
      <c r="A779" s="17">
        <f>'I. Info Sys AD&amp;M'!A79</f>
        <v>1859</v>
      </c>
      <c r="B779" s="17">
        <f>'I. Info Sys AD&amp;M'!I79</f>
        <v>2</v>
      </c>
      <c r="C779" s="17">
        <f>'I. Info Sys AD&amp;M'!J79</f>
        <v>0</v>
      </c>
      <c r="D779" s="17" t="str">
        <f>'I. Info Sys AD&amp;M'!X79</f>
        <v/>
      </c>
      <c r="E779" s="17" t="str">
        <f>'I. Info Sys AD&amp;M'!B79</f>
        <v>I.6.9</v>
      </c>
      <c r="F779" s="17" t="str">
        <f>'I. Info Sys AD&amp;M'!C79</f>
        <v>Segregation of access to both parts of a symmetric key?</v>
      </c>
      <c r="G779" s="17" t="str">
        <f>'I. Info Sys AD&amp;M'!D79</f>
        <v>No</v>
      </c>
      <c r="H779" s="17">
        <f>'I. Info Sys AD&amp;M'!E79</f>
        <v>0</v>
      </c>
      <c r="I779" s="17">
        <f>'I. Info Sys AD&amp;M'!F79</f>
        <v>0</v>
      </c>
      <c r="J779" s="17" t="str">
        <f>'I. Info Sys AD&amp;M'!G79</f>
        <v>12.3.2.A</v>
      </c>
      <c r="K779" s="17" t="str">
        <f>'I. Info Sys AD&amp;M'!H79</f>
        <v>Key Management</v>
      </c>
      <c r="L779" s="17" t="s">
        <v>3909</v>
      </c>
      <c r="M779" s="17" t="s">
        <v>3910</v>
      </c>
      <c r="N779" s="113" t="s">
        <v>3</v>
      </c>
      <c r="O779" s="113" t="s">
        <v>3</v>
      </c>
      <c r="P779" s="17" t="s">
        <v>3913</v>
      </c>
      <c r="Q779" s="17" t="s">
        <v>3911</v>
      </c>
      <c r="R779" s="17"/>
    </row>
    <row r="780" spans="1:18" ht="28">
      <c r="A780" s="17">
        <f>'I. Info Sys AD&amp;M'!A80</f>
        <v>1860</v>
      </c>
      <c r="B780" s="17">
        <f>'I. Info Sys AD&amp;M'!I80</f>
        <v>2</v>
      </c>
      <c r="C780" s="17">
        <f>'I. Info Sys AD&amp;M'!J80</f>
        <v>0</v>
      </c>
      <c r="D780" s="17" t="str">
        <f>'I. Info Sys AD&amp;M'!X80</f>
        <v/>
      </c>
      <c r="E780" s="17" t="str">
        <f>'I. Info Sys AD&amp;M'!B80</f>
        <v>I.6.10</v>
      </c>
      <c r="F780" s="17" t="str">
        <f>'I. Info Sys AD&amp;M'!C80</f>
        <v>Asymmetric encryption key length a minimum of 256 bit?</v>
      </c>
      <c r="G780" s="17" t="str">
        <f>'I. Info Sys AD&amp;M'!D80</f>
        <v>Yes</v>
      </c>
      <c r="H780" s="17">
        <f>'I. Info Sys AD&amp;M'!E80</f>
        <v>0</v>
      </c>
      <c r="I780" s="17">
        <f>'I. Info Sys AD&amp;M'!F80</f>
        <v>0</v>
      </c>
      <c r="J780" s="17" t="str">
        <f>'I. Info Sys AD&amp;M'!G80</f>
        <v>N/A</v>
      </c>
      <c r="K780" s="17" t="str">
        <f>'I. Info Sys AD&amp;M'!H80</f>
        <v/>
      </c>
      <c r="L780" s="17" t="s">
        <v>3</v>
      </c>
      <c r="M780" s="17" t="s">
        <v>243</v>
      </c>
      <c r="N780" s="113" t="s">
        <v>3914</v>
      </c>
      <c r="O780" s="113" t="s">
        <v>3914</v>
      </c>
      <c r="P780" s="17" t="s">
        <v>3</v>
      </c>
      <c r="Q780" s="17" t="s">
        <v>3</v>
      </c>
      <c r="R780" s="17"/>
    </row>
    <row r="781" spans="1:18">
      <c r="A781" s="17">
        <f>'I. Info Sys AD&amp;M'!A81</f>
        <v>0</v>
      </c>
      <c r="B781" s="17">
        <f>'I. Info Sys AD&amp;M'!I81</f>
        <v>0</v>
      </c>
      <c r="C781" s="17">
        <f>'I. Info Sys AD&amp;M'!J81</f>
        <v>0</v>
      </c>
      <c r="D781" s="17">
        <f>'I. Info Sys AD&amp;M'!X81</f>
        <v>0</v>
      </c>
      <c r="E781" s="17">
        <f>'I. Info Sys AD&amp;M'!B81</f>
        <v>0</v>
      </c>
      <c r="F781" s="17">
        <f>'I. Info Sys AD&amp;M'!C81</f>
        <v>0</v>
      </c>
      <c r="G781" s="17">
        <f>'I. Info Sys AD&amp;M'!D81</f>
        <v>0</v>
      </c>
      <c r="H781" s="17">
        <f>'I. Info Sys AD&amp;M'!E81</f>
        <v>0</v>
      </c>
      <c r="I781" s="17">
        <f>'I. Info Sys AD&amp;M'!F81</f>
        <v>0</v>
      </c>
      <c r="J781" s="17">
        <f>'I. Info Sys AD&amp;M'!G81</f>
        <v>0</v>
      </c>
      <c r="K781" s="17">
        <f>'I. Info Sys AD&amp;M'!H81</f>
        <v>0</v>
      </c>
      <c r="L781" s="17"/>
      <c r="M781" s="17"/>
      <c r="N781" s="113"/>
      <c r="O781" s="113"/>
      <c r="P781" s="17"/>
      <c r="Q781" s="17"/>
      <c r="R781" s="17"/>
    </row>
    <row r="782" spans="1:18">
      <c r="A782" s="102"/>
      <c r="B782" s="102"/>
      <c r="C782" s="102"/>
      <c r="D782" s="102"/>
      <c r="E782" s="102"/>
      <c r="F782" s="71"/>
      <c r="G782" s="102"/>
      <c r="H782" s="102"/>
      <c r="I782" s="71"/>
      <c r="J782" s="190"/>
      <c r="K782" s="71"/>
      <c r="L782" s="71"/>
      <c r="M782" s="71"/>
      <c r="N782" s="190"/>
      <c r="O782" s="190"/>
      <c r="P782" s="71"/>
      <c r="Q782" s="71"/>
      <c r="R782" s="71"/>
    </row>
    <row r="783" spans="1:18">
      <c r="A783" s="45" t="str">
        <f>'J. Incident Event &amp; Comm Mgmt'!B1</f>
        <v>J. Incident Event and Communications Management</v>
      </c>
      <c r="B783" s="188"/>
      <c r="C783" s="188"/>
      <c r="D783" s="188"/>
      <c r="E783" s="188" t="str">
        <f>'J. Incident Event &amp; Comm Mgmt'!B1</f>
        <v>J. Incident Event and Communications Management</v>
      </c>
      <c r="F783" s="192"/>
      <c r="G783" s="188"/>
      <c r="H783" s="188"/>
      <c r="I783" s="192"/>
      <c r="J783" s="191"/>
      <c r="K783" s="192"/>
      <c r="L783" s="192"/>
      <c r="M783" s="192"/>
      <c r="N783" s="191"/>
      <c r="O783" s="191"/>
      <c r="P783" s="192"/>
      <c r="Q783" s="192"/>
      <c r="R783" s="183"/>
    </row>
    <row r="784" spans="1:18" ht="42">
      <c r="A784" s="17">
        <f>'J. Incident Event &amp; Comm Mgmt'!A5</f>
        <v>2241</v>
      </c>
      <c r="B784" s="17">
        <f>'J. Incident Event &amp; Comm Mgmt'!I5</f>
        <v>1</v>
      </c>
      <c r="C784" s="17">
        <f>'J. Incident Event &amp; Comm Mgmt'!J5</f>
        <v>0</v>
      </c>
      <c r="D784" s="17">
        <f>'J. Incident Event &amp; Comm Mgmt'!X5</f>
        <v>1</v>
      </c>
      <c r="E784" s="17" t="str">
        <f>'J. Incident Event &amp; Comm Mgmt'!B5</f>
        <v>J.1</v>
      </c>
      <c r="F784" s="17" t="str">
        <f>'J. Incident Event &amp; Comm Mgmt'!C5</f>
        <v>Is there an Incident Management program?</v>
      </c>
      <c r="G784" s="17" t="str">
        <f>'J. Incident Event &amp; Comm Mgmt'!D5</f>
        <v>Yes</v>
      </c>
      <c r="H784" s="17" t="str">
        <f>'J. Incident Event &amp; Comm Mgmt'!E5</f>
        <v>Q42</v>
      </c>
      <c r="I784" s="17">
        <f>'J. Incident Event &amp; Comm Mgmt'!F5</f>
        <v>0</v>
      </c>
      <c r="J784" s="17" t="str">
        <f>'J. Incident Event &amp; Comm Mgmt'!G5</f>
        <v>N/A</v>
      </c>
      <c r="K784" s="17" t="str">
        <f>'J. Incident Event &amp; Comm Mgmt'!H5</f>
        <v/>
      </c>
      <c r="L784" s="17" t="s">
        <v>3</v>
      </c>
      <c r="M784" s="17" t="s">
        <v>243</v>
      </c>
      <c r="N784" s="113" t="s">
        <v>3</v>
      </c>
      <c r="O784" s="113" t="s">
        <v>3</v>
      </c>
      <c r="P784" s="17" t="s">
        <v>3915</v>
      </c>
      <c r="Q784" s="17" t="s">
        <v>3</v>
      </c>
      <c r="R784" s="17"/>
    </row>
    <row r="785" spans="1:18" ht="70">
      <c r="A785" s="17">
        <f>'J. Incident Event &amp; Comm Mgmt'!A6</f>
        <v>2698</v>
      </c>
      <c r="B785" s="17">
        <f>'J. Incident Event &amp; Comm Mgmt'!I6</f>
        <v>2</v>
      </c>
      <c r="C785" s="17">
        <f>'J. Incident Event &amp; Comm Mgmt'!J6</f>
        <v>0</v>
      </c>
      <c r="D785" s="17" t="str">
        <f>'J. Incident Event &amp; Comm Mgmt'!X6</f>
        <v/>
      </c>
      <c r="E785" s="17" t="str">
        <f>'J. Incident Event &amp; Comm Mgmt'!B6</f>
        <v>J.1.1</v>
      </c>
      <c r="F785" s="17" t="str">
        <f>'J. Incident Event &amp; Comm Mgmt'!C6</f>
        <v>Is there a documented policy for incident management that has been approved by management, communicated to appropriate constituents and an owner to maintain and review the policy?</v>
      </c>
      <c r="G785" s="17" t="str">
        <f>'J. Incident Event &amp; Comm Mgmt'!D6</f>
        <v>Yes</v>
      </c>
      <c r="H785" s="17">
        <f>'J. Incident Event &amp; Comm Mgmt'!E6</f>
        <v>0</v>
      </c>
      <c r="I785" s="17" t="str">
        <f>'J. Incident Event &amp; Comm Mgmt'!F6</f>
        <v>J.1 Information Security Incident Management Policy 
 and Procedures Content</v>
      </c>
      <c r="J785" s="17" t="str">
        <f>'J. Incident Event &amp; Comm Mgmt'!G6</f>
        <v>13.1.1</v>
      </c>
      <c r="K785" s="17" t="str">
        <f>'J. Incident Event &amp; Comm Mgmt'!H6</f>
        <v>Reporting Information Security Events</v>
      </c>
      <c r="L785" s="17" t="s">
        <v>3916</v>
      </c>
      <c r="M785" s="17" t="s">
        <v>3917</v>
      </c>
      <c r="N785" s="113" t="s">
        <v>3</v>
      </c>
      <c r="O785" s="113" t="s">
        <v>3</v>
      </c>
      <c r="P785" s="17" t="s">
        <v>3</v>
      </c>
      <c r="Q785" s="17" t="s">
        <v>3918</v>
      </c>
      <c r="R785" s="17"/>
    </row>
    <row r="786" spans="1:18" ht="28">
      <c r="A786" s="17">
        <f>'J. Incident Event &amp; Comm Mgmt'!A7</f>
        <v>2246</v>
      </c>
      <c r="B786" s="17">
        <f>'J. Incident Event &amp; Comm Mgmt'!I7</f>
        <v>2</v>
      </c>
      <c r="C786" s="17">
        <f>'J. Incident Event &amp; Comm Mgmt'!J7</f>
        <v>0</v>
      </c>
      <c r="D786" s="17" t="str">
        <f>'J. Incident Event &amp; Comm Mgmt'!X7</f>
        <v/>
      </c>
      <c r="E786" s="17" t="str">
        <f>'J. Incident Event &amp; Comm Mgmt'!B7</f>
        <v>J.1.2</v>
      </c>
      <c r="F786" s="17" t="str">
        <f>'J. Incident Event &amp; Comm Mgmt'!C7</f>
        <v>Is there a formal Incident Response Plan. If so, does it include:</v>
      </c>
      <c r="G786" s="17" t="str">
        <f>'J. Incident Event &amp; Comm Mgmt'!D7</f>
        <v>Yes</v>
      </c>
      <c r="H786" s="17" t="str">
        <f>'J. Incident Event &amp; Comm Mgmt'!E7</f>
        <v>Q43</v>
      </c>
      <c r="I786" s="17">
        <f>'J. Incident Event &amp; Comm Mgmt'!F7</f>
        <v>0</v>
      </c>
      <c r="J786" s="17" t="str">
        <f>'J. Incident Event &amp; Comm Mgmt'!G7</f>
        <v>13.1.1</v>
      </c>
      <c r="K786" s="17" t="str">
        <f>'J. Incident Event &amp; Comm Mgmt'!H7</f>
        <v>Reporting Information Security Events</v>
      </c>
      <c r="L786" s="17" t="s">
        <v>3916</v>
      </c>
      <c r="M786" s="17" t="s">
        <v>3917</v>
      </c>
      <c r="N786" s="113" t="s">
        <v>3919</v>
      </c>
      <c r="O786" s="113" t="s">
        <v>3</v>
      </c>
      <c r="P786" s="17" t="s">
        <v>3920</v>
      </c>
      <c r="Q786" s="17" t="s">
        <v>3918</v>
      </c>
      <c r="R786" s="17"/>
    </row>
    <row r="787" spans="1:18" ht="56">
      <c r="A787" s="17">
        <f>'J. Incident Event &amp; Comm Mgmt'!A8</f>
        <v>2274</v>
      </c>
      <c r="B787" s="17">
        <f>'J. Incident Event &amp; Comm Mgmt'!I8</f>
        <v>3</v>
      </c>
      <c r="C787" s="17">
        <f>'J. Incident Event &amp; Comm Mgmt'!J8</f>
        <v>0</v>
      </c>
      <c r="D787" s="17" t="str">
        <f>'J. Incident Event &amp; Comm Mgmt'!X8</f>
        <v/>
      </c>
      <c r="E787" s="17" t="str">
        <f>'J. Incident Event &amp; Comm Mgmt'!B8</f>
        <v>J.1.2.1</v>
      </c>
      <c r="F787" s="17" t="str">
        <f>'J. Incident Event &amp; Comm Mgmt'!C8</f>
        <v>Reporting procedure for an information security event?</v>
      </c>
      <c r="G787" s="17" t="str">
        <f>'J. Incident Event &amp; Comm Mgmt'!D8</f>
        <v>Yes</v>
      </c>
      <c r="H787" s="17">
        <f>'J. Incident Event &amp; Comm Mgmt'!E8</f>
        <v>0</v>
      </c>
      <c r="I787" s="17">
        <f>'J. Incident Event &amp; Comm Mgmt'!F8</f>
        <v>0</v>
      </c>
      <c r="J787" s="17" t="str">
        <f>'J. Incident Event &amp; Comm Mgmt'!G8</f>
        <v>13.1.1</v>
      </c>
      <c r="K787" s="17" t="str">
        <f>'J. Incident Event &amp; Comm Mgmt'!H8</f>
        <v>Reporting Information Security Events</v>
      </c>
      <c r="L787" s="17" t="s">
        <v>3916</v>
      </c>
      <c r="M787" s="17" t="s">
        <v>3917</v>
      </c>
      <c r="N787" s="113">
        <v>12.9</v>
      </c>
      <c r="O787" s="113" t="s">
        <v>3</v>
      </c>
      <c r="P787" s="17" t="s">
        <v>3921</v>
      </c>
      <c r="Q787" s="17" t="s">
        <v>3918</v>
      </c>
      <c r="R787" s="17"/>
    </row>
    <row r="788" spans="1:18" ht="28">
      <c r="A788" s="17">
        <f>'J. Incident Event &amp; Comm Mgmt'!A9</f>
        <v>2699</v>
      </c>
      <c r="B788" s="17">
        <f>'J. Incident Event &amp; Comm Mgmt'!I9</f>
        <v>3</v>
      </c>
      <c r="C788" s="17">
        <f>'J. Incident Event &amp; Comm Mgmt'!J9</f>
        <v>0</v>
      </c>
      <c r="D788" s="17" t="str">
        <f>'J. Incident Event &amp; Comm Mgmt'!X9</f>
        <v/>
      </c>
      <c r="E788" s="17" t="str">
        <f>'J. Incident Event &amp; Comm Mgmt'!B9</f>
        <v>J.1.2.2</v>
      </c>
      <c r="F788" s="17" t="str">
        <f>'J. Incident Event &amp; Comm Mgmt'!C9</f>
        <v>Escalation procedure?</v>
      </c>
      <c r="G788" s="17" t="str">
        <f>'J. Incident Event &amp; Comm Mgmt'!D9</f>
        <v>Yes</v>
      </c>
      <c r="H788" s="17" t="str">
        <f>'J. Incident Event &amp; Comm Mgmt'!E9</f>
        <v>Q44</v>
      </c>
      <c r="I788" s="17">
        <f>'J. Incident Event &amp; Comm Mgmt'!F9</f>
        <v>0</v>
      </c>
      <c r="J788" s="17" t="str">
        <f>'J. Incident Event &amp; Comm Mgmt'!G9</f>
        <v>13.1.1</v>
      </c>
      <c r="K788" s="17" t="str">
        <f>'J. Incident Event &amp; Comm Mgmt'!H9</f>
        <v>Reporting Information Security Events</v>
      </c>
      <c r="L788" s="17" t="s">
        <v>3916</v>
      </c>
      <c r="M788" s="17" t="s">
        <v>3917</v>
      </c>
      <c r="N788" s="113" t="s">
        <v>3922</v>
      </c>
      <c r="O788" s="113" t="s">
        <v>3</v>
      </c>
      <c r="P788" s="17" t="s">
        <v>3923</v>
      </c>
      <c r="Q788" s="17" t="s">
        <v>3918</v>
      </c>
      <c r="R788" s="17"/>
    </row>
    <row r="789" spans="1:18" ht="42">
      <c r="A789" s="17">
        <f>'J. Incident Event &amp; Comm Mgmt'!A10</f>
        <v>2276</v>
      </c>
      <c r="B789" s="17">
        <f>'J. Incident Event &amp; Comm Mgmt'!I10</f>
        <v>3</v>
      </c>
      <c r="C789" s="17">
        <f>'J. Incident Event &amp; Comm Mgmt'!J10</f>
        <v>0</v>
      </c>
      <c r="D789" s="17" t="str">
        <f>'J. Incident Event &amp; Comm Mgmt'!X10</f>
        <v/>
      </c>
      <c r="E789" s="17" t="str">
        <f>'J. Incident Event &amp; Comm Mgmt'!B10</f>
        <v>J.1.2.3</v>
      </c>
      <c r="F789" s="17" t="str">
        <f>'J. Incident Event &amp; Comm Mgmt'!C10</f>
        <v>An Incident / Event Response team with defined roles and response related qualifications available 24x7x365?</v>
      </c>
      <c r="G789" s="17" t="str">
        <f>'J. Incident Event &amp; Comm Mgmt'!D10</f>
        <v>No</v>
      </c>
      <c r="H789" s="17">
        <f>'J. Incident Event &amp; Comm Mgmt'!E10</f>
        <v>0</v>
      </c>
      <c r="I789" s="17">
        <f>'J. Incident Event &amp; Comm Mgmt'!F10</f>
        <v>0</v>
      </c>
      <c r="J789" s="17" t="str">
        <f>'J. Incident Event &amp; Comm Mgmt'!G10</f>
        <v>13.1.1</v>
      </c>
      <c r="K789" s="17" t="str">
        <f>'J. Incident Event &amp; Comm Mgmt'!H10</f>
        <v>Reporting Information Security Events</v>
      </c>
      <c r="L789" s="17" t="s">
        <v>3916</v>
      </c>
      <c r="M789" s="17" t="s">
        <v>3917</v>
      </c>
      <c r="N789" s="113" t="s">
        <v>3</v>
      </c>
      <c r="O789" s="113" t="s">
        <v>3</v>
      </c>
      <c r="P789" s="17" t="s">
        <v>3924</v>
      </c>
      <c r="Q789" s="17" t="s">
        <v>3918</v>
      </c>
      <c r="R789" s="17"/>
    </row>
    <row r="790" spans="1:18" ht="42">
      <c r="A790" s="17">
        <f>'J. Incident Event &amp; Comm Mgmt'!A11</f>
        <v>2280</v>
      </c>
      <c r="B790" s="17">
        <f>'J. Incident Event &amp; Comm Mgmt'!I11</f>
        <v>3</v>
      </c>
      <c r="C790" s="17">
        <f>'J. Incident Event &amp; Comm Mgmt'!J11</f>
        <v>0</v>
      </c>
      <c r="D790" s="17" t="str">
        <f>'J. Incident Event &amp; Comm Mgmt'!X11</f>
        <v/>
      </c>
      <c r="E790" s="17" t="str">
        <f>'J. Incident Event &amp; Comm Mgmt'!B11</f>
        <v>J.1.2.4</v>
      </c>
      <c r="F790" s="17" t="str">
        <f>'J. Incident Event &amp; Comm Mgmt'!C11</f>
        <v>Procedures to collect and maintain a chain of custody for evidence during incident investigation?</v>
      </c>
      <c r="G790" s="17" t="str">
        <f>'J. Incident Event &amp; Comm Mgmt'!D11</f>
        <v>No</v>
      </c>
      <c r="H790" s="17">
        <f>'J. Incident Event &amp; Comm Mgmt'!E11</f>
        <v>0</v>
      </c>
      <c r="I790" s="17">
        <f>'J. Incident Event &amp; Comm Mgmt'!F11</f>
        <v>0</v>
      </c>
      <c r="J790" s="17" t="str">
        <f>'J. Incident Event &amp; Comm Mgmt'!G11</f>
        <v>13.2.3</v>
      </c>
      <c r="K790" s="17" t="str">
        <f>'J. Incident Event &amp; Comm Mgmt'!H11</f>
        <v>Collection Of Evidence</v>
      </c>
      <c r="L790" s="17" t="s">
        <v>3755</v>
      </c>
      <c r="M790" s="17" t="s">
        <v>3756</v>
      </c>
      <c r="N790" s="113" t="s">
        <v>3</v>
      </c>
      <c r="O790" s="113" t="s">
        <v>3</v>
      </c>
      <c r="P790" s="17" t="s">
        <v>3925</v>
      </c>
      <c r="Q790" s="17" t="s">
        <v>3926</v>
      </c>
      <c r="R790" s="17"/>
    </row>
    <row r="791" spans="1:18" ht="56">
      <c r="A791" s="17">
        <f>'J. Incident Event &amp; Comm Mgmt'!A12</f>
        <v>2702</v>
      </c>
      <c r="B791" s="17">
        <f>'J. Incident Event &amp; Comm Mgmt'!I12</f>
        <v>3</v>
      </c>
      <c r="C791" s="17">
        <f>'J. Incident Event &amp; Comm Mgmt'!J12</f>
        <v>0</v>
      </c>
      <c r="D791" s="17" t="str">
        <f>'J. Incident Event &amp; Comm Mgmt'!X12</f>
        <v/>
      </c>
      <c r="E791" s="17" t="str">
        <f>'J. Incident Event &amp; Comm Mgmt'!B12</f>
        <v>J.1.2.5</v>
      </c>
      <c r="F791" s="17" t="str">
        <f>'J. Incident Event &amp; Comm Mgmt'!C12</f>
        <v>Feedback process to ensure those reporting information security events are notified of the results after the issue has been dealt with and closed?</v>
      </c>
      <c r="G791" s="17" t="str">
        <f>'J. Incident Event &amp; Comm Mgmt'!D12</f>
        <v>Yes</v>
      </c>
      <c r="H791" s="17">
        <f>'J. Incident Event &amp; Comm Mgmt'!E12</f>
        <v>0</v>
      </c>
      <c r="I791" s="17">
        <f>'J. Incident Event &amp; Comm Mgmt'!F12</f>
        <v>0</v>
      </c>
      <c r="J791" s="17" t="str">
        <f>'J. Incident Event &amp; Comm Mgmt'!G12</f>
        <v>13.1.1.a</v>
      </c>
      <c r="K791" s="17" t="str">
        <f>'J. Incident Event &amp; Comm Mgmt'!H12</f>
        <v>Reporting Information Security Events</v>
      </c>
      <c r="L791" s="17" t="s">
        <v>3916</v>
      </c>
      <c r="M791" s="17" t="s">
        <v>3917</v>
      </c>
      <c r="N791" s="113" t="s">
        <v>3</v>
      </c>
      <c r="O791" s="113" t="s">
        <v>3</v>
      </c>
      <c r="P791" s="17" t="s">
        <v>3</v>
      </c>
      <c r="Q791" s="17" t="s">
        <v>3918</v>
      </c>
      <c r="R791" s="17"/>
    </row>
    <row r="792" spans="1:18" ht="56">
      <c r="A792" s="17">
        <f>'J. Incident Event &amp; Comm Mgmt'!A13</f>
        <v>2703</v>
      </c>
      <c r="B792" s="17">
        <f>'J. Incident Event &amp; Comm Mgmt'!I13</f>
        <v>3</v>
      </c>
      <c r="C792" s="17">
        <f>'J. Incident Event &amp; Comm Mgmt'!J13</f>
        <v>0</v>
      </c>
      <c r="D792" s="17" t="str">
        <f>'J. Incident Event &amp; Comm Mgmt'!X13</f>
        <v/>
      </c>
      <c r="E792" s="17" t="str">
        <f>'J. Incident Event &amp; Comm Mgmt'!B13</f>
        <v>J.1.2.6</v>
      </c>
      <c r="F792" s="17" t="str">
        <f>'J. Incident Event &amp; Comm Mgmt'!C13</f>
        <v>Event reporting mechanism to support the reporting action, and to list all necessary actions in case of an information security event?</v>
      </c>
      <c r="G792" s="17" t="str">
        <f>'J. Incident Event &amp; Comm Mgmt'!D13</f>
        <v>Yes</v>
      </c>
      <c r="H792" s="17">
        <f>'J. Incident Event &amp; Comm Mgmt'!E13</f>
        <v>0</v>
      </c>
      <c r="I792" s="17">
        <f>'J. Incident Event &amp; Comm Mgmt'!F13</f>
        <v>0</v>
      </c>
      <c r="J792" s="17" t="str">
        <f>'J. Incident Event &amp; Comm Mgmt'!G13</f>
        <v>13.1.1.b</v>
      </c>
      <c r="K792" s="17" t="str">
        <f>'J. Incident Event &amp; Comm Mgmt'!H13</f>
        <v>Reporting Information Security Events</v>
      </c>
      <c r="L792" s="17" t="s">
        <v>3916</v>
      </c>
      <c r="M792" s="17" t="s">
        <v>3917</v>
      </c>
      <c r="N792" s="113">
        <v>12</v>
      </c>
      <c r="O792" s="113" t="s">
        <v>3</v>
      </c>
      <c r="P792" s="17" t="s">
        <v>3927</v>
      </c>
      <c r="Q792" s="17" t="s">
        <v>3918</v>
      </c>
      <c r="R792" s="17"/>
    </row>
    <row r="793" spans="1:18" ht="28">
      <c r="A793" s="17">
        <f>'J. Incident Event &amp; Comm Mgmt'!A14</f>
        <v>2704</v>
      </c>
      <c r="B793" s="17">
        <f>'J. Incident Event &amp; Comm Mgmt'!I14</f>
        <v>3</v>
      </c>
      <c r="C793" s="17">
        <f>'J. Incident Event &amp; Comm Mgmt'!J14</f>
        <v>0</v>
      </c>
      <c r="D793" s="17" t="str">
        <f>'J. Incident Event &amp; Comm Mgmt'!X14</f>
        <v/>
      </c>
      <c r="E793" s="17" t="str">
        <f>'J. Incident Event &amp; Comm Mgmt'!B14</f>
        <v>J.1.2.7</v>
      </c>
      <c r="F793" s="17" t="str">
        <f>'J. Incident Event &amp; Comm Mgmt'!C14</f>
        <v>Actions to be taken in the event of an information security event?</v>
      </c>
      <c r="G793" s="17" t="str">
        <f>'J. Incident Event &amp; Comm Mgmt'!D14</f>
        <v>Yes</v>
      </c>
      <c r="H793" s="17">
        <f>'J. Incident Event &amp; Comm Mgmt'!E14</f>
        <v>0</v>
      </c>
      <c r="I793" s="17">
        <f>'J. Incident Event &amp; Comm Mgmt'!F14</f>
        <v>0</v>
      </c>
      <c r="J793" s="17" t="str">
        <f>'J. Incident Event &amp; Comm Mgmt'!G14</f>
        <v>13.1.1.c</v>
      </c>
      <c r="K793" s="17" t="str">
        <f>'J. Incident Event &amp; Comm Mgmt'!H14</f>
        <v>Reporting Information Security Events</v>
      </c>
      <c r="L793" s="17" t="s">
        <v>3916</v>
      </c>
      <c r="M793" s="17" t="s">
        <v>3917</v>
      </c>
      <c r="N793" s="113" t="s">
        <v>3</v>
      </c>
      <c r="O793" s="113" t="s">
        <v>3</v>
      </c>
      <c r="P793" s="17" t="s">
        <v>3928</v>
      </c>
      <c r="Q793" s="17" t="s">
        <v>3918</v>
      </c>
      <c r="R793" s="17"/>
    </row>
    <row r="794" spans="1:18" ht="28">
      <c r="A794" s="17">
        <f>'J. Incident Event &amp; Comm Mgmt'!A15</f>
        <v>2705</v>
      </c>
      <c r="B794" s="17">
        <f>'J. Incident Event &amp; Comm Mgmt'!I15</f>
        <v>3</v>
      </c>
      <c r="C794" s="17">
        <f>'J. Incident Event &amp; Comm Mgmt'!J15</f>
        <v>0</v>
      </c>
      <c r="D794" s="17" t="str">
        <f>'J. Incident Event &amp; Comm Mgmt'!X15</f>
        <v/>
      </c>
      <c r="E794" s="17" t="str">
        <f>'J. Incident Event &amp; Comm Mgmt'!B15</f>
        <v>J.1.2.8</v>
      </c>
      <c r="F794" s="17" t="str">
        <f>'J. Incident Event &amp; Comm Mgmt'!C15</f>
        <v>Formal disciplinary process for dealing with those who commit a security breach?</v>
      </c>
      <c r="G794" s="17" t="str">
        <f>'J. Incident Event &amp; Comm Mgmt'!D15</f>
        <v>Yes</v>
      </c>
      <c r="H794" s="17">
        <f>'J. Incident Event &amp; Comm Mgmt'!E15</f>
        <v>0</v>
      </c>
      <c r="I794" s="17">
        <f>'J. Incident Event &amp; Comm Mgmt'!F15</f>
        <v>0</v>
      </c>
      <c r="J794" s="17" t="str">
        <f>'J. Incident Event &amp; Comm Mgmt'!G15</f>
        <v>13.1.1.d</v>
      </c>
      <c r="K794" s="17" t="str">
        <f>'J. Incident Event &amp; Comm Mgmt'!H15</f>
        <v>Reporting Information Security Events</v>
      </c>
      <c r="L794" s="17" t="s">
        <v>3916</v>
      </c>
      <c r="M794" s="17" t="s">
        <v>3917</v>
      </c>
      <c r="N794" s="113" t="s">
        <v>3</v>
      </c>
      <c r="O794" s="113" t="s">
        <v>3</v>
      </c>
      <c r="P794" s="17" t="s">
        <v>3929</v>
      </c>
      <c r="Q794" s="17" t="s">
        <v>3918</v>
      </c>
      <c r="R794" s="17"/>
    </row>
    <row r="795" spans="1:18" ht="42">
      <c r="A795" s="17">
        <f>'J. Incident Event &amp; Comm Mgmt'!A16</f>
        <v>2273</v>
      </c>
      <c r="B795" s="17">
        <f>'J. Incident Event &amp; Comm Mgmt'!I16</f>
        <v>3</v>
      </c>
      <c r="C795" s="17">
        <f>'J. Incident Event &amp; Comm Mgmt'!J16</f>
        <v>0</v>
      </c>
      <c r="D795" s="17" t="str">
        <f>'J. Incident Event &amp; Comm Mgmt'!X16</f>
        <v/>
      </c>
      <c r="E795" s="17" t="str">
        <f>'J. Incident Event &amp; Comm Mgmt'!B16</f>
        <v>J.1.2.9</v>
      </c>
      <c r="F795" s="17" t="str">
        <f>'J. Incident Event &amp; Comm Mgmt'!C16</f>
        <v>Process for assessing and executing client and third party notification requirements (legal, regulatory, and contractual)?</v>
      </c>
      <c r="G795" s="17" t="str">
        <f>'J. Incident Event &amp; Comm Mgmt'!D16</f>
        <v>Yes</v>
      </c>
      <c r="H795" s="17">
        <f>'J. Incident Event &amp; Comm Mgmt'!E16</f>
        <v>0</v>
      </c>
      <c r="I795" s="17">
        <f>'J. Incident Event &amp; Comm Mgmt'!F16</f>
        <v>0</v>
      </c>
      <c r="J795" s="17" t="str">
        <f>'J. Incident Event &amp; Comm Mgmt'!G16</f>
        <v>13.1.1</v>
      </c>
      <c r="K795" s="17" t="str">
        <f>'J. Incident Event &amp; Comm Mgmt'!H16</f>
        <v>Reporting Information Security Events</v>
      </c>
      <c r="L795" s="17" t="s">
        <v>3916</v>
      </c>
      <c r="M795" s="17" t="s">
        <v>3917</v>
      </c>
      <c r="N795" s="113" t="s">
        <v>3</v>
      </c>
      <c r="O795" s="113" t="s">
        <v>3</v>
      </c>
      <c r="P795" s="17" t="s">
        <v>3930</v>
      </c>
      <c r="Q795" s="17" t="s">
        <v>3918</v>
      </c>
      <c r="R795" s="17"/>
    </row>
    <row r="796" spans="1:18" ht="42">
      <c r="A796" s="17">
        <f>'J. Incident Event &amp; Comm Mgmt'!A17</f>
        <v>2275</v>
      </c>
      <c r="B796" s="17">
        <f>'J. Incident Event &amp; Comm Mgmt'!I17</f>
        <v>3</v>
      </c>
      <c r="C796" s="17">
        <f>'J. Incident Event &amp; Comm Mgmt'!J17</f>
        <v>0</v>
      </c>
      <c r="D796" s="17" t="str">
        <f>'J. Incident Event &amp; Comm Mgmt'!X17</f>
        <v/>
      </c>
      <c r="E796" s="17" t="str">
        <f>'J. Incident Event &amp; Comm Mgmt'!B17</f>
        <v>J.1.2.10</v>
      </c>
      <c r="F796" s="17" t="str">
        <f>'J. Incident Event &amp; Comm Mgmt'!C17</f>
        <v>Postmortem to include root cause analysis and remediation plan, provided to leadership?</v>
      </c>
      <c r="G796" s="17" t="str">
        <f>'J. Incident Event &amp; Comm Mgmt'!D17</f>
        <v>Yes</v>
      </c>
      <c r="H796" s="17">
        <f>'J. Incident Event &amp; Comm Mgmt'!E17</f>
        <v>0</v>
      </c>
      <c r="I796" s="17">
        <f>'J. Incident Event &amp; Comm Mgmt'!F17</f>
        <v>0</v>
      </c>
      <c r="J796" s="17" t="str">
        <f>'J. Incident Event &amp; Comm Mgmt'!G17</f>
        <v>13.1.2</v>
      </c>
      <c r="K796" s="17" t="str">
        <f>'J. Incident Event &amp; Comm Mgmt'!H17</f>
        <v>Reporting Security Weaknesses</v>
      </c>
      <c r="L796" s="17" t="s">
        <v>3916</v>
      </c>
      <c r="M796" s="17" t="s">
        <v>3917</v>
      </c>
      <c r="N796" s="113" t="s">
        <v>3</v>
      </c>
      <c r="O796" s="113" t="s">
        <v>3</v>
      </c>
      <c r="P796" s="17" t="s">
        <v>3</v>
      </c>
      <c r="Q796" s="17" t="s">
        <v>3931</v>
      </c>
      <c r="R796" s="17"/>
    </row>
    <row r="797" spans="1:18" ht="28">
      <c r="A797" s="17">
        <f>'J. Incident Event &amp; Comm Mgmt'!A18</f>
        <v>2249</v>
      </c>
      <c r="B797" s="17">
        <f>'J. Incident Event &amp; Comm Mgmt'!I18</f>
        <v>3</v>
      </c>
      <c r="C797" s="17">
        <f>'J. Incident Event &amp; Comm Mgmt'!J18</f>
        <v>0</v>
      </c>
      <c r="D797" s="17" t="str">
        <f>'J. Incident Event &amp; Comm Mgmt'!X18</f>
        <v/>
      </c>
      <c r="E797" s="17" t="str">
        <f>'J. Incident Event &amp; Comm Mgmt'!B18</f>
        <v>J.1.2.11</v>
      </c>
      <c r="F797" s="17" t="str">
        <f>'J. Incident Event &amp; Comm Mgmt'!C18</f>
        <v>Is there an identification of incident process? If so, does it include:</v>
      </c>
      <c r="G797" s="17" t="str">
        <f>'J. Incident Event &amp; Comm Mgmt'!D18</f>
        <v>Yes</v>
      </c>
      <c r="H797" s="17">
        <f>'J. Incident Event &amp; Comm Mgmt'!E18</f>
        <v>0</v>
      </c>
      <c r="I797" s="17">
        <f>'J. Incident Event &amp; Comm Mgmt'!F18</f>
        <v>0</v>
      </c>
      <c r="J797" s="17" t="str">
        <f>'J. Incident Event &amp; Comm Mgmt'!G18</f>
        <v>N/A</v>
      </c>
      <c r="K797" s="17" t="str">
        <f>'J. Incident Event &amp; Comm Mgmt'!H18</f>
        <v/>
      </c>
      <c r="L797" s="17" t="s">
        <v>3</v>
      </c>
      <c r="M797" s="17" t="s">
        <v>243</v>
      </c>
      <c r="N797" s="113" t="s">
        <v>3</v>
      </c>
      <c r="O797" s="113" t="s">
        <v>3</v>
      </c>
      <c r="P797" s="17" t="s">
        <v>3</v>
      </c>
      <c r="Q797" s="17" t="s">
        <v>3</v>
      </c>
      <c r="R797" s="17"/>
    </row>
    <row r="798" spans="1:18" ht="28">
      <c r="A798" s="17">
        <f>'J. Incident Event &amp; Comm Mgmt'!A19</f>
        <v>2266</v>
      </c>
      <c r="B798" s="17">
        <f>'J. Incident Event &amp; Comm Mgmt'!I19</f>
        <v>4</v>
      </c>
      <c r="C798" s="17">
        <f>'J. Incident Event &amp; Comm Mgmt'!J19</f>
        <v>0</v>
      </c>
      <c r="D798" s="17" t="str">
        <f>'J. Incident Event &amp; Comm Mgmt'!X19</f>
        <v/>
      </c>
      <c r="E798" s="17" t="str">
        <f>'J. Incident Event &amp; Comm Mgmt'!B19</f>
        <v>J.1.2.11.1</v>
      </c>
      <c r="F798" s="17" t="str">
        <f>'J. Incident Event &amp; Comm Mgmt'!C19</f>
        <v>Unauthorized physical access?</v>
      </c>
      <c r="G798" s="17" t="str">
        <f>'J. Incident Event &amp; Comm Mgmt'!D19</f>
        <v>Yes</v>
      </c>
      <c r="H798" s="17">
        <f>'J. Incident Event &amp; Comm Mgmt'!E19</f>
        <v>0</v>
      </c>
      <c r="I798" s="17">
        <f>'J. Incident Event &amp; Comm Mgmt'!F19</f>
        <v>0</v>
      </c>
      <c r="J798" s="17" t="str">
        <f>'J. Incident Event &amp; Comm Mgmt'!G19</f>
        <v>13.1.1</v>
      </c>
      <c r="K798" s="17" t="str">
        <f>'J. Incident Event &amp; Comm Mgmt'!H19</f>
        <v>Reporting Information Security Events</v>
      </c>
      <c r="L798" s="17" t="s">
        <v>3916</v>
      </c>
      <c r="M798" s="17" t="s">
        <v>3917</v>
      </c>
      <c r="N798" s="113" t="s">
        <v>3</v>
      </c>
      <c r="O798" s="113" t="s">
        <v>3</v>
      </c>
      <c r="P798" s="17" t="s">
        <v>3</v>
      </c>
      <c r="Q798" s="17" t="s">
        <v>3918</v>
      </c>
      <c r="R798" s="17"/>
    </row>
    <row r="799" spans="1:18" ht="28">
      <c r="A799" s="17">
        <f>'J. Incident Event &amp; Comm Mgmt'!A20</f>
        <v>2259</v>
      </c>
      <c r="B799" s="17">
        <f>'J. Incident Event &amp; Comm Mgmt'!I20</f>
        <v>4</v>
      </c>
      <c r="C799" s="17">
        <f>'J. Incident Event &amp; Comm Mgmt'!J20</f>
        <v>0</v>
      </c>
      <c r="D799" s="17" t="str">
        <f>'J. Incident Event &amp; Comm Mgmt'!X20</f>
        <v/>
      </c>
      <c r="E799" s="17" t="str">
        <f>'J. Incident Event &amp; Comm Mgmt'!B20</f>
        <v>J.1.2.11.2</v>
      </c>
      <c r="F799" s="17" t="str">
        <f>'J. Incident Event &amp; Comm Mgmt'!C20</f>
        <v>Information system failure or loss of service?</v>
      </c>
      <c r="G799" s="17" t="str">
        <f>'J. Incident Event &amp; Comm Mgmt'!D20</f>
        <v>Yes</v>
      </c>
      <c r="H799" s="17">
        <f>'J. Incident Event &amp; Comm Mgmt'!E20</f>
        <v>0</v>
      </c>
      <c r="I799" s="17">
        <f>'J. Incident Event &amp; Comm Mgmt'!F20</f>
        <v>0</v>
      </c>
      <c r="J799" s="17" t="str">
        <f>'J. Incident Event &amp; Comm Mgmt'!G20</f>
        <v>13.2.1.a.1</v>
      </c>
      <c r="K799" s="17" t="str">
        <f>'J. Incident Event &amp; Comm Mgmt'!H20</f>
        <v>Responsibilities And Procedures</v>
      </c>
      <c r="L799" s="17" t="s">
        <v>3468</v>
      </c>
      <c r="M799" s="17" t="s">
        <v>3469</v>
      </c>
      <c r="N799" s="113" t="s">
        <v>3</v>
      </c>
      <c r="O799" s="113" t="s">
        <v>3</v>
      </c>
      <c r="P799" s="17" t="s">
        <v>3932</v>
      </c>
      <c r="Q799" s="17" t="s">
        <v>3933</v>
      </c>
      <c r="R799" s="17"/>
    </row>
    <row r="800" spans="1:18" ht="28">
      <c r="A800" s="17">
        <f>'J. Incident Event &amp; Comm Mgmt'!A21</f>
        <v>2264</v>
      </c>
      <c r="B800" s="17">
        <f>'J. Incident Event &amp; Comm Mgmt'!I21</f>
        <v>4</v>
      </c>
      <c r="C800" s="17">
        <f>'J. Incident Event &amp; Comm Mgmt'!J21</f>
        <v>0</v>
      </c>
      <c r="D800" s="17" t="str">
        <f>'J. Incident Event &amp; Comm Mgmt'!X21</f>
        <v/>
      </c>
      <c r="E800" s="17" t="str">
        <f>'J. Incident Event &amp; Comm Mgmt'!B21</f>
        <v>J.1.2.11.3</v>
      </c>
      <c r="F800" s="17" t="str">
        <f>'J. Incident Event &amp; Comm Mgmt'!C21</f>
        <v>Malware activity (anti-virus, worms, Trojans)?</v>
      </c>
      <c r="G800" s="17" t="str">
        <f>'J. Incident Event &amp; Comm Mgmt'!D21</f>
        <v>Yes</v>
      </c>
      <c r="H800" s="17" t="str">
        <f>'J. Incident Event &amp; Comm Mgmt'!E21</f>
        <v>Q45</v>
      </c>
      <c r="I800" s="17">
        <f>'J. Incident Event &amp; Comm Mgmt'!F21</f>
        <v>0</v>
      </c>
      <c r="J800" s="17" t="str">
        <f>'J. Incident Event &amp; Comm Mgmt'!G21</f>
        <v>13.2.1.a.2</v>
      </c>
      <c r="K800" s="17" t="str">
        <f>'J. Incident Event &amp; Comm Mgmt'!H21</f>
        <v>Responsibilities And Procedures</v>
      </c>
      <c r="L800" s="17" t="s">
        <v>3468</v>
      </c>
      <c r="M800" s="17" t="s">
        <v>3469</v>
      </c>
      <c r="N800" s="113" t="s">
        <v>3</v>
      </c>
      <c r="O800" s="113" t="s">
        <v>3</v>
      </c>
      <c r="P800" s="17" t="s">
        <v>3934</v>
      </c>
      <c r="Q800" s="17" t="s">
        <v>3933</v>
      </c>
      <c r="R800" s="17"/>
    </row>
    <row r="801" spans="1:18" ht="28">
      <c r="A801" s="17">
        <f>'J. Incident Event &amp; Comm Mgmt'!A22</f>
        <v>2260</v>
      </c>
      <c r="B801" s="17">
        <f>'J. Incident Event &amp; Comm Mgmt'!I22</f>
        <v>4</v>
      </c>
      <c r="C801" s="17">
        <f>'J. Incident Event &amp; Comm Mgmt'!J22</f>
        <v>0</v>
      </c>
      <c r="D801" s="17" t="str">
        <f>'J. Incident Event &amp; Comm Mgmt'!X22</f>
        <v/>
      </c>
      <c r="E801" s="17" t="str">
        <f>'J. Incident Event &amp; Comm Mgmt'!B22</f>
        <v>J.1.2.11.4</v>
      </c>
      <c r="F801" s="17" t="str">
        <f>'J. Incident Event &amp; Comm Mgmt'!C22</f>
        <v>Denial of service?</v>
      </c>
      <c r="G801" s="17" t="str">
        <f>'J. Incident Event &amp; Comm Mgmt'!D22</f>
        <v>Yes</v>
      </c>
      <c r="H801" s="17">
        <f>'J. Incident Event &amp; Comm Mgmt'!E22</f>
        <v>0</v>
      </c>
      <c r="I801" s="17">
        <f>'J. Incident Event &amp; Comm Mgmt'!F22</f>
        <v>0</v>
      </c>
      <c r="J801" s="17" t="str">
        <f>'J. Incident Event &amp; Comm Mgmt'!G22</f>
        <v>13.2.1.a.3</v>
      </c>
      <c r="K801" s="17" t="str">
        <f>'J. Incident Event &amp; Comm Mgmt'!H22</f>
        <v>Responsibilities And Procedures</v>
      </c>
      <c r="L801" s="17" t="s">
        <v>3468</v>
      </c>
      <c r="M801" s="17" t="s">
        <v>3469</v>
      </c>
      <c r="N801" s="113" t="s">
        <v>3</v>
      </c>
      <c r="O801" s="113" t="s">
        <v>3</v>
      </c>
      <c r="P801" s="17" t="s">
        <v>3</v>
      </c>
      <c r="Q801" s="17" t="s">
        <v>3933</v>
      </c>
      <c r="R801" s="17"/>
    </row>
    <row r="802" spans="1:18" ht="28">
      <c r="A802" s="17">
        <f>'J. Incident Event &amp; Comm Mgmt'!A23</f>
        <v>2707</v>
      </c>
      <c r="B802" s="17">
        <f>'J. Incident Event &amp; Comm Mgmt'!I23</f>
        <v>4</v>
      </c>
      <c r="C802" s="17">
        <f>'J. Incident Event &amp; Comm Mgmt'!J23</f>
        <v>0</v>
      </c>
      <c r="D802" s="17" t="str">
        <f>'J. Incident Event &amp; Comm Mgmt'!X23</f>
        <v/>
      </c>
      <c r="E802" s="17" t="str">
        <f>'J. Incident Event &amp; Comm Mgmt'!B23</f>
        <v>J.1.2.11.5</v>
      </c>
      <c r="F802" s="17" t="str">
        <f>'J. Incident Event &amp; Comm Mgmt'!C23</f>
        <v>Errors resulting from incomplete or inaccurate business data?</v>
      </c>
      <c r="G802" s="17" t="str">
        <f>'J. Incident Event &amp; Comm Mgmt'!D23</f>
        <v>Yes</v>
      </c>
      <c r="H802" s="17">
        <f>'J. Incident Event &amp; Comm Mgmt'!E23</f>
        <v>0</v>
      </c>
      <c r="I802" s="17">
        <f>'J. Incident Event &amp; Comm Mgmt'!F23</f>
        <v>0</v>
      </c>
      <c r="J802" s="17" t="str">
        <f>'J. Incident Event &amp; Comm Mgmt'!G23</f>
        <v>13.2.1.a.4</v>
      </c>
      <c r="K802" s="17" t="str">
        <f>'J. Incident Event &amp; Comm Mgmt'!H23</f>
        <v>Responsibilities And Procedures</v>
      </c>
      <c r="L802" s="17" t="s">
        <v>3468</v>
      </c>
      <c r="M802" s="17" t="s">
        <v>3469</v>
      </c>
      <c r="N802" s="113" t="s">
        <v>3</v>
      </c>
      <c r="O802" s="113" t="s">
        <v>3</v>
      </c>
      <c r="P802" s="17" t="s">
        <v>3935</v>
      </c>
      <c r="Q802" s="17" t="s">
        <v>3933</v>
      </c>
      <c r="R802" s="17"/>
    </row>
    <row r="803" spans="1:18" ht="28">
      <c r="A803" s="17">
        <f>'J. Incident Event &amp; Comm Mgmt'!A24</f>
        <v>2262</v>
      </c>
      <c r="B803" s="17">
        <f>'J. Incident Event &amp; Comm Mgmt'!I24</f>
        <v>4</v>
      </c>
      <c r="C803" s="17">
        <f>'J. Incident Event &amp; Comm Mgmt'!J24</f>
        <v>0</v>
      </c>
      <c r="D803" s="17" t="str">
        <f>'J. Incident Event &amp; Comm Mgmt'!X24</f>
        <v/>
      </c>
      <c r="E803" s="17" t="str">
        <f>'J. Incident Event &amp; Comm Mgmt'!B24</f>
        <v>J.1.2.11.6</v>
      </c>
      <c r="F803" s="17" t="str">
        <f>'J. Incident Event &amp; Comm Mgmt'!C24</f>
        <v>Breach or loss of confidentiality?</v>
      </c>
      <c r="G803" s="17" t="str">
        <f>'J. Incident Event &amp; Comm Mgmt'!D24</f>
        <v>Yes</v>
      </c>
      <c r="H803" s="17">
        <f>'J. Incident Event &amp; Comm Mgmt'!E24</f>
        <v>0</v>
      </c>
      <c r="I803" s="17">
        <f>'J. Incident Event &amp; Comm Mgmt'!F24</f>
        <v>0</v>
      </c>
      <c r="J803" s="17" t="str">
        <f>'J. Incident Event &amp; Comm Mgmt'!G24</f>
        <v>13.2.1.a.5</v>
      </c>
      <c r="K803" s="17" t="str">
        <f>'J. Incident Event &amp; Comm Mgmt'!H24</f>
        <v>Responsibilities And Procedures</v>
      </c>
      <c r="L803" s="17" t="s">
        <v>3468</v>
      </c>
      <c r="M803" s="17" t="s">
        <v>3469</v>
      </c>
      <c r="N803" s="113" t="s">
        <v>3</v>
      </c>
      <c r="O803" s="113" t="s">
        <v>3</v>
      </c>
      <c r="P803" s="17" t="s">
        <v>3</v>
      </c>
      <c r="Q803" s="17" t="s">
        <v>3933</v>
      </c>
      <c r="R803" s="17"/>
    </row>
    <row r="804" spans="1:18" ht="28">
      <c r="A804" s="17">
        <f>'J. Incident Event &amp; Comm Mgmt'!A25</f>
        <v>2261</v>
      </c>
      <c r="B804" s="17">
        <f>'J. Incident Event &amp; Comm Mgmt'!I25</f>
        <v>4</v>
      </c>
      <c r="C804" s="17">
        <f>'J. Incident Event &amp; Comm Mgmt'!J25</f>
        <v>0</v>
      </c>
      <c r="D804" s="17" t="str">
        <f>'J. Incident Event &amp; Comm Mgmt'!X25</f>
        <v/>
      </c>
      <c r="E804" s="17" t="str">
        <f>'J. Incident Event &amp; Comm Mgmt'!B25</f>
        <v>J.1.2.11.7</v>
      </c>
      <c r="F804" s="17" t="str">
        <f>'J. Incident Event &amp; Comm Mgmt'!C25</f>
        <v>System exploit?</v>
      </c>
      <c r="G804" s="17" t="str">
        <f>'J. Incident Event &amp; Comm Mgmt'!D25</f>
        <v>Yes</v>
      </c>
      <c r="H804" s="17">
        <f>'J. Incident Event &amp; Comm Mgmt'!E25</f>
        <v>0</v>
      </c>
      <c r="I804" s="17">
        <f>'J. Incident Event &amp; Comm Mgmt'!F25</f>
        <v>0</v>
      </c>
      <c r="J804" s="17" t="str">
        <f>'J. Incident Event &amp; Comm Mgmt'!G25</f>
        <v>13.2.1.a.6</v>
      </c>
      <c r="K804" s="17" t="str">
        <f>'J. Incident Event &amp; Comm Mgmt'!H25</f>
        <v>Responsibilities And Procedures</v>
      </c>
      <c r="L804" s="17" t="s">
        <v>3468</v>
      </c>
      <c r="M804" s="17" t="s">
        <v>3469</v>
      </c>
      <c r="N804" s="113" t="s">
        <v>3</v>
      </c>
      <c r="O804" s="113" t="s">
        <v>3</v>
      </c>
      <c r="P804" s="17" t="s">
        <v>3</v>
      </c>
      <c r="Q804" s="17" t="s">
        <v>3933</v>
      </c>
      <c r="R804" s="17"/>
    </row>
    <row r="805" spans="1:18" ht="28">
      <c r="A805" s="17">
        <f>'J. Incident Event &amp; Comm Mgmt'!A26</f>
        <v>2267</v>
      </c>
      <c r="B805" s="17">
        <f>'J. Incident Event &amp; Comm Mgmt'!I26</f>
        <v>4</v>
      </c>
      <c r="C805" s="17">
        <f>'J. Incident Event &amp; Comm Mgmt'!J26</f>
        <v>0</v>
      </c>
      <c r="D805" s="17" t="str">
        <f>'J. Incident Event &amp; Comm Mgmt'!X26</f>
        <v/>
      </c>
      <c r="E805" s="17" t="str">
        <f>'J. Incident Event &amp; Comm Mgmt'!B26</f>
        <v>J.1.2.11.8</v>
      </c>
      <c r="F805" s="17" t="str">
        <f>'J. Incident Event &amp; Comm Mgmt'!C26</f>
        <v>Unauthorized logical access or use of system resources?</v>
      </c>
      <c r="G805" s="17" t="str">
        <f>'J. Incident Event &amp; Comm Mgmt'!D26</f>
        <v>Yes</v>
      </c>
      <c r="H805" s="17">
        <f>'J. Incident Event &amp; Comm Mgmt'!E26</f>
        <v>0</v>
      </c>
      <c r="I805" s="17">
        <f>'J. Incident Event &amp; Comm Mgmt'!F26</f>
        <v>0</v>
      </c>
      <c r="J805" s="17" t="str">
        <f>'J. Incident Event &amp; Comm Mgmt'!G26</f>
        <v>13.2.1.a.6</v>
      </c>
      <c r="K805" s="17" t="str">
        <f>'J. Incident Event &amp; Comm Mgmt'!H26</f>
        <v>Responsibilities And Procedures</v>
      </c>
      <c r="L805" s="17" t="s">
        <v>3468</v>
      </c>
      <c r="M805" s="17" t="s">
        <v>3469</v>
      </c>
      <c r="N805" s="113" t="s">
        <v>3</v>
      </c>
      <c r="O805" s="113" t="s">
        <v>3</v>
      </c>
      <c r="P805" s="17" t="s">
        <v>3936</v>
      </c>
      <c r="Q805" s="17" t="s">
        <v>3933</v>
      </c>
      <c r="R805" s="17"/>
    </row>
    <row r="806" spans="1:18" ht="28">
      <c r="A806" s="17">
        <f>'J. Incident Event &amp; Comm Mgmt'!A27</f>
        <v>2251</v>
      </c>
      <c r="B806" s="17">
        <f>'J. Incident Event &amp; Comm Mgmt'!I27</f>
        <v>4</v>
      </c>
      <c r="C806" s="17">
        <f>'J. Incident Event &amp; Comm Mgmt'!J27</f>
        <v>0</v>
      </c>
      <c r="D806" s="17" t="str">
        <f>'J. Incident Event &amp; Comm Mgmt'!X27</f>
        <v/>
      </c>
      <c r="E806" s="17" t="str">
        <f>'J. Incident Event &amp; Comm Mgmt'!B27</f>
        <v>J.1.2.11.9</v>
      </c>
      <c r="F806" s="17" t="str">
        <f>'J. Incident Event &amp; Comm Mgmt'!C27</f>
        <v>Containment?</v>
      </c>
      <c r="G806" s="17" t="str">
        <f>'J. Incident Event &amp; Comm Mgmt'!D27</f>
        <v>No</v>
      </c>
      <c r="H806" s="17">
        <f>'J. Incident Event &amp; Comm Mgmt'!E27</f>
        <v>0</v>
      </c>
      <c r="I806" s="17">
        <f>'J. Incident Event &amp; Comm Mgmt'!F27</f>
        <v>0</v>
      </c>
      <c r="J806" s="17" t="str">
        <f>'J. Incident Event &amp; Comm Mgmt'!G27</f>
        <v>13.2.1.b.2</v>
      </c>
      <c r="K806" s="17" t="str">
        <f>'J. Incident Event &amp; Comm Mgmt'!H27</f>
        <v>Responsibilities And Procedures</v>
      </c>
      <c r="L806" s="17" t="s">
        <v>3468</v>
      </c>
      <c r="M806" s="17" t="s">
        <v>3469</v>
      </c>
      <c r="N806" s="113" t="s">
        <v>3</v>
      </c>
      <c r="O806" s="113" t="s">
        <v>3</v>
      </c>
      <c r="P806" s="17" t="s">
        <v>3</v>
      </c>
      <c r="Q806" s="17" t="s">
        <v>3933</v>
      </c>
      <c r="R806" s="17"/>
    </row>
    <row r="807" spans="1:18" ht="28">
      <c r="A807" s="17">
        <f>'J. Incident Event &amp; Comm Mgmt'!A28</f>
        <v>2256</v>
      </c>
      <c r="B807" s="17">
        <f>'J. Incident Event &amp; Comm Mgmt'!I28</f>
        <v>4</v>
      </c>
      <c r="C807" s="17">
        <f>'J. Incident Event &amp; Comm Mgmt'!J28</f>
        <v>0</v>
      </c>
      <c r="D807" s="17" t="str">
        <f>'J. Incident Event &amp; Comm Mgmt'!X28</f>
        <v/>
      </c>
      <c r="E807" s="17" t="str">
        <f>'J. Incident Event &amp; Comm Mgmt'!B28</f>
        <v>J.1.2.11.10</v>
      </c>
      <c r="F807" s="17" t="str">
        <f>'J. Incident Event &amp; Comm Mgmt'!C28</f>
        <v>Remediation?</v>
      </c>
      <c r="G807" s="17" t="str">
        <f>'J. Incident Event &amp; Comm Mgmt'!D28</f>
        <v>Yes</v>
      </c>
      <c r="H807" s="17">
        <f>'J. Incident Event &amp; Comm Mgmt'!E28</f>
        <v>0</v>
      </c>
      <c r="I807" s="17">
        <f>'J. Incident Event &amp; Comm Mgmt'!F28</f>
        <v>0</v>
      </c>
      <c r="J807" s="17" t="str">
        <f>'J. Incident Event &amp; Comm Mgmt'!G28</f>
        <v>13.2.1.b.3</v>
      </c>
      <c r="K807" s="17" t="str">
        <f>'J. Incident Event &amp; Comm Mgmt'!H28</f>
        <v>Responsibilities And Procedures</v>
      </c>
      <c r="L807" s="17" t="s">
        <v>3468</v>
      </c>
      <c r="M807" s="17" t="s">
        <v>3469</v>
      </c>
      <c r="N807" s="113" t="s">
        <v>3</v>
      </c>
      <c r="O807" s="113" t="s">
        <v>3</v>
      </c>
      <c r="P807" s="17" t="s">
        <v>3937</v>
      </c>
      <c r="Q807" s="17" t="s">
        <v>3933</v>
      </c>
      <c r="R807" s="17"/>
    </row>
    <row r="808" spans="1:18" ht="28">
      <c r="A808" s="17">
        <f>'J. Incident Event &amp; Comm Mgmt'!A29</f>
        <v>2250</v>
      </c>
      <c r="B808" s="17">
        <f>'J. Incident Event &amp; Comm Mgmt'!I29</f>
        <v>4</v>
      </c>
      <c r="C808" s="17">
        <f>'J. Incident Event &amp; Comm Mgmt'!J29</f>
        <v>0</v>
      </c>
      <c r="D808" s="17" t="str">
        <f>'J. Incident Event &amp; Comm Mgmt'!X29</f>
        <v/>
      </c>
      <c r="E808" s="17" t="str">
        <f>'J. Incident Event &amp; Comm Mgmt'!B29</f>
        <v>J.1.2.11.11</v>
      </c>
      <c r="F808" s="17" t="str">
        <f>'J. Incident Event &amp; Comm Mgmt'!C29</f>
        <v>Notification of stakeholders?</v>
      </c>
      <c r="G808" s="17" t="str">
        <f>'J. Incident Event &amp; Comm Mgmt'!D29</f>
        <v>Yes</v>
      </c>
      <c r="H808" s="17">
        <f>'J. Incident Event &amp; Comm Mgmt'!E29</f>
        <v>0</v>
      </c>
      <c r="I808" s="17">
        <f>'J. Incident Event &amp; Comm Mgmt'!F29</f>
        <v>0</v>
      </c>
      <c r="J808" s="17" t="str">
        <f>'J. Incident Event &amp; Comm Mgmt'!G29</f>
        <v>13.2.1.b.4</v>
      </c>
      <c r="K808" s="17" t="str">
        <f>'J. Incident Event &amp; Comm Mgmt'!H29</f>
        <v>Responsibilities And Procedures</v>
      </c>
      <c r="L808" s="17" t="s">
        <v>3468</v>
      </c>
      <c r="M808" s="17" t="s">
        <v>3469</v>
      </c>
      <c r="N808" s="113" t="s">
        <v>3</v>
      </c>
      <c r="O808" s="113" t="s">
        <v>3</v>
      </c>
      <c r="P808" s="17" t="s">
        <v>3</v>
      </c>
      <c r="Q808" s="17" t="s">
        <v>3933</v>
      </c>
      <c r="R808" s="17"/>
    </row>
    <row r="809" spans="1:18" ht="28">
      <c r="A809" s="17">
        <f>'J. Incident Event &amp; Comm Mgmt'!A30</f>
        <v>2253</v>
      </c>
      <c r="B809" s="17">
        <f>'J. Incident Event &amp; Comm Mgmt'!I30</f>
        <v>4</v>
      </c>
      <c r="C809" s="17">
        <f>'J. Incident Event &amp; Comm Mgmt'!J30</f>
        <v>0</v>
      </c>
      <c r="D809" s="17" t="str">
        <f>'J. Incident Event &amp; Comm Mgmt'!X30</f>
        <v/>
      </c>
      <c r="E809" s="17" t="str">
        <f>'J. Incident Event &amp; Comm Mgmt'!B30</f>
        <v>J.1.2.11.12</v>
      </c>
      <c r="F809" s="17" t="str">
        <f>'J. Incident Event &amp; Comm Mgmt'!C30</f>
        <v>Tracking?</v>
      </c>
      <c r="G809" s="17" t="str">
        <f>'J. Incident Event &amp; Comm Mgmt'!D30</f>
        <v>Yes</v>
      </c>
      <c r="H809" s="17">
        <f>'J. Incident Event &amp; Comm Mgmt'!E30</f>
        <v>0</v>
      </c>
      <c r="I809" s="17">
        <f>'J. Incident Event &amp; Comm Mgmt'!F30</f>
        <v>0</v>
      </c>
      <c r="J809" s="17" t="str">
        <f>'J. Incident Event &amp; Comm Mgmt'!G30</f>
        <v>13.2.1.c</v>
      </c>
      <c r="K809" s="17" t="str">
        <f>'J. Incident Event &amp; Comm Mgmt'!H30</f>
        <v>Responsibilities And Procedures</v>
      </c>
      <c r="L809" s="17" t="s">
        <v>3</v>
      </c>
      <c r="M809" s="17" t="s">
        <v>243</v>
      </c>
      <c r="N809" s="113" t="s">
        <v>3</v>
      </c>
      <c r="O809" s="113" t="s">
        <v>3</v>
      </c>
      <c r="P809" s="17" t="s">
        <v>3938</v>
      </c>
      <c r="Q809" s="17" t="s">
        <v>3933</v>
      </c>
      <c r="R809" s="17"/>
    </row>
    <row r="810" spans="1:18" ht="28">
      <c r="A810" s="17">
        <f>'J. Incident Event &amp; Comm Mgmt'!A31</f>
        <v>2254</v>
      </c>
      <c r="B810" s="17">
        <f>'J. Incident Event &amp; Comm Mgmt'!I31</f>
        <v>4</v>
      </c>
      <c r="C810" s="17">
        <f>'J. Incident Event &amp; Comm Mgmt'!J31</f>
        <v>0</v>
      </c>
      <c r="D810" s="17" t="str">
        <f>'J. Incident Event &amp; Comm Mgmt'!X31</f>
        <v/>
      </c>
      <c r="E810" s="17" t="str">
        <f>'J. Incident Event &amp; Comm Mgmt'!B31</f>
        <v>J.1.2.11.13</v>
      </c>
      <c r="F810" s="17" t="str">
        <f>'J. Incident Event &amp; Comm Mgmt'!C31</f>
        <v>Repair?</v>
      </c>
      <c r="G810" s="17" t="str">
        <f>'J. Incident Event &amp; Comm Mgmt'!D31</f>
        <v>Yes</v>
      </c>
      <c r="H810" s="17">
        <f>'J. Incident Event &amp; Comm Mgmt'!E31</f>
        <v>0</v>
      </c>
      <c r="I810" s="17">
        <f>'J. Incident Event &amp; Comm Mgmt'!F31</f>
        <v>0</v>
      </c>
      <c r="J810" s="17" t="str">
        <f>'J. Incident Event &amp; Comm Mgmt'!G31</f>
        <v>13.2.1.d</v>
      </c>
      <c r="K810" s="17" t="str">
        <f>'J. Incident Event &amp; Comm Mgmt'!H31</f>
        <v>Responsibilities And Procedures</v>
      </c>
      <c r="L810" s="17" t="s">
        <v>3</v>
      </c>
      <c r="M810" s="17" t="s">
        <v>243</v>
      </c>
      <c r="N810" s="113" t="s">
        <v>3</v>
      </c>
      <c r="O810" s="113" t="s">
        <v>3</v>
      </c>
      <c r="P810" s="17" t="s">
        <v>3</v>
      </c>
      <c r="Q810" s="17" t="s">
        <v>3933</v>
      </c>
      <c r="R810" s="17"/>
    </row>
    <row r="811" spans="1:18" ht="28">
      <c r="A811" s="17">
        <f>'J. Incident Event &amp; Comm Mgmt'!A32</f>
        <v>2255</v>
      </c>
      <c r="B811" s="17">
        <f>'J. Incident Event &amp; Comm Mgmt'!I32</f>
        <v>4</v>
      </c>
      <c r="C811" s="17">
        <f>'J. Incident Event &amp; Comm Mgmt'!J32</f>
        <v>0</v>
      </c>
      <c r="D811" s="17" t="str">
        <f>'J. Incident Event &amp; Comm Mgmt'!X32</f>
        <v/>
      </c>
      <c r="E811" s="17" t="str">
        <f>'J. Incident Event &amp; Comm Mgmt'!B32</f>
        <v>J.1.2.11.14</v>
      </c>
      <c r="F811" s="17" t="str">
        <f>'J. Incident Event &amp; Comm Mgmt'!C32</f>
        <v>Recovery?</v>
      </c>
      <c r="G811" s="17" t="str">
        <f>'J. Incident Event &amp; Comm Mgmt'!D32</f>
        <v>Yes</v>
      </c>
      <c r="H811" s="17">
        <f>'J. Incident Event &amp; Comm Mgmt'!E32</f>
        <v>0</v>
      </c>
      <c r="I811" s="17">
        <f>'J. Incident Event &amp; Comm Mgmt'!F32</f>
        <v>0</v>
      </c>
      <c r="J811" s="17" t="str">
        <f>'J. Incident Event &amp; Comm Mgmt'!G32</f>
        <v>13.2.1.d</v>
      </c>
      <c r="K811" s="17" t="str">
        <f>'J. Incident Event &amp; Comm Mgmt'!H32</f>
        <v>Responsibilities And Procedures</v>
      </c>
      <c r="L811" s="17" t="s">
        <v>3</v>
      </c>
      <c r="M811" s="17" t="s">
        <v>243</v>
      </c>
      <c r="N811" s="113" t="s">
        <v>3</v>
      </c>
      <c r="O811" s="113" t="s">
        <v>3</v>
      </c>
      <c r="P811" s="17" t="s">
        <v>3</v>
      </c>
      <c r="Q811" s="17" t="s">
        <v>3933</v>
      </c>
      <c r="R811" s="17"/>
    </row>
    <row r="812" spans="1:18" ht="42">
      <c r="A812" s="17">
        <f>'J. Incident Event &amp; Comm Mgmt'!A33</f>
        <v>2257</v>
      </c>
      <c r="B812" s="17">
        <f>'J. Incident Event &amp; Comm Mgmt'!I33</f>
        <v>4</v>
      </c>
      <c r="C812" s="17">
        <f>'J. Incident Event &amp; Comm Mgmt'!J33</f>
        <v>0</v>
      </c>
      <c r="D812" s="17" t="str">
        <f>'J. Incident Event &amp; Comm Mgmt'!X33</f>
        <v/>
      </c>
      <c r="E812" s="17" t="str">
        <f>'J. Incident Event &amp; Comm Mgmt'!B33</f>
        <v>J.1.2.11.15</v>
      </c>
      <c r="F812" s="17" t="str">
        <f>'J. Incident Event &amp; Comm Mgmt'!C33</f>
        <v>Feedback and lessons learned?</v>
      </c>
      <c r="G812" s="17" t="str">
        <f>'J. Incident Event &amp; Comm Mgmt'!D33</f>
        <v>Yes</v>
      </c>
      <c r="H812" s="17">
        <f>'J. Incident Event &amp; Comm Mgmt'!E33</f>
        <v>0</v>
      </c>
      <c r="I812" s="17">
        <f>'J. Incident Event &amp; Comm Mgmt'!F33</f>
        <v>0</v>
      </c>
      <c r="J812" s="17" t="str">
        <f>'J. Incident Event &amp; Comm Mgmt'!G33</f>
        <v>13.2.2</v>
      </c>
      <c r="K812" s="17" t="str">
        <f>'J. Incident Event &amp; Comm Mgmt'!H33</f>
        <v>Learning From Information Security Incidents</v>
      </c>
      <c r="L812" s="17" t="s">
        <v>3939</v>
      </c>
      <c r="M812" s="17" t="s">
        <v>3940</v>
      </c>
      <c r="N812" s="113" t="s">
        <v>3</v>
      </c>
      <c r="O812" s="113" t="s">
        <v>3</v>
      </c>
      <c r="P812" s="17" t="s">
        <v>3941</v>
      </c>
      <c r="Q812" s="17" t="s">
        <v>3942</v>
      </c>
      <c r="R812" s="17"/>
    </row>
    <row r="813" spans="1:18" ht="56">
      <c r="A813" s="17">
        <f>'J. Incident Event &amp; Comm Mgmt'!A34</f>
        <v>3046</v>
      </c>
      <c r="B813" s="17">
        <f>'J. Incident Event &amp; Comm Mgmt'!I34</f>
        <v>4</v>
      </c>
      <c r="C813" s="17">
        <f>'J. Incident Event &amp; Comm Mgmt'!J34</f>
        <v>0</v>
      </c>
      <c r="D813" s="17" t="str">
        <f>'J. Incident Event &amp; Comm Mgmt'!X34</f>
        <v/>
      </c>
      <c r="E813" s="17" t="str">
        <f>'J. Incident Event &amp; Comm Mgmt'!B34</f>
        <v>J.1.2.11.16</v>
      </c>
      <c r="F813" s="17" t="str">
        <f>'J. Incident Event &amp; Comm Mgmt'!C34</f>
        <v>Unique, specific, applicable data breach notification requirements, including timing of notification (HIPAA/HITECH, state breach laws, client contracts)?</v>
      </c>
      <c r="G813" s="17" t="str">
        <f>'J. Incident Event &amp; Comm Mgmt'!D34</f>
        <v>Yes</v>
      </c>
      <c r="H813" s="17">
        <f>'J. Incident Event &amp; Comm Mgmt'!E34</f>
        <v>0</v>
      </c>
      <c r="I813" s="17">
        <f>'J. Incident Event &amp; Comm Mgmt'!F34</f>
        <v>0</v>
      </c>
      <c r="J813" s="17" t="str">
        <f>'J. Incident Event &amp; Comm Mgmt'!G34</f>
        <v>6.2.2.e</v>
      </c>
      <c r="K813" s="17" t="str">
        <f>'J. Incident Event &amp; Comm Mgmt'!H34</f>
        <v>Addressing security when dealing with customers</v>
      </c>
      <c r="L813" s="17" t="s">
        <v>3</v>
      </c>
      <c r="M813" s="17" t="s">
        <v>243</v>
      </c>
      <c r="N813" s="113" t="s">
        <v>3</v>
      </c>
      <c r="O813" s="113" t="s">
        <v>3</v>
      </c>
      <c r="P813" s="17" t="s">
        <v>3943</v>
      </c>
      <c r="Q813" s="17" t="s">
        <v>3547</v>
      </c>
      <c r="R813" s="17"/>
    </row>
    <row r="814" spans="1:18" ht="70">
      <c r="A814" s="17">
        <f>'J. Incident Event &amp; Comm Mgmt'!A35</f>
        <v>2708</v>
      </c>
      <c r="B814" s="17">
        <f>'J. Incident Event &amp; Comm Mgmt'!I35</f>
        <v>4</v>
      </c>
      <c r="C814" s="17">
        <f>'J. Incident Event &amp; Comm Mgmt'!J35</f>
        <v>0</v>
      </c>
      <c r="D814" s="17" t="str">
        <f>'J. Incident Event &amp; Comm Mgmt'!X35</f>
        <v/>
      </c>
      <c r="E814" s="17" t="str">
        <f>'J. Incident Event &amp; Comm Mgmt'!B35</f>
        <v>J.1.2.11.17</v>
      </c>
      <c r="F814" s="17" t="str">
        <f>'J. Incident Event &amp; Comm Mgmt'!C35</f>
        <v>Annual testing of the procedures?</v>
      </c>
      <c r="G814" s="17" t="str">
        <f>'J. Incident Event &amp; Comm Mgmt'!D35</f>
        <v>No</v>
      </c>
      <c r="H814" s="17" t="str">
        <f>'J. Incident Event &amp; Comm Mgmt'!E35</f>
        <v>Annual testing is not conducted. Tested are conducted at timings such as during preparation for ISO27001 certification renewal or GTI internal audits.</v>
      </c>
      <c r="I814" s="17">
        <f>'J. Incident Event &amp; Comm Mgmt'!F35</f>
        <v>0</v>
      </c>
      <c r="J814" s="17" t="str">
        <f>'J. Incident Event &amp; Comm Mgmt'!G35</f>
        <v>13.2.2</v>
      </c>
      <c r="K814" s="17" t="str">
        <f>'J. Incident Event &amp; Comm Mgmt'!H35</f>
        <v>Learning From Information Security Incidents</v>
      </c>
      <c r="L814" s="17" t="s">
        <v>3939</v>
      </c>
      <c r="M814" s="17" t="s">
        <v>3940</v>
      </c>
      <c r="N814" s="113" t="s">
        <v>3</v>
      </c>
      <c r="O814" s="113" t="s">
        <v>3</v>
      </c>
      <c r="P814" s="17" t="s">
        <v>3944</v>
      </c>
      <c r="Q814" s="17" t="s">
        <v>3942</v>
      </c>
      <c r="R814" s="17"/>
    </row>
    <row r="815" spans="1:18" ht="28">
      <c r="A815" s="17">
        <f>'J. Incident Event &amp; Comm Mgmt'!A36</f>
        <v>2709</v>
      </c>
      <c r="B815" s="17">
        <f>'J. Incident Event &amp; Comm Mgmt'!I36</f>
        <v>2</v>
      </c>
      <c r="C815" s="17">
        <f>'J. Incident Event &amp; Comm Mgmt'!J36</f>
        <v>1</v>
      </c>
      <c r="D815" s="17" t="str">
        <f>'J. Incident Event &amp; Comm Mgmt'!X36</f>
        <v/>
      </c>
      <c r="E815" s="17" t="str">
        <f>'J. Incident Event &amp; Comm Mgmt'!B36</f>
        <v>J.1.3</v>
      </c>
      <c r="F815" s="17" t="str">
        <f>'J. Incident Event &amp; Comm Mgmt'!C36</f>
        <v>Are the following considered Information Security events:</v>
      </c>
      <c r="G815" s="17">
        <f>'J. Incident Event &amp; Comm Mgmt'!D36</f>
        <v>0</v>
      </c>
      <c r="H815" s="17">
        <f>'J. Incident Event &amp; Comm Mgmt'!E36</f>
        <v>0</v>
      </c>
      <c r="I815" s="17">
        <f>'J. Incident Event &amp; Comm Mgmt'!F36</f>
        <v>0</v>
      </c>
      <c r="J815" s="17" t="str">
        <f>'J. Incident Event &amp; Comm Mgmt'!G36</f>
        <v>N/A</v>
      </c>
      <c r="K815" s="17" t="str">
        <f>'J. Incident Event &amp; Comm Mgmt'!H36</f>
        <v/>
      </c>
      <c r="L815" s="17" t="s">
        <v>3</v>
      </c>
      <c r="M815" s="17" t="s">
        <v>243</v>
      </c>
      <c r="N815" s="113" t="s">
        <v>3</v>
      </c>
      <c r="O815" s="113" t="s">
        <v>3</v>
      </c>
      <c r="P815" s="17" t="s">
        <v>3</v>
      </c>
      <c r="Q815" s="17" t="s">
        <v>3</v>
      </c>
      <c r="R815" s="17"/>
    </row>
    <row r="816" spans="1:18" ht="28">
      <c r="A816" s="17">
        <f>'J. Incident Event &amp; Comm Mgmt'!A37</f>
        <v>2710</v>
      </c>
      <c r="B816" s="17">
        <f>'J. Incident Event &amp; Comm Mgmt'!I37</f>
        <v>3</v>
      </c>
      <c r="C816" s="17">
        <f>'J. Incident Event &amp; Comm Mgmt'!J37</f>
        <v>0</v>
      </c>
      <c r="D816" s="17" t="str">
        <f>'J. Incident Event &amp; Comm Mgmt'!X37</f>
        <v/>
      </c>
      <c r="E816" s="17" t="str">
        <f>'J. Incident Event &amp; Comm Mgmt'!B37</f>
        <v>J.1.3.1</v>
      </c>
      <c r="F816" s="17" t="str">
        <f>'J. Incident Event &amp; Comm Mgmt'!C37</f>
        <v>Loss of service (equipment or facility)?</v>
      </c>
      <c r="G816" s="17" t="str">
        <f>'J. Incident Event &amp; Comm Mgmt'!D37</f>
        <v>Yes</v>
      </c>
      <c r="H816" s="17">
        <f>'J. Incident Event &amp; Comm Mgmt'!E37</f>
        <v>0</v>
      </c>
      <c r="I816" s="17">
        <f>'J. Incident Event &amp; Comm Mgmt'!F37</f>
        <v>0</v>
      </c>
      <c r="J816" s="17" t="str">
        <f>'J. Incident Event &amp; Comm Mgmt'!G37</f>
        <v>13.1.1.A</v>
      </c>
      <c r="K816" s="17" t="str">
        <f>'J. Incident Event &amp; Comm Mgmt'!H37</f>
        <v>Reporting Information Security Events</v>
      </c>
      <c r="L816" s="17" t="s">
        <v>3916</v>
      </c>
      <c r="M816" s="17" t="s">
        <v>3917</v>
      </c>
      <c r="N816" s="113" t="s">
        <v>3</v>
      </c>
      <c r="O816" s="113" t="s">
        <v>3</v>
      </c>
      <c r="P816" s="17" t="s">
        <v>3</v>
      </c>
      <c r="Q816" s="17" t="s">
        <v>3918</v>
      </c>
      <c r="R816" s="17"/>
    </row>
    <row r="817" spans="1:18" ht="28">
      <c r="A817" s="17">
        <f>'J. Incident Event &amp; Comm Mgmt'!A38</f>
        <v>2711</v>
      </c>
      <c r="B817" s="17">
        <f>'J. Incident Event &amp; Comm Mgmt'!I38</f>
        <v>3</v>
      </c>
      <c r="C817" s="17">
        <f>'J. Incident Event &amp; Comm Mgmt'!J38</f>
        <v>0</v>
      </c>
      <c r="D817" s="17" t="str">
        <f>'J. Incident Event &amp; Comm Mgmt'!X38</f>
        <v/>
      </c>
      <c r="E817" s="17" t="str">
        <f>'J. Incident Event &amp; Comm Mgmt'!B38</f>
        <v>J.1.3.2</v>
      </c>
      <c r="F817" s="17" t="str">
        <f>'J. Incident Event &amp; Comm Mgmt'!C38</f>
        <v>System malfunction or overload?</v>
      </c>
      <c r="G817" s="17" t="str">
        <f>'J. Incident Event &amp; Comm Mgmt'!D38</f>
        <v>Yes</v>
      </c>
      <c r="H817" s="17">
        <f>'J. Incident Event &amp; Comm Mgmt'!E38</f>
        <v>0</v>
      </c>
      <c r="I817" s="17">
        <f>'J. Incident Event &amp; Comm Mgmt'!F38</f>
        <v>0</v>
      </c>
      <c r="J817" s="17" t="str">
        <f>'J. Incident Event &amp; Comm Mgmt'!G38</f>
        <v>13.1.1.B</v>
      </c>
      <c r="K817" s="17" t="str">
        <f>'J. Incident Event &amp; Comm Mgmt'!H38</f>
        <v>Reporting Information Security Events</v>
      </c>
      <c r="L817" s="17" t="s">
        <v>3916</v>
      </c>
      <c r="M817" s="17" t="s">
        <v>3917</v>
      </c>
      <c r="N817" s="113" t="s">
        <v>3</v>
      </c>
      <c r="O817" s="113" t="s">
        <v>3</v>
      </c>
      <c r="P817" s="17" t="s">
        <v>3</v>
      </c>
      <c r="Q817" s="17" t="s">
        <v>3918</v>
      </c>
      <c r="R817" s="17"/>
    </row>
    <row r="818" spans="1:18" ht="28">
      <c r="A818" s="17">
        <f>'J. Incident Event &amp; Comm Mgmt'!A39</f>
        <v>2712</v>
      </c>
      <c r="B818" s="17">
        <f>'J. Incident Event &amp; Comm Mgmt'!I39</f>
        <v>3</v>
      </c>
      <c r="C818" s="17">
        <f>'J. Incident Event &amp; Comm Mgmt'!J39</f>
        <v>0</v>
      </c>
      <c r="D818" s="17" t="str">
        <f>'J. Incident Event &amp; Comm Mgmt'!X39</f>
        <v/>
      </c>
      <c r="E818" s="17" t="str">
        <f>'J. Incident Event &amp; Comm Mgmt'!B39</f>
        <v>J.1.3.3</v>
      </c>
      <c r="F818" s="17" t="str">
        <f>'J. Incident Event &amp; Comm Mgmt'!C39</f>
        <v>Human error?</v>
      </c>
      <c r="G818" s="17" t="str">
        <f>'J. Incident Event &amp; Comm Mgmt'!D39</f>
        <v>Yes</v>
      </c>
      <c r="H818" s="17">
        <f>'J. Incident Event &amp; Comm Mgmt'!E39</f>
        <v>0</v>
      </c>
      <c r="I818" s="17">
        <f>'J. Incident Event &amp; Comm Mgmt'!F39</f>
        <v>0</v>
      </c>
      <c r="J818" s="17" t="str">
        <f>'J. Incident Event &amp; Comm Mgmt'!G39</f>
        <v>13.1.1.C</v>
      </c>
      <c r="K818" s="17" t="str">
        <f>'J. Incident Event &amp; Comm Mgmt'!H39</f>
        <v>Reporting Information Security Events</v>
      </c>
      <c r="L818" s="17" t="s">
        <v>3916</v>
      </c>
      <c r="M818" s="17" t="s">
        <v>3917</v>
      </c>
      <c r="N818" s="113" t="s">
        <v>3</v>
      </c>
      <c r="O818" s="113" t="s">
        <v>3</v>
      </c>
      <c r="P818" s="17" t="s">
        <v>3</v>
      </c>
      <c r="Q818" s="17" t="s">
        <v>3918</v>
      </c>
      <c r="R818" s="17"/>
    </row>
    <row r="819" spans="1:18" ht="28">
      <c r="A819" s="17">
        <f>'J. Incident Event &amp; Comm Mgmt'!A40</f>
        <v>2713</v>
      </c>
      <c r="B819" s="17">
        <f>'J. Incident Event &amp; Comm Mgmt'!I40</f>
        <v>3</v>
      </c>
      <c r="C819" s="17">
        <f>'J. Incident Event &amp; Comm Mgmt'!J40</f>
        <v>0</v>
      </c>
      <c r="D819" s="17" t="str">
        <f>'J. Incident Event &amp; Comm Mgmt'!X40</f>
        <v/>
      </c>
      <c r="E819" s="17" t="str">
        <f>'J. Incident Event &amp; Comm Mgmt'!B40</f>
        <v>J.1.3.4</v>
      </c>
      <c r="F819" s="17" t="str">
        <f>'J. Incident Event &amp; Comm Mgmt'!C40</f>
        <v>Non-compliance with policy or guidelines?</v>
      </c>
      <c r="G819" s="17" t="str">
        <f>'J. Incident Event &amp; Comm Mgmt'!D40</f>
        <v>Yes</v>
      </c>
      <c r="H819" s="17">
        <f>'J. Incident Event &amp; Comm Mgmt'!E40</f>
        <v>0</v>
      </c>
      <c r="I819" s="17">
        <f>'J. Incident Event &amp; Comm Mgmt'!F40</f>
        <v>0</v>
      </c>
      <c r="J819" s="17" t="str">
        <f>'J. Incident Event &amp; Comm Mgmt'!G40</f>
        <v>13.1.1.D</v>
      </c>
      <c r="K819" s="17" t="str">
        <f>'J. Incident Event &amp; Comm Mgmt'!H40</f>
        <v>Reporting Information Security Events</v>
      </c>
      <c r="L819" s="17" t="s">
        <v>3916</v>
      </c>
      <c r="M819" s="17" t="s">
        <v>3917</v>
      </c>
      <c r="N819" s="113" t="s">
        <v>3</v>
      </c>
      <c r="O819" s="113" t="s">
        <v>3</v>
      </c>
      <c r="P819" s="17" t="s">
        <v>3</v>
      </c>
      <c r="Q819" s="17" t="s">
        <v>3918</v>
      </c>
      <c r="R819" s="17"/>
    </row>
    <row r="820" spans="1:18" ht="28">
      <c r="A820" s="17">
        <f>'J. Incident Event &amp; Comm Mgmt'!A41</f>
        <v>2714</v>
      </c>
      <c r="B820" s="17">
        <f>'J. Incident Event &amp; Comm Mgmt'!I41</f>
        <v>3</v>
      </c>
      <c r="C820" s="17">
        <f>'J. Incident Event &amp; Comm Mgmt'!J41</f>
        <v>0</v>
      </c>
      <c r="D820" s="17" t="str">
        <f>'J. Incident Event &amp; Comm Mgmt'!X41</f>
        <v/>
      </c>
      <c r="E820" s="17" t="str">
        <f>'J. Incident Event &amp; Comm Mgmt'!B41</f>
        <v>J.1.3.5</v>
      </c>
      <c r="F820" s="17" t="str">
        <f>'J. Incident Event &amp; Comm Mgmt'!C41</f>
        <v>Breach of physical security arrangement?</v>
      </c>
      <c r="G820" s="17" t="str">
        <f>'J. Incident Event &amp; Comm Mgmt'!D41</f>
        <v>Yes</v>
      </c>
      <c r="H820" s="17">
        <f>'J. Incident Event &amp; Comm Mgmt'!E41</f>
        <v>0</v>
      </c>
      <c r="I820" s="17">
        <f>'J. Incident Event &amp; Comm Mgmt'!F41</f>
        <v>0</v>
      </c>
      <c r="J820" s="17" t="str">
        <f>'J. Incident Event &amp; Comm Mgmt'!G41</f>
        <v>13.1.1.E</v>
      </c>
      <c r="K820" s="17" t="str">
        <f>'J. Incident Event &amp; Comm Mgmt'!H41</f>
        <v>Reporting Information Security Events</v>
      </c>
      <c r="L820" s="17" t="s">
        <v>3916</v>
      </c>
      <c r="M820" s="17" t="s">
        <v>3917</v>
      </c>
      <c r="N820" s="113" t="s">
        <v>3</v>
      </c>
      <c r="O820" s="113" t="s">
        <v>3</v>
      </c>
      <c r="P820" s="17" t="s">
        <v>3</v>
      </c>
      <c r="Q820" s="17" t="s">
        <v>3918</v>
      </c>
      <c r="R820" s="17"/>
    </row>
    <row r="821" spans="1:18" ht="28">
      <c r="A821" s="17">
        <f>'J. Incident Event &amp; Comm Mgmt'!A42</f>
        <v>2715</v>
      </c>
      <c r="B821" s="17">
        <f>'J. Incident Event &amp; Comm Mgmt'!I42</f>
        <v>3</v>
      </c>
      <c r="C821" s="17">
        <f>'J. Incident Event &amp; Comm Mgmt'!J42</f>
        <v>0</v>
      </c>
      <c r="D821" s="17" t="str">
        <f>'J. Incident Event &amp; Comm Mgmt'!X42</f>
        <v/>
      </c>
      <c r="E821" s="17" t="str">
        <f>'J. Incident Event &amp; Comm Mgmt'!B42</f>
        <v>J.1.3.6</v>
      </c>
      <c r="F821" s="17" t="str">
        <f>'J. Incident Event &amp; Comm Mgmt'!C42</f>
        <v>Uncontrolled system change?</v>
      </c>
      <c r="G821" s="17" t="str">
        <f>'J. Incident Event &amp; Comm Mgmt'!D42</f>
        <v>Yes</v>
      </c>
      <c r="H821" s="17">
        <f>'J. Incident Event &amp; Comm Mgmt'!E42</f>
        <v>0</v>
      </c>
      <c r="I821" s="17">
        <f>'J. Incident Event &amp; Comm Mgmt'!F42</f>
        <v>0</v>
      </c>
      <c r="J821" s="17" t="str">
        <f>'J. Incident Event &amp; Comm Mgmt'!G42</f>
        <v>13.1.1.F</v>
      </c>
      <c r="K821" s="17" t="str">
        <f>'J. Incident Event &amp; Comm Mgmt'!H42</f>
        <v>Reporting Information Security Events</v>
      </c>
      <c r="L821" s="17" t="s">
        <v>3916</v>
      </c>
      <c r="M821" s="17" t="s">
        <v>3917</v>
      </c>
      <c r="N821" s="113" t="s">
        <v>3</v>
      </c>
      <c r="O821" s="113" t="s">
        <v>3</v>
      </c>
      <c r="P821" s="17" t="s">
        <v>3</v>
      </c>
      <c r="Q821" s="17" t="s">
        <v>3918</v>
      </c>
      <c r="R821" s="17"/>
    </row>
    <row r="822" spans="1:18" ht="28">
      <c r="A822" s="17">
        <f>'J. Incident Event &amp; Comm Mgmt'!A43</f>
        <v>2716</v>
      </c>
      <c r="B822" s="17">
        <f>'J. Incident Event &amp; Comm Mgmt'!I43</f>
        <v>3</v>
      </c>
      <c r="C822" s="17">
        <f>'J. Incident Event &amp; Comm Mgmt'!J43</f>
        <v>0</v>
      </c>
      <c r="D822" s="17" t="str">
        <f>'J. Incident Event &amp; Comm Mgmt'!X43</f>
        <v/>
      </c>
      <c r="E822" s="17" t="str">
        <f>'J. Incident Event &amp; Comm Mgmt'!B43</f>
        <v>J.1.3.7</v>
      </c>
      <c r="F822" s="17" t="str">
        <f>'J. Incident Event &amp; Comm Mgmt'!C43</f>
        <v>Malfunction of software or hardware?</v>
      </c>
      <c r="G822" s="17" t="str">
        <f>'J. Incident Event &amp; Comm Mgmt'!D43</f>
        <v>Yes</v>
      </c>
      <c r="H822" s="17">
        <f>'J. Incident Event &amp; Comm Mgmt'!E43</f>
        <v>0</v>
      </c>
      <c r="I822" s="17">
        <f>'J. Incident Event &amp; Comm Mgmt'!F43</f>
        <v>0</v>
      </c>
      <c r="J822" s="17" t="str">
        <f>'J. Incident Event &amp; Comm Mgmt'!G43</f>
        <v>13.1.1.G</v>
      </c>
      <c r="K822" s="17" t="str">
        <f>'J. Incident Event &amp; Comm Mgmt'!H43</f>
        <v>Reporting Information Security Events</v>
      </c>
      <c r="L822" s="17" t="s">
        <v>3916</v>
      </c>
      <c r="M822" s="17" t="s">
        <v>3917</v>
      </c>
      <c r="N822" s="113" t="s">
        <v>3</v>
      </c>
      <c r="O822" s="113" t="s">
        <v>3</v>
      </c>
      <c r="P822" s="17" t="s">
        <v>3</v>
      </c>
      <c r="Q822" s="17" t="s">
        <v>3918</v>
      </c>
      <c r="R822" s="17"/>
    </row>
    <row r="823" spans="1:18" ht="28">
      <c r="A823" s="17">
        <f>'J. Incident Event &amp; Comm Mgmt'!A44</f>
        <v>2272</v>
      </c>
      <c r="B823" s="17">
        <f>'J. Incident Event &amp; Comm Mgmt'!I44</f>
        <v>3</v>
      </c>
      <c r="C823" s="17">
        <f>'J. Incident Event &amp; Comm Mgmt'!J44</f>
        <v>0</v>
      </c>
      <c r="D823" s="17" t="str">
        <f>'J. Incident Event &amp; Comm Mgmt'!X44</f>
        <v/>
      </c>
      <c r="E823" s="17" t="str">
        <f>'J. Incident Event &amp; Comm Mgmt'!B44</f>
        <v>J.1.3.8</v>
      </c>
      <c r="F823" s="17" t="str">
        <f>'J. Incident Event &amp; Comm Mgmt'!C44</f>
        <v>Access violation?</v>
      </c>
      <c r="G823" s="17" t="str">
        <f>'J. Incident Event &amp; Comm Mgmt'!D44</f>
        <v>Yes</v>
      </c>
      <c r="H823" s="17">
        <f>'J. Incident Event &amp; Comm Mgmt'!E44</f>
        <v>0</v>
      </c>
      <c r="I823" s="17">
        <f>'J. Incident Event &amp; Comm Mgmt'!F44</f>
        <v>0</v>
      </c>
      <c r="J823" s="17" t="str">
        <f>'J. Incident Event &amp; Comm Mgmt'!G44</f>
        <v>13.1.1.H</v>
      </c>
      <c r="K823" s="17" t="str">
        <f>'J. Incident Event &amp; Comm Mgmt'!H44</f>
        <v>Reporting Information Security Events</v>
      </c>
      <c r="L823" s="17" t="s">
        <v>3916</v>
      </c>
      <c r="M823" s="17" t="s">
        <v>3917</v>
      </c>
      <c r="N823" s="113" t="s">
        <v>3</v>
      </c>
      <c r="O823" s="113" t="s">
        <v>3</v>
      </c>
      <c r="P823" s="17" t="s">
        <v>3</v>
      </c>
      <c r="Q823" s="17" t="s">
        <v>3918</v>
      </c>
      <c r="R823" s="17"/>
    </row>
    <row r="824" spans="1:18">
      <c r="A824" s="17">
        <f>'J. Incident Event &amp; Comm Mgmt'!A45</f>
        <v>2265</v>
      </c>
      <c r="B824" s="17">
        <f>'J. Incident Event &amp; Comm Mgmt'!I45</f>
        <v>3</v>
      </c>
      <c r="C824" s="17">
        <f>'J. Incident Event &amp; Comm Mgmt'!J45</f>
        <v>0</v>
      </c>
      <c r="D824" s="17" t="str">
        <f>'J. Incident Event &amp; Comm Mgmt'!X45</f>
        <v/>
      </c>
      <c r="E824" s="17" t="str">
        <f>'J. Incident Event &amp; Comm Mgmt'!B45</f>
        <v>J.1.3.9</v>
      </c>
      <c r="F824" s="17" t="str">
        <f>'J. Incident Event &amp; Comm Mgmt'!C45</f>
        <v>Physical asset loss or theft?</v>
      </c>
      <c r="G824" s="17" t="str">
        <f>'J. Incident Event &amp; Comm Mgmt'!D45</f>
        <v>Yes</v>
      </c>
      <c r="H824" s="17">
        <f>'J. Incident Event &amp; Comm Mgmt'!E45</f>
        <v>0</v>
      </c>
      <c r="I824" s="17">
        <f>'J. Incident Event &amp; Comm Mgmt'!F45</f>
        <v>0</v>
      </c>
      <c r="J824" s="17" t="str">
        <f>'J. Incident Event &amp; Comm Mgmt'!G45</f>
        <v>N/A</v>
      </c>
      <c r="K824" s="17" t="str">
        <f>'J. Incident Event &amp; Comm Mgmt'!H45</f>
        <v/>
      </c>
      <c r="L824" s="17" t="s">
        <v>3</v>
      </c>
      <c r="M824" s="17" t="s">
        <v>243</v>
      </c>
      <c r="N824" s="113" t="s">
        <v>3</v>
      </c>
      <c r="O824" s="113" t="s">
        <v>3</v>
      </c>
      <c r="P824" s="17" t="s">
        <v>3</v>
      </c>
      <c r="Q824" s="17" t="s">
        <v>3</v>
      </c>
      <c r="R824" s="17"/>
    </row>
    <row r="825" spans="1:18">
      <c r="A825" s="17">
        <f>'J. Incident Event &amp; Comm Mgmt'!A46</f>
        <v>0</v>
      </c>
      <c r="B825" s="17">
        <f>'J. Incident Event &amp; Comm Mgmt'!I46</f>
        <v>0</v>
      </c>
      <c r="C825" s="17">
        <f>'J. Incident Event &amp; Comm Mgmt'!J46</f>
        <v>0</v>
      </c>
      <c r="D825" s="17">
        <f>'J. Incident Event &amp; Comm Mgmt'!X46</f>
        <v>0</v>
      </c>
      <c r="E825" s="17">
        <f>'J. Incident Event &amp; Comm Mgmt'!B46</f>
        <v>0</v>
      </c>
      <c r="F825" s="17">
        <f>'J. Incident Event &amp; Comm Mgmt'!C46</f>
        <v>0</v>
      </c>
      <c r="G825" s="17">
        <f>'J. Incident Event &amp; Comm Mgmt'!D46</f>
        <v>0</v>
      </c>
      <c r="H825" s="17">
        <f>'J. Incident Event &amp; Comm Mgmt'!E46</f>
        <v>0</v>
      </c>
      <c r="I825" s="17">
        <f>'J. Incident Event &amp; Comm Mgmt'!F46</f>
        <v>0</v>
      </c>
      <c r="J825" s="17">
        <f>'J. Incident Event &amp; Comm Mgmt'!G46</f>
        <v>0</v>
      </c>
      <c r="K825" s="17">
        <f>'J. Incident Event &amp; Comm Mgmt'!H46</f>
        <v>0</v>
      </c>
      <c r="L825" s="17"/>
      <c r="M825" s="17"/>
      <c r="N825" s="113"/>
      <c r="O825" s="113"/>
      <c r="P825" s="17"/>
      <c r="Q825" s="17"/>
      <c r="R825" s="17"/>
    </row>
    <row r="826" spans="1:18">
      <c r="A826" s="102"/>
      <c r="B826" s="102"/>
      <c r="C826" s="102"/>
      <c r="D826" s="102"/>
      <c r="E826" s="102"/>
      <c r="F826" s="71"/>
      <c r="G826" s="102"/>
      <c r="H826" s="102"/>
      <c r="I826" s="71"/>
      <c r="J826" s="190"/>
      <c r="K826" s="71"/>
      <c r="L826" s="71"/>
      <c r="M826" s="71"/>
      <c r="N826" s="190"/>
      <c r="O826" s="190"/>
      <c r="P826" s="71"/>
      <c r="Q826" s="71"/>
      <c r="R826" s="71"/>
    </row>
    <row r="827" spans="1:18">
      <c r="A827" s="45" t="str">
        <f>'K. BC DR'!B1</f>
        <v>K. Business Continuity and Disaster Recovery</v>
      </c>
      <c r="B827" s="188"/>
      <c r="C827" s="188"/>
      <c r="D827" s="188"/>
      <c r="E827" s="188" t="str">
        <f>'K. BC DR'!B1</f>
        <v>K. Business Continuity and Disaster Recovery</v>
      </c>
      <c r="F827" s="192"/>
      <c r="G827" s="188"/>
      <c r="H827" s="188"/>
      <c r="I827" s="192"/>
      <c r="J827" s="191"/>
      <c r="K827" s="192"/>
      <c r="L827" s="192"/>
      <c r="M827" s="192"/>
      <c r="N827" s="191"/>
      <c r="O827" s="191"/>
      <c r="P827" s="192"/>
      <c r="Q827" s="192"/>
      <c r="R827" s="183"/>
    </row>
    <row r="828" spans="1:18" ht="70">
      <c r="A828" s="17">
        <f>'K. BC DR'!A5</f>
        <v>2281</v>
      </c>
      <c r="B828" s="17">
        <f>'K. BC DR'!I5</f>
        <v>1</v>
      </c>
      <c r="C828" s="17">
        <f>'K. BC DR'!J5</f>
        <v>0</v>
      </c>
      <c r="D828" s="17">
        <f>'K. BC DR'!X5</f>
        <v>1</v>
      </c>
      <c r="E828" s="17" t="str">
        <f>'K. BC DR'!B5</f>
        <v>K.1</v>
      </c>
      <c r="F828" s="17" t="str">
        <f>'K. BC DR'!C5</f>
        <v>Is there a documented policy for business continuity and disaster recovery that has been approved by management, communicated to appropriate constituents and an owner to maintain and review the policy?</v>
      </c>
      <c r="G828" s="17" t="str">
        <f>'K. BC DR'!D5</f>
        <v>Yes</v>
      </c>
      <c r="H828" s="17" t="str">
        <f>'K. BC DR'!E5</f>
        <v>Q46&amp;Q48</v>
      </c>
      <c r="I828" s="17" t="str">
        <f>'K. BC DR'!F5</f>
        <v>B.1 Information Security Policy Content</v>
      </c>
      <c r="J828" s="17" t="str">
        <f>'K. BC DR'!G5</f>
        <v>N/A</v>
      </c>
      <c r="K828" s="17">
        <f>'K. BC DR'!H5</f>
        <v>0</v>
      </c>
      <c r="L828" s="17" t="s">
        <v>3</v>
      </c>
      <c r="M828" s="17" t="s">
        <v>243</v>
      </c>
      <c r="N828" s="113" t="s">
        <v>3</v>
      </c>
      <c r="O828" s="113" t="s">
        <v>3</v>
      </c>
      <c r="P828" s="17" t="s">
        <v>3945</v>
      </c>
      <c r="Q828" s="17" t="s">
        <v>3</v>
      </c>
      <c r="R828" s="17"/>
    </row>
    <row r="829" spans="1:18" ht="28">
      <c r="A829" s="17">
        <f>'K. BC DR'!A6</f>
        <v>2287</v>
      </c>
      <c r="B829" s="17">
        <f>'K. BC DR'!I6</f>
        <v>2</v>
      </c>
      <c r="C829" s="17">
        <f>'K. BC DR'!J6</f>
        <v>0</v>
      </c>
      <c r="D829" s="17" t="str">
        <f>'K. BC DR'!X6</f>
        <v/>
      </c>
      <c r="E829" s="17" t="str">
        <f>'K. BC DR'!B6</f>
        <v>K.1.1</v>
      </c>
      <c r="F829" s="17" t="str">
        <f>'K. BC DR'!C6</f>
        <v>Has a third party evaluated the BC/DR Program within the past 12 months?</v>
      </c>
      <c r="G829" s="17" t="str">
        <f>'K. BC DR'!D6</f>
        <v>Yes</v>
      </c>
      <c r="H829" s="17">
        <f>'K. BC DR'!E6</f>
        <v>0</v>
      </c>
      <c r="I829" s="17">
        <f>'K. BC DR'!F6</f>
        <v>0</v>
      </c>
      <c r="J829" s="17" t="str">
        <f>'K. BC DR'!G6</f>
        <v>N/A</v>
      </c>
      <c r="K829" s="17">
        <f>'K. BC DR'!H6</f>
        <v>0</v>
      </c>
      <c r="L829" s="17" t="s">
        <v>3</v>
      </c>
      <c r="M829" s="17" t="s">
        <v>243</v>
      </c>
      <c r="N829" s="113" t="s">
        <v>3</v>
      </c>
      <c r="O829" s="113" t="s">
        <v>3</v>
      </c>
      <c r="P829" s="17" t="s">
        <v>3946</v>
      </c>
      <c r="Q829" s="17" t="s">
        <v>3</v>
      </c>
      <c r="R829" s="17"/>
    </row>
    <row r="830" spans="1:18" ht="70">
      <c r="A830" s="17">
        <f>'K. BC DR'!A7</f>
        <v>2719</v>
      </c>
      <c r="B830" s="17">
        <f>'K. BC DR'!I7</f>
        <v>2</v>
      </c>
      <c r="C830" s="17">
        <f>'K. BC DR'!J7</f>
        <v>0</v>
      </c>
      <c r="D830" s="17" t="str">
        <f>'K. BC DR'!X7</f>
        <v/>
      </c>
      <c r="E830" s="17" t="str">
        <f>'K. BC DR'!B7</f>
        <v>K.1.2</v>
      </c>
      <c r="F830" s="17" t="str">
        <f>'K. BC DR'!C7</f>
        <v>Is there a BC/DR Program that has been approved by management, communicated to appropriate constituents and an owner or group to maintain and review the plan? If so ,does it include:</v>
      </c>
      <c r="G830" s="17" t="str">
        <f>'K. BC DR'!D7</f>
        <v>Yes</v>
      </c>
      <c r="H830" s="17">
        <f>'K. BC DR'!E7</f>
        <v>0</v>
      </c>
      <c r="I830" s="17">
        <f>'K. BC DR'!F7</f>
        <v>0</v>
      </c>
      <c r="J830" s="17" t="str">
        <f>'K. BC DR'!G7</f>
        <v>5.1.1.d.3</v>
      </c>
      <c r="K830" s="17" t="str">
        <f>'K. BC DR'!H7</f>
        <v>Information security policy document</v>
      </c>
      <c r="L830" s="17" t="s">
        <v>3468</v>
      </c>
      <c r="M830" s="17" t="s">
        <v>3469</v>
      </c>
      <c r="N830" s="113" t="s">
        <v>3</v>
      </c>
      <c r="O830" s="113" t="s">
        <v>3</v>
      </c>
      <c r="P830" s="17" t="s">
        <v>3947</v>
      </c>
      <c r="Q830" s="17" t="s">
        <v>3471</v>
      </c>
      <c r="R830" s="17"/>
    </row>
    <row r="831" spans="1:18" ht="42">
      <c r="A831" s="17">
        <f>'K. BC DR'!A8</f>
        <v>2341</v>
      </c>
      <c r="B831" s="17">
        <f>'K. BC DR'!I8</f>
        <v>3</v>
      </c>
      <c r="C831" s="17">
        <f>'K. BC DR'!J8</f>
        <v>0</v>
      </c>
      <c r="D831" s="17" t="str">
        <f>'K. BC DR'!X8</f>
        <v/>
      </c>
      <c r="E831" s="17" t="str">
        <f>'K. BC DR'!B8</f>
        <v>K.1.2.1</v>
      </c>
      <c r="F831" s="17" t="str">
        <f>'K. BC DR'!C8</f>
        <v>Annual management review of the BC program for adequacy of resources (people, technology, facilities, and funding)?</v>
      </c>
      <c r="G831" s="17" t="str">
        <f>'K. BC DR'!D8</f>
        <v>Yes</v>
      </c>
      <c r="H831" s="17">
        <f>'K. BC DR'!E8</f>
        <v>0</v>
      </c>
      <c r="I831" s="17">
        <f>'K. BC DR'!F8</f>
        <v>0</v>
      </c>
      <c r="J831" s="17" t="str">
        <f>'K. BC DR'!G8</f>
        <v>N/A</v>
      </c>
      <c r="K831" s="17" t="str">
        <f>'K. BC DR'!H8</f>
        <v/>
      </c>
      <c r="L831" s="17" t="s">
        <v>3</v>
      </c>
      <c r="M831" s="17" t="s">
        <v>243</v>
      </c>
      <c r="N831" s="113" t="s">
        <v>3</v>
      </c>
      <c r="O831" s="113" t="s">
        <v>3</v>
      </c>
      <c r="P831" s="17" t="s">
        <v>3948</v>
      </c>
      <c r="Q831" s="17" t="s">
        <v>3</v>
      </c>
      <c r="R831" s="17"/>
    </row>
    <row r="832" spans="1:18" ht="42">
      <c r="A832" s="17">
        <f>'K. BC DR'!A9</f>
        <v>2342</v>
      </c>
      <c r="B832" s="17">
        <f>'K. BC DR'!I9</f>
        <v>3</v>
      </c>
      <c r="C832" s="17">
        <f>'K. BC DR'!J9</f>
        <v>0</v>
      </c>
      <c r="D832" s="17" t="str">
        <f>'K. BC DR'!X9</f>
        <v/>
      </c>
      <c r="E832" s="17" t="str">
        <f>'K. BC DR'!B9</f>
        <v>K.1.2.2</v>
      </c>
      <c r="F832" s="17" t="str">
        <f>'K. BC DR'!C9</f>
        <v>Virtual or physical command center where management can meet, organize, and conduct emergency operations in a secure setting?</v>
      </c>
      <c r="G832" s="17" t="str">
        <f>'K. BC DR'!D9</f>
        <v>Yes</v>
      </c>
      <c r="H832" s="17">
        <f>'K. BC DR'!E9</f>
        <v>0</v>
      </c>
      <c r="I832" s="17">
        <f>'K. BC DR'!F9</f>
        <v>0</v>
      </c>
      <c r="J832" s="17" t="str">
        <f>'K. BC DR'!G9</f>
        <v>N/A</v>
      </c>
      <c r="K832" s="17" t="str">
        <f>'K. BC DR'!H9</f>
        <v/>
      </c>
      <c r="L832" s="17" t="s">
        <v>3</v>
      </c>
      <c r="M832" s="17" t="s">
        <v>243</v>
      </c>
      <c r="N832" s="113" t="s">
        <v>3</v>
      </c>
      <c r="O832" s="113" t="s">
        <v>3</v>
      </c>
      <c r="P832" s="17" t="s">
        <v>3949</v>
      </c>
      <c r="Q832" s="17" t="s">
        <v>3</v>
      </c>
      <c r="R832" s="17"/>
    </row>
    <row r="833" spans="1:18" ht="28">
      <c r="A833" s="17">
        <f>'K. BC DR'!A10</f>
        <v>2765</v>
      </c>
      <c r="B833" s="17">
        <f>'K. BC DR'!I10</f>
        <v>3</v>
      </c>
      <c r="C833" s="17">
        <f>'K. BC DR'!J10</f>
        <v>0</v>
      </c>
      <c r="D833" s="17" t="str">
        <f>'K. BC DR'!X10</f>
        <v/>
      </c>
      <c r="E833" s="17" t="str">
        <f>'K. BC DR'!B10</f>
        <v>K.1.2.3</v>
      </c>
      <c r="F833" s="17" t="str">
        <f>'K. BC DR'!C10</f>
        <v>The product or service in scope have an assured business continuity capability?</v>
      </c>
      <c r="G833" s="17" t="str">
        <f>'K. BC DR'!D10</f>
        <v>Yes</v>
      </c>
      <c r="H833" s="17">
        <f>'K. BC DR'!E10</f>
        <v>0</v>
      </c>
      <c r="I833" s="17">
        <f>'K. BC DR'!F10</f>
        <v>0</v>
      </c>
      <c r="J833" s="17" t="str">
        <f>'K. BC DR'!G10</f>
        <v>14.1.4</v>
      </c>
      <c r="K833" s="17" t="str">
        <f>'K. BC DR'!H10</f>
        <v>Business Continuity Planning Framework</v>
      </c>
      <c r="L833" s="17" t="s">
        <v>3950</v>
      </c>
      <c r="M833" s="17" t="s">
        <v>3951</v>
      </c>
      <c r="N833" s="113" t="s">
        <v>3</v>
      </c>
      <c r="O833" s="113" t="s">
        <v>3</v>
      </c>
      <c r="P833" s="17" t="s">
        <v>3</v>
      </c>
      <c r="Q833" s="17" t="s">
        <v>3952</v>
      </c>
      <c r="R833" s="17"/>
    </row>
    <row r="834" spans="1:18" ht="28">
      <c r="A834" s="17">
        <f>'K. BC DR'!A11</f>
        <v>2289</v>
      </c>
      <c r="B834" s="17">
        <f>'K. BC DR'!I11</f>
        <v>3</v>
      </c>
      <c r="C834" s="17">
        <f>'K. BC DR'!J11</f>
        <v>0</v>
      </c>
      <c r="D834" s="17" t="str">
        <f>'K. BC DR'!X11</f>
        <v/>
      </c>
      <c r="E834" s="17" t="str">
        <f>'K. BC DR'!B11</f>
        <v>K.1.2.4</v>
      </c>
      <c r="F834" s="17" t="str">
        <f>'K. BC DR'!C11</f>
        <v>Conditions for activating the plan, and the associated roles and responsibilities?</v>
      </c>
      <c r="G834" s="17" t="str">
        <f>'K. BC DR'!D11</f>
        <v>Yes</v>
      </c>
      <c r="H834" s="17">
        <f>'K. BC DR'!E11</f>
        <v>0</v>
      </c>
      <c r="I834" s="17">
        <f>'K. BC DR'!F11</f>
        <v>0</v>
      </c>
      <c r="J834" s="17" t="str">
        <f>'K. BC DR'!G11</f>
        <v>14.1.4.a</v>
      </c>
      <c r="K834" s="17" t="str">
        <f>'K. BC DR'!H11</f>
        <v>Business Continuity Planning Framework</v>
      </c>
      <c r="L834" s="17" t="s">
        <v>3950</v>
      </c>
      <c r="M834" s="17" t="s">
        <v>3951</v>
      </c>
      <c r="N834" s="113" t="s">
        <v>3</v>
      </c>
      <c r="O834" s="113" t="s">
        <v>3</v>
      </c>
      <c r="P834" s="17" t="s">
        <v>3953</v>
      </c>
      <c r="Q834" s="17" t="s">
        <v>3952</v>
      </c>
      <c r="R834" s="17"/>
    </row>
    <row r="835" spans="1:18" ht="28">
      <c r="A835" s="17">
        <f>'K. BC DR'!A12</f>
        <v>2292</v>
      </c>
      <c r="B835" s="17">
        <f>'K. BC DR'!I12</f>
        <v>3</v>
      </c>
      <c r="C835" s="17">
        <f>'K. BC DR'!J12</f>
        <v>0</v>
      </c>
      <c r="D835" s="17" t="str">
        <f>'K. BC DR'!X12</f>
        <v/>
      </c>
      <c r="E835" s="17" t="str">
        <f>'K. BC DR'!B12</f>
        <v>K.1.2.5</v>
      </c>
      <c r="F835" s="17" t="str">
        <f>'K. BC DR'!C12</f>
        <v>Maintenance schedule to revise and test the plan?</v>
      </c>
      <c r="G835" s="17" t="str">
        <f>'K. BC DR'!D12</f>
        <v>Yes</v>
      </c>
      <c r="H835" s="17">
        <f>'K. BC DR'!E12</f>
        <v>0</v>
      </c>
      <c r="I835" s="17">
        <f>'K. BC DR'!F12</f>
        <v>0</v>
      </c>
      <c r="J835" s="17" t="str">
        <f>'K. BC DR'!G12</f>
        <v>14.1.4.f</v>
      </c>
      <c r="K835" s="17" t="str">
        <f>'K. BC DR'!H12</f>
        <v>Business Continuity Planning Framework</v>
      </c>
      <c r="L835" s="17" t="s">
        <v>3950</v>
      </c>
      <c r="M835" s="17" t="s">
        <v>3951</v>
      </c>
      <c r="N835" s="113" t="s">
        <v>3</v>
      </c>
      <c r="O835" s="113" t="s">
        <v>3</v>
      </c>
      <c r="P835" s="17" t="s">
        <v>3954</v>
      </c>
      <c r="Q835" s="17" t="s">
        <v>3952</v>
      </c>
      <c r="R835" s="17"/>
    </row>
    <row r="836" spans="1:18" ht="42">
      <c r="A836" s="17">
        <f>'K. BC DR'!A13</f>
        <v>2293</v>
      </c>
      <c r="B836" s="17">
        <f>'K. BC DR'!I13</f>
        <v>3</v>
      </c>
      <c r="C836" s="17">
        <f>'K. BC DR'!J13</f>
        <v>0</v>
      </c>
      <c r="D836" s="17" t="str">
        <f>'K. BC DR'!X13</f>
        <v/>
      </c>
      <c r="E836" s="17" t="str">
        <f>'K. BC DR'!B13</f>
        <v>K.1.2.6</v>
      </c>
      <c r="F836" s="17" t="str">
        <f>'K. BC DR'!C13</f>
        <v>Awareness and education activities?</v>
      </c>
      <c r="G836" s="17" t="str">
        <f>'K. BC DR'!D13</f>
        <v>Yes</v>
      </c>
      <c r="H836" s="17">
        <f>'K. BC DR'!E13</f>
        <v>0</v>
      </c>
      <c r="I836" s="17">
        <f>'K. BC DR'!F13</f>
        <v>0</v>
      </c>
      <c r="J836" s="17" t="str">
        <f>'K. BC DR'!G13</f>
        <v>14.1.4.g</v>
      </c>
      <c r="K836" s="17" t="str">
        <f>'K. BC DR'!H13</f>
        <v>Business Continuity Planning Framework</v>
      </c>
      <c r="L836" s="17" t="s">
        <v>3950</v>
      </c>
      <c r="M836" s="17" t="s">
        <v>3951</v>
      </c>
      <c r="N836" s="113" t="s">
        <v>3</v>
      </c>
      <c r="O836" s="113" t="s">
        <v>3</v>
      </c>
      <c r="P836" s="17" t="s">
        <v>3955</v>
      </c>
      <c r="Q836" s="17" t="s">
        <v>3952</v>
      </c>
      <c r="R836" s="17"/>
    </row>
    <row r="837" spans="1:18" ht="28">
      <c r="A837" s="17">
        <f>'K. BC DR'!A14</f>
        <v>2294</v>
      </c>
      <c r="B837" s="17">
        <f>'K. BC DR'!I14</f>
        <v>3</v>
      </c>
      <c r="C837" s="17">
        <f>'K. BC DR'!J14</f>
        <v>0</v>
      </c>
      <c r="D837" s="17" t="str">
        <f>'K. BC DR'!X14</f>
        <v/>
      </c>
      <c r="E837" s="17" t="str">
        <f>'K. BC DR'!B14</f>
        <v>K.1.2.7</v>
      </c>
      <c r="F837" s="17" t="str">
        <f>'K. BC DR'!C14</f>
        <v>Roles and responsibilities for those who invoke and execute the plan?</v>
      </c>
      <c r="G837" s="17" t="str">
        <f>'K. BC DR'!D14</f>
        <v>Yes</v>
      </c>
      <c r="H837" s="17">
        <f>'K. BC DR'!E14</f>
        <v>0</v>
      </c>
      <c r="I837" s="17">
        <f>'K. BC DR'!F14</f>
        <v>0</v>
      </c>
      <c r="J837" s="17" t="str">
        <f>'K. BC DR'!G14</f>
        <v>14.1.4.h</v>
      </c>
      <c r="K837" s="17" t="str">
        <f>'K. BC DR'!H14</f>
        <v>Business Continuity Planning Framework</v>
      </c>
      <c r="L837" s="17" t="s">
        <v>3950</v>
      </c>
      <c r="M837" s="17" t="s">
        <v>3951</v>
      </c>
      <c r="N837" s="113" t="s">
        <v>3</v>
      </c>
      <c r="O837" s="113" t="s">
        <v>3</v>
      </c>
      <c r="P837" s="17" t="s">
        <v>3956</v>
      </c>
      <c r="Q837" s="17" t="s">
        <v>3952</v>
      </c>
      <c r="R837" s="17"/>
    </row>
    <row r="838" spans="1:18" ht="28">
      <c r="A838" s="17">
        <f>'K. BC DR'!A15</f>
        <v>2298</v>
      </c>
      <c r="B838" s="17">
        <f>'K. BC DR'!I15</f>
        <v>3</v>
      </c>
      <c r="C838" s="17">
        <f>'K. BC DR'!J15</f>
        <v>0</v>
      </c>
      <c r="D838" s="17" t="str">
        <f>'K. BC DR'!X15</f>
        <v/>
      </c>
      <c r="E838" s="17" t="str">
        <f>'K. BC DR'!B15</f>
        <v>K.1.2.8</v>
      </c>
      <c r="F838" s="17" t="str">
        <f>'K. BC DR'!C15</f>
        <v>Change management to ensure changes are replicated to contingency environments?</v>
      </c>
      <c r="G838" s="17" t="str">
        <f>'K. BC DR'!D15</f>
        <v>Yes</v>
      </c>
      <c r="H838" s="17">
        <f>'K. BC DR'!E15</f>
        <v>0</v>
      </c>
      <c r="I838" s="17">
        <f>'K. BC DR'!F15</f>
        <v>0</v>
      </c>
      <c r="J838" s="17" t="str">
        <f>'K. BC DR'!G15</f>
        <v>N/A</v>
      </c>
      <c r="K838" s="17" t="str">
        <f>'K. BC DR'!H15</f>
        <v/>
      </c>
      <c r="L838" s="17" t="s">
        <v>3</v>
      </c>
      <c r="M838" s="17" t="s">
        <v>243</v>
      </c>
      <c r="N838" s="113" t="s">
        <v>3</v>
      </c>
      <c r="O838" s="113" t="s">
        <v>3</v>
      </c>
      <c r="P838" s="17" t="s">
        <v>3957</v>
      </c>
      <c r="Q838" s="17" t="s">
        <v>3</v>
      </c>
      <c r="R838" s="17"/>
    </row>
    <row r="839" spans="1:18" ht="56">
      <c r="A839" s="17">
        <f>'K. BC DR'!A16</f>
        <v>2299</v>
      </c>
      <c r="B839" s="17">
        <f>'K. BC DR'!I16</f>
        <v>3</v>
      </c>
      <c r="C839" s="17">
        <f>'K. BC DR'!J16</f>
        <v>0</v>
      </c>
      <c r="D839" s="17" t="str">
        <f>'K. BC DR'!X16</f>
        <v/>
      </c>
      <c r="E839" s="17" t="str">
        <f>'K. BC DR'!B16</f>
        <v>K.1.2.9</v>
      </c>
      <c r="F839" s="17" t="str">
        <f>'K. BC DR'!C16</f>
        <v>Identification of applications, equipment, facilities, personnel, supplies and vital records necessary for recovery?</v>
      </c>
      <c r="G839" s="17" t="str">
        <f>'K. BC DR'!D16</f>
        <v>Yes</v>
      </c>
      <c r="H839" s="17">
        <f>'K. BC DR'!E16</f>
        <v>0</v>
      </c>
      <c r="I839" s="17">
        <f>'K. BC DR'!F16</f>
        <v>0</v>
      </c>
      <c r="J839" s="17" t="str">
        <f>'K. BC DR'!G16</f>
        <v>14.1.1.b</v>
      </c>
      <c r="K839" s="17" t="str">
        <f>'K. BC DR'!H16</f>
        <v>Including Information Security In The Business Continuity Management Process</v>
      </c>
      <c r="L839" s="17" t="s">
        <v>3510</v>
      </c>
      <c r="M839" s="17" t="s">
        <v>3511</v>
      </c>
      <c r="N839" s="113" t="s">
        <v>3</v>
      </c>
      <c r="O839" s="113" t="s">
        <v>3</v>
      </c>
      <c r="P839" s="17" t="s">
        <v>3958</v>
      </c>
      <c r="Q839" s="17" t="s">
        <v>3608</v>
      </c>
      <c r="R839" s="17"/>
    </row>
    <row r="840" spans="1:18" ht="56">
      <c r="A840" s="17">
        <f>'K. BC DR'!A17</f>
        <v>2300</v>
      </c>
      <c r="B840" s="17">
        <f>'K. BC DR'!I17</f>
        <v>3</v>
      </c>
      <c r="C840" s="17">
        <f>'K. BC DR'!J17</f>
        <v>0</v>
      </c>
      <c r="D840" s="17" t="str">
        <f>'K. BC DR'!X17</f>
        <v/>
      </c>
      <c r="E840" s="17" t="str">
        <f>'K. BC DR'!B17</f>
        <v>K.1.2.10</v>
      </c>
      <c r="F840" s="17" t="str">
        <f>'K. BC DR'!C17</f>
        <v>Updates from the inventory of IT and telecom assets?</v>
      </c>
      <c r="G840" s="17" t="str">
        <f>'K. BC DR'!D17</f>
        <v>Yes</v>
      </c>
      <c r="H840" s="17">
        <f>'K. BC DR'!E17</f>
        <v>0</v>
      </c>
      <c r="I840" s="17">
        <f>'K. BC DR'!F17</f>
        <v>0</v>
      </c>
      <c r="J840" s="17" t="str">
        <f>'K. BC DR'!G17</f>
        <v>14.1.1.b</v>
      </c>
      <c r="K840" s="17" t="str">
        <f>'K. BC DR'!H17</f>
        <v>Including Information Security In The Business Continuity Management Process</v>
      </c>
      <c r="L840" s="17" t="s">
        <v>3510</v>
      </c>
      <c r="M840" s="17" t="s">
        <v>3511</v>
      </c>
      <c r="N840" s="113" t="s">
        <v>3</v>
      </c>
      <c r="O840" s="113" t="s">
        <v>3</v>
      </c>
      <c r="P840" s="17" t="s">
        <v>3959</v>
      </c>
      <c r="Q840" s="17" t="s">
        <v>3608</v>
      </c>
      <c r="R840" s="17"/>
    </row>
    <row r="841" spans="1:18" ht="56">
      <c r="A841" s="17">
        <f>'K. BC DR'!A18</f>
        <v>2303</v>
      </c>
      <c r="B841" s="17">
        <f>'K. BC DR'!I18</f>
        <v>3</v>
      </c>
      <c r="C841" s="17">
        <f>'K. BC DR'!J18</f>
        <v>0</v>
      </c>
      <c r="D841" s="17" t="str">
        <f>'K. BC DR'!X18</f>
        <v/>
      </c>
      <c r="E841" s="17" t="str">
        <f>'K. BC DR'!B18</f>
        <v>K.1.2.11</v>
      </c>
      <c r="F841" s="17" t="str">
        <f>'K. BC DR'!C18</f>
        <v>Alternate and diverse means of communications in the event standard communication channels are unavailable?</v>
      </c>
      <c r="G841" s="17" t="str">
        <f>'K. BC DR'!D18</f>
        <v>Yes</v>
      </c>
      <c r="H841" s="17">
        <f>'K. BC DR'!E18</f>
        <v>0</v>
      </c>
      <c r="I841" s="17">
        <f>'K. BC DR'!F18</f>
        <v>0</v>
      </c>
      <c r="J841" s="17" t="str">
        <f>'K. BC DR'!G18</f>
        <v>14.1.3.c</v>
      </c>
      <c r="K841" s="17" t="str">
        <f>'K. BC DR'!H18</f>
        <v>Developing And Implementing Continuity Plans Including Information Security</v>
      </c>
      <c r="L841" s="17" t="s">
        <v>3960</v>
      </c>
      <c r="M841" s="17" t="s">
        <v>3961</v>
      </c>
      <c r="N841" s="113" t="s">
        <v>3</v>
      </c>
      <c r="O841" s="113" t="s">
        <v>3</v>
      </c>
      <c r="P841" s="17" t="s">
        <v>3962</v>
      </c>
      <c r="Q841" s="17" t="s">
        <v>3963</v>
      </c>
      <c r="R841" s="17"/>
    </row>
    <row r="842" spans="1:18" ht="28">
      <c r="A842" s="17">
        <f>'K. BC DR'!A19</f>
        <v>2725</v>
      </c>
      <c r="B842" s="17">
        <f>'K. BC DR'!I19</f>
        <v>3</v>
      </c>
      <c r="C842" s="17">
        <f>'K. BC DR'!J19</f>
        <v>0</v>
      </c>
      <c r="D842" s="17" t="str">
        <f>'K. BC DR'!X19</f>
        <v/>
      </c>
      <c r="E842" s="17" t="str">
        <f>'K. BC DR'!B19</f>
        <v>K.1.2.12</v>
      </c>
      <c r="F842" s="17" t="str">
        <f>'K. BC DR'!C19</f>
        <v>Interaction with the media during an event?</v>
      </c>
      <c r="G842" s="17" t="str">
        <f>'K. BC DR'!D19</f>
        <v>Yes</v>
      </c>
      <c r="H842" s="17">
        <f>'K. BC DR'!E19</f>
        <v>0</v>
      </c>
      <c r="I842" s="17">
        <f>'K. BC DR'!F19</f>
        <v>0</v>
      </c>
      <c r="J842" s="17" t="str">
        <f>'K. BC DR'!G19</f>
        <v>N/A</v>
      </c>
      <c r="K842" s="17" t="str">
        <f>'K. BC DR'!H19</f>
        <v/>
      </c>
      <c r="L842" s="17" t="s">
        <v>3</v>
      </c>
      <c r="M842" s="17" t="s">
        <v>243</v>
      </c>
      <c r="N842" s="113" t="s">
        <v>3</v>
      </c>
      <c r="O842" s="113" t="s">
        <v>3</v>
      </c>
      <c r="P842" s="17" t="s">
        <v>3964</v>
      </c>
      <c r="Q842" s="17" t="s">
        <v>3</v>
      </c>
      <c r="R842" s="17"/>
    </row>
    <row r="843" spans="1:18" ht="42">
      <c r="A843" s="17">
        <f>'K. BC DR'!A20</f>
        <v>2726</v>
      </c>
      <c r="B843" s="17">
        <f>'K. BC DR'!I20</f>
        <v>3</v>
      </c>
      <c r="C843" s="17">
        <f>'K. BC DR'!J20</f>
        <v>0</v>
      </c>
      <c r="D843" s="17" t="str">
        <f>'K. BC DR'!X20</f>
        <v/>
      </c>
      <c r="E843" s="17" t="str">
        <f>'K. BC DR'!B20</f>
        <v>K.1.2.13</v>
      </c>
      <c r="F843" s="17" t="str">
        <f>'K. BC DR'!C20</f>
        <v>Resumption procedures to return to normal business operations?</v>
      </c>
      <c r="G843" s="17" t="str">
        <f>'K. BC DR'!D20</f>
        <v>Yes</v>
      </c>
      <c r="H843" s="17">
        <f>'K. BC DR'!E20</f>
        <v>0</v>
      </c>
      <c r="I843" s="17">
        <f>'K. BC DR'!F20</f>
        <v>0</v>
      </c>
      <c r="J843" s="17" t="str">
        <f>'K. BC DR'!G20</f>
        <v>14.1.4.e</v>
      </c>
      <c r="K843" s="17" t="str">
        <f>'K. BC DR'!H20</f>
        <v>Business Continuity Planning Framework</v>
      </c>
      <c r="L843" s="17" t="s">
        <v>3950</v>
      </c>
      <c r="M843" s="17" t="s">
        <v>3951</v>
      </c>
      <c r="N843" s="113" t="s">
        <v>3</v>
      </c>
      <c r="O843" s="113" t="s">
        <v>3</v>
      </c>
      <c r="P843" s="17" t="s">
        <v>3965</v>
      </c>
      <c r="Q843" s="17" t="s">
        <v>3952</v>
      </c>
      <c r="R843" s="17"/>
    </row>
    <row r="844" spans="1:18" ht="42">
      <c r="A844" s="17">
        <f>'K. BC DR'!A21</f>
        <v>2728</v>
      </c>
      <c r="B844" s="17">
        <f>'K. BC DR'!I21</f>
        <v>3</v>
      </c>
      <c r="C844" s="17">
        <f>'K. BC DR'!J21</f>
        <v>0</v>
      </c>
      <c r="D844" s="17" t="str">
        <f>'K. BC DR'!X21</f>
        <v/>
      </c>
      <c r="E844" s="17" t="str">
        <f>'K. BC DR'!B21</f>
        <v>K.1.2.14</v>
      </c>
      <c r="F844" s="17" t="str">
        <f>'K. BC DR'!C21</f>
        <v>Notification and escalation to clients?</v>
      </c>
      <c r="G844" s="17" t="str">
        <f>'K. BC DR'!D21</f>
        <v>Yes</v>
      </c>
      <c r="H844" s="17">
        <f>'K. BC DR'!E21</f>
        <v>0</v>
      </c>
      <c r="I844" s="17">
        <f>'K. BC DR'!F21</f>
        <v>0</v>
      </c>
      <c r="J844" s="17" t="str">
        <f>'K. BC DR'!G21</f>
        <v>N/A</v>
      </c>
      <c r="K844" s="17">
        <f>'K. BC DR'!H21</f>
        <v>0</v>
      </c>
      <c r="L844" s="17" t="s">
        <v>3</v>
      </c>
      <c r="M844" s="17" t="s">
        <v>243</v>
      </c>
      <c r="N844" s="113" t="s">
        <v>3</v>
      </c>
      <c r="O844" s="113" t="s">
        <v>3</v>
      </c>
      <c r="P844" s="17" t="s">
        <v>3966</v>
      </c>
      <c r="Q844" s="17" t="s">
        <v>3</v>
      </c>
      <c r="R844" s="17"/>
    </row>
    <row r="845" spans="1:18" ht="56">
      <c r="A845" s="17">
        <f>'K. BC DR'!A22</f>
        <v>2729</v>
      </c>
      <c r="B845" s="17">
        <f>'K. BC DR'!I22</f>
        <v>3</v>
      </c>
      <c r="C845" s="17">
        <f>'K. BC DR'!J22</f>
        <v>0</v>
      </c>
      <c r="D845" s="17" t="str">
        <f>'K. BC DR'!X22</f>
        <v/>
      </c>
      <c r="E845" s="17" t="str">
        <f>'K. BC DR'!B22</f>
        <v>K.1.2.15</v>
      </c>
      <c r="F845" s="17" t="str">
        <f>'K. BC DR'!C22</f>
        <v>Dependencies upon critical service providers. If so, does it include:</v>
      </c>
      <c r="G845" s="17" t="str">
        <f>'K. BC DR'!D22</f>
        <v>Yes</v>
      </c>
      <c r="H845" s="17">
        <f>'K. BC DR'!E22</f>
        <v>0</v>
      </c>
      <c r="I845" s="17">
        <f>'K. BC DR'!F22</f>
        <v>0</v>
      </c>
      <c r="J845" s="17" t="str">
        <f>'K. BC DR'!G22</f>
        <v>14.1.3.c</v>
      </c>
      <c r="K845" s="17" t="str">
        <f>'K. BC DR'!H22</f>
        <v>Developing And Implementing Continuity Plans Including Information Security</v>
      </c>
      <c r="L845" s="17" t="s">
        <v>3960</v>
      </c>
      <c r="M845" s="17" t="s">
        <v>3961</v>
      </c>
      <c r="N845" s="113" t="s">
        <v>3</v>
      </c>
      <c r="O845" s="113" t="s">
        <v>3</v>
      </c>
      <c r="P845" s="17" t="s">
        <v>3967</v>
      </c>
      <c r="Q845" s="17" t="s">
        <v>3963</v>
      </c>
      <c r="R845" s="17"/>
    </row>
    <row r="846" spans="1:18" ht="28">
      <c r="A846" s="17">
        <f>'K. BC DR'!A23</f>
        <v>2308</v>
      </c>
      <c r="B846" s="17">
        <f>'K. BC DR'!I23</f>
        <v>4</v>
      </c>
      <c r="C846" s="17">
        <f>'K. BC DR'!J23</f>
        <v>0</v>
      </c>
      <c r="D846" s="17" t="str">
        <f>'K. BC DR'!X23</f>
        <v/>
      </c>
      <c r="E846" s="17" t="str">
        <f>'K. BC DR'!B23</f>
        <v>K.1.2.15.1</v>
      </c>
      <c r="F846" s="17" t="str">
        <f>'K. BC DR'!C23</f>
        <v>Contact information for key personnel, which is updated at least annually?</v>
      </c>
      <c r="G846" s="17" t="str">
        <f>'K. BC DR'!D23</f>
        <v>Yes</v>
      </c>
      <c r="H846" s="17">
        <f>'K. BC DR'!E23</f>
        <v>0</v>
      </c>
      <c r="I846" s="17">
        <f>'K. BC DR'!F23</f>
        <v>0</v>
      </c>
      <c r="J846" s="17" t="str">
        <f>'K. BC DR'!G23</f>
        <v>14.1.4.h</v>
      </c>
      <c r="K846" s="17" t="str">
        <f>'K. BC DR'!H23</f>
        <v>Business Continuity Planning Framework</v>
      </c>
      <c r="L846" s="17" t="s">
        <v>3950</v>
      </c>
      <c r="M846" s="17" t="s">
        <v>3951</v>
      </c>
      <c r="N846" s="113" t="s">
        <v>3</v>
      </c>
      <c r="O846" s="113" t="s">
        <v>3</v>
      </c>
      <c r="P846" s="17" t="s">
        <v>3968</v>
      </c>
      <c r="Q846" s="17" t="s">
        <v>3952</v>
      </c>
      <c r="R846" s="17"/>
    </row>
    <row r="847" spans="1:18" ht="28">
      <c r="A847" s="17">
        <f>'K. BC DR'!A24</f>
        <v>2295</v>
      </c>
      <c r="B847" s="17">
        <f>'K. BC DR'!I24</f>
        <v>4</v>
      </c>
      <c r="C847" s="17">
        <f>'K. BC DR'!J24</f>
        <v>0</v>
      </c>
      <c r="D847" s="17" t="str">
        <f>'K. BC DR'!X24</f>
        <v/>
      </c>
      <c r="E847" s="17" t="str">
        <f>'K. BC DR'!B24</f>
        <v>K.1.2.15.2</v>
      </c>
      <c r="F847" s="17" t="str">
        <f>'K. BC DR'!C24</f>
        <v>Notification and escalation?</v>
      </c>
      <c r="G847" s="17" t="str">
        <f>'K. BC DR'!D24</f>
        <v>Yes</v>
      </c>
      <c r="H847" s="17">
        <f>'K. BC DR'!E24</f>
        <v>0</v>
      </c>
      <c r="I847" s="17">
        <f>'K. BC DR'!F24</f>
        <v>0</v>
      </c>
      <c r="J847" s="17" t="str">
        <f>'K. BC DR'!G24</f>
        <v>14.1.4.b</v>
      </c>
      <c r="K847" s="17" t="str">
        <f>'K. BC DR'!H24</f>
        <v>Business Continuity Planning Framework</v>
      </c>
      <c r="L847" s="17" t="s">
        <v>3950</v>
      </c>
      <c r="M847" s="17" t="s">
        <v>3951</v>
      </c>
      <c r="N847" s="113" t="s">
        <v>3</v>
      </c>
      <c r="O847" s="113" t="s">
        <v>3</v>
      </c>
      <c r="P847" s="17" t="s">
        <v>3969</v>
      </c>
      <c r="Q847" s="17" t="s">
        <v>3952</v>
      </c>
      <c r="R847" s="17"/>
    </row>
    <row r="848" spans="1:18" ht="56">
      <c r="A848" s="17">
        <f>'K. BC DR'!A25</f>
        <v>2730</v>
      </c>
      <c r="B848" s="17">
        <f>'K. BC DR'!I25</f>
        <v>4</v>
      </c>
      <c r="C848" s="17">
        <f>'K. BC DR'!J25</f>
        <v>0</v>
      </c>
      <c r="D848" s="17" t="str">
        <f>'K. BC DR'!X25</f>
        <v/>
      </c>
      <c r="E848" s="17" t="str">
        <f>'K. BC DR'!B25</f>
        <v>K.1.2.15.3</v>
      </c>
      <c r="F848" s="17" t="str">
        <f>'K. BC DR'!C25</f>
        <v>Communication in the event of a disruption at their facility?</v>
      </c>
      <c r="G848" s="17" t="str">
        <f>'K. BC DR'!D25</f>
        <v>Yes</v>
      </c>
      <c r="H848" s="17">
        <f>'K. BC DR'!E25</f>
        <v>0</v>
      </c>
      <c r="I848" s="17">
        <f>'K. BC DR'!F25</f>
        <v>0</v>
      </c>
      <c r="J848" s="17" t="str">
        <f>'K. BC DR'!G25</f>
        <v>14.1.3.c</v>
      </c>
      <c r="K848" s="17" t="str">
        <f>'K. BC DR'!H25</f>
        <v>Developing And Implementing Continuity Plans Including Information Security</v>
      </c>
      <c r="L848" s="17" t="s">
        <v>3960</v>
      </c>
      <c r="M848" s="17" t="s">
        <v>3961</v>
      </c>
      <c r="N848" s="113" t="s">
        <v>3</v>
      </c>
      <c r="O848" s="113" t="s">
        <v>3</v>
      </c>
      <c r="P848" s="17" t="s">
        <v>3970</v>
      </c>
      <c r="Q848" s="17" t="s">
        <v>3963</v>
      </c>
      <c r="R848" s="17"/>
    </row>
    <row r="849" spans="1:18" ht="56">
      <c r="A849" s="17">
        <f>'K. BC DR'!A26</f>
        <v>2296</v>
      </c>
      <c r="B849" s="17">
        <f>'K. BC DR'!I26</f>
        <v>4</v>
      </c>
      <c r="C849" s="17">
        <f>'K. BC DR'!J26</f>
        <v>0</v>
      </c>
      <c r="D849" s="17" t="str">
        <f>'K. BC DR'!X26</f>
        <v/>
      </c>
      <c r="E849" s="17" t="str">
        <f>'K. BC DR'!B26</f>
        <v>K.1.2.15.4</v>
      </c>
      <c r="F849" s="17" t="str">
        <f>'K. BC DR'!C26</f>
        <v>Capabilities adequate to support the plan through contract requirements, SAS 70 reviews or both?</v>
      </c>
      <c r="G849" s="17" t="str">
        <f>'K. BC DR'!D26</f>
        <v>Yes</v>
      </c>
      <c r="H849" s="17">
        <f>'K. BC DR'!E26</f>
        <v>0</v>
      </c>
      <c r="I849" s="17">
        <f>'K. BC DR'!F26</f>
        <v>0</v>
      </c>
      <c r="J849" s="17" t="str">
        <f>'K. BC DR'!G26</f>
        <v>14.1.3.c</v>
      </c>
      <c r="K849" s="17" t="str">
        <f>'K. BC DR'!H26</f>
        <v>Developing And Implementing Continuity Plans Including Information Security</v>
      </c>
      <c r="L849" s="17" t="s">
        <v>3960</v>
      </c>
      <c r="M849" s="17" t="s">
        <v>3961</v>
      </c>
      <c r="N849" s="113" t="s">
        <v>3</v>
      </c>
      <c r="O849" s="113" t="s">
        <v>3</v>
      </c>
      <c r="P849" s="17" t="s">
        <v>3971</v>
      </c>
      <c r="Q849" s="17" t="s">
        <v>3963</v>
      </c>
      <c r="R849" s="17"/>
    </row>
    <row r="850" spans="1:18" ht="56">
      <c r="A850" s="17">
        <f>'K. BC DR'!A27</f>
        <v>2731</v>
      </c>
      <c r="B850" s="17">
        <f>'K. BC DR'!I27</f>
        <v>4</v>
      </c>
      <c r="C850" s="17">
        <f>'K. BC DR'!J27</f>
        <v>0</v>
      </c>
      <c r="D850" s="17" t="str">
        <f>'K. BC DR'!X27</f>
        <v/>
      </c>
      <c r="E850" s="17" t="str">
        <f>'K. BC DR'!B27</f>
        <v>K.1.2.15.5</v>
      </c>
      <c r="F850" s="17" t="str">
        <f>'K. BC DR'!C27</f>
        <v>Notification when their BCP is modified?</v>
      </c>
      <c r="G850" s="17" t="str">
        <f>'K. BC DR'!D27</f>
        <v>Yes</v>
      </c>
      <c r="H850" s="17">
        <f>'K. BC DR'!E27</f>
        <v>0</v>
      </c>
      <c r="I850" s="17">
        <f>'K. BC DR'!F27</f>
        <v>0</v>
      </c>
      <c r="J850" s="17" t="str">
        <f>'K. BC DR'!G27</f>
        <v>14.1.3</v>
      </c>
      <c r="K850" s="17" t="str">
        <f>'K. BC DR'!H27</f>
        <v>Developing And Implementing Continuity Plans Including Information Security</v>
      </c>
      <c r="L850" s="17" t="s">
        <v>3960</v>
      </c>
      <c r="M850" s="17" t="s">
        <v>3961</v>
      </c>
      <c r="N850" s="113" t="s">
        <v>3</v>
      </c>
      <c r="O850" s="113" t="s">
        <v>3</v>
      </c>
      <c r="P850" s="17" t="s">
        <v>3972</v>
      </c>
      <c r="Q850" s="17" t="s">
        <v>3963</v>
      </c>
      <c r="R850" s="17"/>
    </row>
    <row r="851" spans="1:18" ht="42">
      <c r="A851" s="17">
        <f>'K. BC DR'!A28</f>
        <v>2286</v>
      </c>
      <c r="B851" s="17">
        <f>'K. BC DR'!I28</f>
        <v>3</v>
      </c>
      <c r="C851" s="17">
        <f>'K. BC DR'!J28</f>
        <v>0</v>
      </c>
      <c r="D851" s="17" t="str">
        <f>'K. BC DR'!X28</f>
        <v/>
      </c>
      <c r="E851" s="17" t="str">
        <f>'K. BC DR'!B28</f>
        <v>K.1.2.16</v>
      </c>
      <c r="F851" s="17" t="str">
        <f>'K. BC DR'!C28</f>
        <v>Annual review which includes: critical functions, organizational structure and personnel changes?</v>
      </c>
      <c r="G851" s="17" t="str">
        <f>'K. BC DR'!D28</f>
        <v>Yes</v>
      </c>
      <c r="H851" s="17">
        <f>'K. BC DR'!E28</f>
        <v>0</v>
      </c>
      <c r="I851" s="17">
        <f>'K. BC DR'!F28</f>
        <v>0</v>
      </c>
      <c r="J851" s="17" t="str">
        <f>'K. BC DR'!G28</f>
        <v>N/A</v>
      </c>
      <c r="K851" s="17" t="str">
        <f>'K. BC DR'!H28</f>
        <v/>
      </c>
      <c r="L851" s="17" t="s">
        <v>3</v>
      </c>
      <c r="M851" s="17" t="s">
        <v>243</v>
      </c>
      <c r="N851" s="113" t="s">
        <v>3</v>
      </c>
      <c r="O851" s="113" t="s">
        <v>3</v>
      </c>
      <c r="P851" s="17" t="s">
        <v>3973</v>
      </c>
      <c r="Q851" s="17" t="s">
        <v>3</v>
      </c>
      <c r="R851" s="17"/>
    </row>
    <row r="852" spans="1:18" ht="98">
      <c r="A852" s="17">
        <f>'K. BC DR'!A29</f>
        <v>2343</v>
      </c>
      <c r="B852" s="17">
        <f>'K. BC DR'!I29</f>
        <v>2</v>
      </c>
      <c r="C852" s="17">
        <f>'K. BC DR'!J29</f>
        <v>0</v>
      </c>
      <c r="D852" s="17">
        <f>'K. BC DR'!X29</f>
        <v>1</v>
      </c>
      <c r="E852" s="17" t="str">
        <f>'K. BC DR'!B29</f>
        <v>K.1.3</v>
      </c>
      <c r="F852" s="17" t="str">
        <f>'K. BC DR'!C29</f>
        <v>Is there an annual schedule of required tests? If so, does it include:</v>
      </c>
      <c r="G852" s="17" t="str">
        <f>'K. BC DR'!D29</f>
        <v>No</v>
      </c>
      <c r="H852" s="17" t="str">
        <f>'K. BC DR'!E29</f>
        <v>Execute Drill on the desk only</v>
      </c>
      <c r="I852" s="17">
        <f>'K. BC DR'!F29</f>
        <v>0</v>
      </c>
      <c r="J852" s="17" t="str">
        <f>'K. BC DR'!G29</f>
        <v>14.1.5</v>
      </c>
      <c r="K852" s="17" t="str">
        <f>'K. BC DR'!H29</f>
        <v>Testing, Maintaining And Re-Assessing Business Continuity Plans</v>
      </c>
      <c r="L852" s="17" t="s">
        <v>3510</v>
      </c>
      <c r="M852" s="17" t="s">
        <v>3511</v>
      </c>
      <c r="N852" s="113" t="s">
        <v>3</v>
      </c>
      <c r="O852" s="113" t="s">
        <v>3</v>
      </c>
      <c r="P852" s="17" t="s">
        <v>3974</v>
      </c>
      <c r="Q852" s="17" t="s">
        <v>3975</v>
      </c>
      <c r="R852" s="17"/>
    </row>
    <row r="853" spans="1:18" ht="42">
      <c r="A853" s="17">
        <f>'K. BC DR'!A30</f>
        <v>2346</v>
      </c>
      <c r="B853" s="17">
        <f>'K. BC DR'!I30</f>
        <v>3</v>
      </c>
      <c r="C853" s="17">
        <f>'K. BC DR'!J30</f>
        <v>0</v>
      </c>
      <c r="D853" s="17" t="str">
        <f>'K. BC DR'!X30</f>
        <v/>
      </c>
      <c r="E853" s="17" t="str">
        <f>'K. BC DR'!B30</f>
        <v>K.1.3.1</v>
      </c>
      <c r="F853" s="17" t="str">
        <f>'K. BC DR'!C30</f>
        <v>Test objectives for a technology outage, loss of facility or personnel, identification of parties involved, and the evaluation of testing results?</v>
      </c>
      <c r="G853" s="17">
        <f>'K. BC DR'!D30</f>
        <v>0</v>
      </c>
      <c r="H853" s="17">
        <f>'K. BC DR'!E30</f>
        <v>0</v>
      </c>
      <c r="I853" s="17">
        <f>'K. BC DR'!F30</f>
        <v>0</v>
      </c>
      <c r="J853" s="17" t="str">
        <f>'K. BC DR'!G30</f>
        <v>14.1.5.d, 14.1.5.c</v>
      </c>
      <c r="K853" s="17" t="str">
        <f>'K. BC DR'!H30</f>
        <v>Testing, Maintaining And Re-Assessing Business Continuity Plans</v>
      </c>
      <c r="L853" s="17" t="s">
        <v>3</v>
      </c>
      <c r="M853" s="17" t="s">
        <v>243</v>
      </c>
      <c r="N853" s="113" t="s">
        <v>3</v>
      </c>
      <c r="O853" s="113" t="s">
        <v>3</v>
      </c>
      <c r="P853" s="17" t="s">
        <v>3976</v>
      </c>
      <c r="Q853" s="17" t="s">
        <v>3</v>
      </c>
      <c r="R853" s="17"/>
    </row>
    <row r="854" spans="1:18" ht="42">
      <c r="A854" s="17">
        <f>'K. BC DR'!A31</f>
        <v>2779</v>
      </c>
      <c r="B854" s="17">
        <f>'K. BC DR'!I31</f>
        <v>2</v>
      </c>
      <c r="C854" s="17">
        <f>'K. BC DR'!J31</f>
        <v>0</v>
      </c>
      <c r="D854" s="17">
        <f>'K. BC DR'!X31</f>
        <v>1</v>
      </c>
      <c r="E854" s="17" t="str">
        <f>'K. BC DR'!B31</f>
        <v>K.1.4</v>
      </c>
      <c r="F854" s="17" t="str">
        <f>'K. BC DR'!C31</f>
        <v>Are BC/DR tests conducted at least annually? If so, do they include:</v>
      </c>
      <c r="G854" s="17" t="str">
        <f>'K. BC DR'!D31</f>
        <v>Yes</v>
      </c>
      <c r="H854" s="17" t="str">
        <f>'K. BC DR'!E31</f>
        <v>Q47</v>
      </c>
      <c r="I854" s="17">
        <f>'K. BC DR'!F31</f>
        <v>0</v>
      </c>
      <c r="J854" s="17" t="str">
        <f>'K. BC DR'!G31</f>
        <v>N/A</v>
      </c>
      <c r="K854" s="17" t="str">
        <f>'K. BC DR'!H31</f>
        <v/>
      </c>
      <c r="L854" s="17" t="s">
        <v>3510</v>
      </c>
      <c r="M854" s="17" t="s">
        <v>3511</v>
      </c>
      <c r="N854" s="113" t="s">
        <v>3</v>
      </c>
      <c r="O854" s="113" t="s">
        <v>3</v>
      </c>
      <c r="P854" s="17" t="s">
        <v>3</v>
      </c>
      <c r="Q854" s="17" t="s">
        <v>3975</v>
      </c>
      <c r="R854" s="17"/>
    </row>
    <row r="855" spans="1:18">
      <c r="A855" s="17">
        <f>'K. BC DR'!A32</f>
        <v>2351</v>
      </c>
      <c r="B855" s="17">
        <f>'K. BC DR'!I32</f>
        <v>3</v>
      </c>
      <c r="C855" s="17">
        <f>'K. BC DR'!J32</f>
        <v>0</v>
      </c>
      <c r="D855" s="17" t="str">
        <f>'K. BC DR'!X32</f>
        <v/>
      </c>
      <c r="E855" s="17" t="str">
        <f>'K. BC DR'!B32</f>
        <v>K.1.4.1</v>
      </c>
      <c r="F855" s="17" t="str">
        <f>'K. BC DR'!C32</f>
        <v>Evacuation drills?</v>
      </c>
      <c r="G855" s="17" t="str">
        <f>'K. BC DR'!D32</f>
        <v>Yes</v>
      </c>
      <c r="H855" s="17">
        <f>'K. BC DR'!E32</f>
        <v>0</v>
      </c>
      <c r="I855" s="17">
        <f>'K. BC DR'!F32</f>
        <v>0</v>
      </c>
      <c r="J855" s="17" t="str">
        <f>'K. BC DR'!G32</f>
        <v>N/A</v>
      </c>
      <c r="K855" s="17" t="str">
        <f>'K. BC DR'!H32</f>
        <v/>
      </c>
      <c r="L855" s="17" t="s">
        <v>3</v>
      </c>
      <c r="M855" s="17" t="s">
        <v>243</v>
      </c>
      <c r="N855" s="113" t="s">
        <v>3</v>
      </c>
      <c r="O855" s="113" t="s">
        <v>3</v>
      </c>
      <c r="P855" s="17" t="s">
        <v>3</v>
      </c>
      <c r="Q855" s="17" t="s">
        <v>3</v>
      </c>
      <c r="R855" s="17"/>
    </row>
    <row r="856" spans="1:18">
      <c r="A856" s="17">
        <f>'K. BC DR'!A33</f>
        <v>2352</v>
      </c>
      <c r="B856" s="17">
        <f>'K. BC DR'!I33</f>
        <v>3</v>
      </c>
      <c r="C856" s="17">
        <f>'K. BC DR'!J33</f>
        <v>0</v>
      </c>
      <c r="D856" s="17" t="str">
        <f>'K. BC DR'!X33</f>
        <v/>
      </c>
      <c r="E856" s="17" t="str">
        <f>'K. BC DR'!B33</f>
        <v>K.1.4.2</v>
      </c>
      <c r="F856" s="17" t="str">
        <f>'K. BC DR'!C33</f>
        <v>Notification tests?</v>
      </c>
      <c r="G856" s="17" t="str">
        <f>'K. BC DR'!D33</f>
        <v>Yes</v>
      </c>
      <c r="H856" s="17">
        <f>'K. BC DR'!E33</f>
        <v>0</v>
      </c>
      <c r="I856" s="17">
        <f>'K. BC DR'!F33</f>
        <v>0</v>
      </c>
      <c r="J856" s="17" t="str">
        <f>'K. BC DR'!G33</f>
        <v>N/A</v>
      </c>
      <c r="K856" s="17" t="str">
        <f>'K. BC DR'!H33</f>
        <v/>
      </c>
      <c r="L856" s="17" t="s">
        <v>3</v>
      </c>
      <c r="M856" s="17" t="s">
        <v>243</v>
      </c>
      <c r="N856" s="113" t="s">
        <v>3</v>
      </c>
      <c r="O856" s="113" t="s">
        <v>3</v>
      </c>
      <c r="P856" s="17" t="s">
        <v>3</v>
      </c>
      <c r="Q856" s="17" t="s">
        <v>3</v>
      </c>
      <c r="R856" s="17"/>
    </row>
    <row r="857" spans="1:18" ht="42">
      <c r="A857" s="17">
        <f>'K. BC DR'!A34</f>
        <v>2353</v>
      </c>
      <c r="B857" s="17">
        <f>'K. BC DR'!I34</f>
        <v>3</v>
      </c>
      <c r="C857" s="17">
        <f>'K. BC DR'!J34</f>
        <v>0</v>
      </c>
      <c r="D857" s="17" t="str">
        <f>'K. BC DR'!X34</f>
        <v/>
      </c>
      <c r="E857" s="17" t="str">
        <f>'K. BC DR'!B34</f>
        <v>K.1.4.3</v>
      </c>
      <c r="F857" s="17" t="str">
        <f>'K. BC DR'!C34</f>
        <v>Tabletop exercises?</v>
      </c>
      <c r="G857" s="17" t="str">
        <f>'K. BC DR'!D34</f>
        <v>Yes</v>
      </c>
      <c r="H857" s="17">
        <f>'K. BC DR'!E34</f>
        <v>0</v>
      </c>
      <c r="I857" s="17">
        <f>'K. BC DR'!F34</f>
        <v>0</v>
      </c>
      <c r="J857" s="17" t="str">
        <f>'K. BC DR'!G34</f>
        <v>14.1.5.a</v>
      </c>
      <c r="K857" s="17" t="str">
        <f>'K. BC DR'!H34</f>
        <v>Testing, Maintaining And Re-Assessing Business Continuity Plans</v>
      </c>
      <c r="L857" s="17" t="s">
        <v>3510</v>
      </c>
      <c r="M857" s="17" t="s">
        <v>3511</v>
      </c>
      <c r="N857" s="113" t="s">
        <v>3</v>
      </c>
      <c r="O857" s="113" t="s">
        <v>3</v>
      </c>
      <c r="P857" s="17" t="s">
        <v>3</v>
      </c>
      <c r="Q857" s="17" t="s">
        <v>3975</v>
      </c>
      <c r="R857" s="17"/>
    </row>
    <row r="858" spans="1:18">
      <c r="A858" s="17">
        <f>'K. BC DR'!A35</f>
        <v>2354</v>
      </c>
      <c r="B858" s="17">
        <f>'K. BC DR'!I35</f>
        <v>3</v>
      </c>
      <c r="C858" s="17">
        <f>'K. BC DR'!J35</f>
        <v>0</v>
      </c>
      <c r="D858" s="17" t="str">
        <f>'K. BC DR'!X35</f>
        <v/>
      </c>
      <c r="E858" s="17" t="str">
        <f>'K. BC DR'!B35</f>
        <v>K.1.4.4</v>
      </c>
      <c r="F858" s="17" t="str">
        <f>'K. BC DR'!C35</f>
        <v>Application recovery tests?</v>
      </c>
      <c r="G858" s="17" t="str">
        <f>'K. BC DR'!D35</f>
        <v>Yes</v>
      </c>
      <c r="H858" s="17">
        <f>'K. BC DR'!E35</f>
        <v>0</v>
      </c>
      <c r="I858" s="17">
        <f>'K. BC DR'!F35</f>
        <v>0</v>
      </c>
      <c r="J858" s="17" t="str">
        <f>'K. BC DR'!G35</f>
        <v>N/A</v>
      </c>
      <c r="K858" s="17" t="str">
        <f>'K. BC DR'!H35</f>
        <v/>
      </c>
      <c r="L858" s="17" t="s">
        <v>3</v>
      </c>
      <c r="M858" s="17" t="s">
        <v>243</v>
      </c>
      <c r="N858" s="113" t="s">
        <v>3</v>
      </c>
      <c r="O858" s="113" t="s">
        <v>3</v>
      </c>
      <c r="P858" s="17" t="s">
        <v>3977</v>
      </c>
      <c r="Q858" s="17" t="s">
        <v>3</v>
      </c>
      <c r="R858" s="17"/>
    </row>
    <row r="859" spans="1:18">
      <c r="A859" s="17">
        <f>'K. BC DR'!A36</f>
        <v>2355</v>
      </c>
      <c r="B859" s="17">
        <f>'K. BC DR'!I36</f>
        <v>3</v>
      </c>
      <c r="C859" s="17">
        <f>'K. BC DR'!J36</f>
        <v>0</v>
      </c>
      <c r="D859" s="17" t="str">
        <f>'K. BC DR'!X36</f>
        <v/>
      </c>
      <c r="E859" s="17" t="str">
        <f>'K. BC DR'!B36</f>
        <v>K.1.4.5</v>
      </c>
      <c r="F859" s="17" t="str">
        <f>'K. BC DR'!C36</f>
        <v>Remote access tests?</v>
      </c>
      <c r="G859" s="17" t="str">
        <f>'K. BC DR'!D36</f>
        <v>No</v>
      </c>
      <c r="H859" s="17">
        <f>'K. BC DR'!E36</f>
        <v>0</v>
      </c>
      <c r="I859" s="17">
        <f>'K. BC DR'!F36</f>
        <v>0</v>
      </c>
      <c r="J859" s="17" t="str">
        <f>'K. BC DR'!G36</f>
        <v>N/A</v>
      </c>
      <c r="K859" s="17" t="str">
        <f>'K. BC DR'!H36</f>
        <v/>
      </c>
      <c r="L859" s="17" t="s">
        <v>3</v>
      </c>
      <c r="M859" s="17" t="s">
        <v>243</v>
      </c>
      <c r="N859" s="113" t="s">
        <v>3</v>
      </c>
      <c r="O859" s="113" t="s">
        <v>3</v>
      </c>
      <c r="P859" s="17" t="s">
        <v>3977</v>
      </c>
      <c r="Q859" s="17" t="s">
        <v>3</v>
      </c>
      <c r="R859" s="17"/>
    </row>
    <row r="860" spans="1:18" ht="56">
      <c r="A860" s="17">
        <f>'K. BC DR'!A37</f>
        <v>2357</v>
      </c>
      <c r="B860" s="17">
        <f>'K. BC DR'!I37</f>
        <v>3</v>
      </c>
      <c r="C860" s="17">
        <f>'K. BC DR'!J37</f>
        <v>0</v>
      </c>
      <c r="D860" s="17" t="str">
        <f>'K. BC DR'!X37</f>
        <v/>
      </c>
      <c r="E860" s="17" t="str">
        <f>'K. BC DR'!B37</f>
        <v>K.1.4.6</v>
      </c>
      <c r="F860" s="17" t="str">
        <f>'K. BC DR'!C37</f>
        <v>Full scale exercises?</v>
      </c>
      <c r="G860" s="17" t="str">
        <f>'K. BC DR'!D37</f>
        <v>No</v>
      </c>
      <c r="H860" s="17">
        <f>'K. BC DR'!E37</f>
        <v>0</v>
      </c>
      <c r="I860" s="17">
        <f>'K. BC DR'!F37</f>
        <v>0</v>
      </c>
      <c r="J860" s="17" t="str">
        <f>'K. BC DR'!G37</f>
        <v>14.1.5.f</v>
      </c>
      <c r="K860" s="17" t="str">
        <f>'K. BC DR'!H37</f>
        <v>Testing, Maintaining And Re-Assessing Business Continuity Plans</v>
      </c>
      <c r="L860" s="17" t="s">
        <v>3510</v>
      </c>
      <c r="M860" s="17" t="s">
        <v>3511</v>
      </c>
      <c r="N860" s="113" t="s">
        <v>3</v>
      </c>
      <c r="O860" s="113" t="s">
        <v>3</v>
      </c>
      <c r="P860" s="17" t="s">
        <v>3978</v>
      </c>
      <c r="Q860" s="17" t="s">
        <v>3975</v>
      </c>
      <c r="R860" s="17"/>
    </row>
    <row r="861" spans="1:18" ht="42">
      <c r="A861" s="17">
        <f>'K. BC DR'!A38</f>
        <v>2762</v>
      </c>
      <c r="B861" s="17">
        <f>'K. BC DR'!I38</f>
        <v>3</v>
      </c>
      <c r="C861" s="17">
        <f>'K. BC DR'!J38</f>
        <v>0</v>
      </c>
      <c r="D861" s="17" t="str">
        <f>'K. BC DR'!X38</f>
        <v/>
      </c>
      <c r="E861" s="17" t="str">
        <f>'K. BC DR'!B38</f>
        <v>K.1.4.7</v>
      </c>
      <c r="F861" s="17" t="str">
        <f>'K. BC DR'!C38</f>
        <v>Business relocation test?</v>
      </c>
      <c r="G861" s="17" t="str">
        <f>'K. BC DR'!D38</f>
        <v>No</v>
      </c>
      <c r="H861" s="17">
        <f>'K. BC DR'!E38</f>
        <v>0</v>
      </c>
      <c r="I861" s="17">
        <f>'K. BC DR'!F38</f>
        <v>0</v>
      </c>
      <c r="J861" s="17" t="str">
        <f>'K. BC DR'!G38</f>
        <v>14.1.5.e</v>
      </c>
      <c r="K861" s="17" t="str">
        <f>'K. BC DR'!H38</f>
        <v>Testing, Maintaining And Re-Assessing Business Continuity Plans</v>
      </c>
      <c r="L861" s="17" t="s">
        <v>3510</v>
      </c>
      <c r="M861" s="17" t="s">
        <v>3511</v>
      </c>
      <c r="N861" s="113" t="s">
        <v>3</v>
      </c>
      <c r="O861" s="113" t="s">
        <v>3</v>
      </c>
      <c r="P861" s="17" t="s">
        <v>3</v>
      </c>
      <c r="Q861" s="17" t="s">
        <v>3975</v>
      </c>
      <c r="R861" s="17"/>
    </row>
    <row r="862" spans="1:18" ht="42">
      <c r="A862" s="17">
        <f>'K. BC DR'!A39</f>
        <v>2723</v>
      </c>
      <c r="B862" s="17">
        <f>'K. BC DR'!I39</f>
        <v>3</v>
      </c>
      <c r="C862" s="17">
        <f>'K. BC DR'!J39</f>
        <v>0</v>
      </c>
      <c r="D862" s="17" t="str">
        <f>'K. BC DR'!X39</f>
        <v/>
      </c>
      <c r="E862" s="17" t="str">
        <f>'K. BC DR'!B39</f>
        <v>K.1.4.8</v>
      </c>
      <c r="F862" s="17" t="str">
        <f>'K. BC DR'!C39</f>
        <v>Business disruptions?</v>
      </c>
      <c r="G862" s="17" t="str">
        <f>'K. BC DR'!D39</f>
        <v>Yes</v>
      </c>
      <c r="H862" s="17">
        <f>'K. BC DR'!E39</f>
        <v>0</v>
      </c>
      <c r="I862" s="17">
        <f>'K. BC DR'!F39</f>
        <v>0</v>
      </c>
      <c r="J862" s="17" t="str">
        <f>'K. BC DR'!G39</f>
        <v>14.1.2</v>
      </c>
      <c r="K862" s="17" t="str">
        <f>'K. BC DR'!H39</f>
        <v>Business Continuity And Risk Assessment</v>
      </c>
      <c r="L862" s="17" t="s">
        <v>3460</v>
      </c>
      <c r="M862" s="17" t="s">
        <v>3461</v>
      </c>
      <c r="N862" s="113" t="s">
        <v>3</v>
      </c>
      <c r="O862" s="113" t="s">
        <v>3</v>
      </c>
      <c r="P862" s="17" t="s">
        <v>3946</v>
      </c>
      <c r="Q862" s="17" t="s">
        <v>3463</v>
      </c>
      <c r="R862" s="17"/>
    </row>
    <row r="863" spans="1:18" ht="42">
      <c r="A863" s="17">
        <f>'K. BC DR'!A40</f>
        <v>2763</v>
      </c>
      <c r="B863" s="17">
        <f>'K. BC DR'!I40</f>
        <v>3</v>
      </c>
      <c r="C863" s="17">
        <f>'K. BC DR'!J40</f>
        <v>0</v>
      </c>
      <c r="D863" s="17" t="str">
        <f>'K. BC DR'!X40</f>
        <v/>
      </c>
      <c r="E863" s="17" t="str">
        <f>'K. BC DR'!B40</f>
        <v>K.1.4.9</v>
      </c>
      <c r="F863" s="17" t="str">
        <f>'K. BC DR'!C40</f>
        <v>Data center failover test?</v>
      </c>
      <c r="G863" s="17" t="str">
        <f>'K. BC DR'!D40</f>
        <v>No</v>
      </c>
      <c r="H863" s="17">
        <f>'K. BC DR'!E40</f>
        <v>0</v>
      </c>
      <c r="I863" s="17">
        <f>'K. BC DR'!F40</f>
        <v>0</v>
      </c>
      <c r="J863" s="17" t="str">
        <f>'K. BC DR'!G40</f>
        <v>14.1.5.e</v>
      </c>
      <c r="K863" s="17" t="str">
        <f>'K. BC DR'!H40</f>
        <v>Testing, Maintaining And Re-Assessing Business Continuity Plans</v>
      </c>
      <c r="L863" s="17" t="s">
        <v>3510</v>
      </c>
      <c r="M863" s="17" t="s">
        <v>3511</v>
      </c>
      <c r="N863" s="113" t="s">
        <v>3</v>
      </c>
      <c r="O863" s="113" t="s">
        <v>3</v>
      </c>
      <c r="P863" s="17" t="s">
        <v>3977</v>
      </c>
      <c r="Q863" s="17" t="s">
        <v>3975</v>
      </c>
      <c r="R863" s="17"/>
    </row>
    <row r="864" spans="1:18" ht="42">
      <c r="A864" s="17">
        <f>'K. BC DR'!A41</f>
        <v>2764</v>
      </c>
      <c r="B864" s="17">
        <f>'K. BC DR'!I41</f>
        <v>3</v>
      </c>
      <c r="C864" s="17">
        <f>'K. BC DR'!J41</f>
        <v>0</v>
      </c>
      <c r="D864" s="17" t="str">
        <f>'K. BC DR'!X41</f>
        <v/>
      </c>
      <c r="E864" s="17" t="str">
        <f>'K. BC DR'!B41</f>
        <v>K.1.4.10</v>
      </c>
      <c r="F864" s="17" t="str">
        <f>'K. BC DR'!C41</f>
        <v>Critical service providers included in testing?</v>
      </c>
      <c r="G864" s="17" t="str">
        <f>'K. BC DR'!D41</f>
        <v>Yes</v>
      </c>
      <c r="H864" s="17">
        <f>'K. BC DR'!E41</f>
        <v>0</v>
      </c>
      <c r="I864" s="17">
        <f>'K. BC DR'!F41</f>
        <v>0</v>
      </c>
      <c r="J864" s="17" t="str">
        <f>'K. BC DR'!G41</f>
        <v>14.1.5.e</v>
      </c>
      <c r="K864" s="17" t="str">
        <f>'K. BC DR'!H41</f>
        <v>Testing, Maintaining And Re-Assessing Business Continuity Plans</v>
      </c>
      <c r="L864" s="17" t="s">
        <v>3510</v>
      </c>
      <c r="M864" s="17" t="s">
        <v>3511</v>
      </c>
      <c r="N864" s="113" t="s">
        <v>3</v>
      </c>
      <c r="O864" s="113" t="s">
        <v>3</v>
      </c>
      <c r="P864" s="17" t="s">
        <v>3979</v>
      </c>
      <c r="Q864" s="17" t="s">
        <v>3975</v>
      </c>
      <c r="R864" s="17"/>
    </row>
    <row r="865" spans="1:18" ht="42">
      <c r="A865" s="17">
        <f>'K. BC DR'!A42</f>
        <v>2356</v>
      </c>
      <c r="B865" s="17">
        <f>'K. BC DR'!I42</f>
        <v>3</v>
      </c>
      <c r="C865" s="17">
        <f>'K. BC DR'!J42</f>
        <v>0</v>
      </c>
      <c r="D865" s="17" t="str">
        <f>'K. BC DR'!X42</f>
        <v/>
      </c>
      <c r="E865" s="17" t="str">
        <f>'K. BC DR'!B42</f>
        <v>K.1.4.11</v>
      </c>
      <c r="F865" s="17" t="str">
        <f>'K. BC DR'!C42</f>
        <v>Recovery site tests?</v>
      </c>
      <c r="G865" s="17" t="str">
        <f>'K. BC DR'!D42</f>
        <v>Yes</v>
      </c>
      <c r="H865" s="17">
        <f>'K. BC DR'!E42</f>
        <v>0</v>
      </c>
      <c r="I865" s="17">
        <f>'K. BC DR'!F42</f>
        <v>0</v>
      </c>
      <c r="J865" s="17" t="str">
        <f>'K. BC DR'!G42</f>
        <v>14.1.5.d</v>
      </c>
      <c r="K865" s="17" t="str">
        <f>'K. BC DR'!H42</f>
        <v>Testing, Maintaining And Re-Assessing Business Continuity Plans</v>
      </c>
      <c r="L865" s="17" t="s">
        <v>3510</v>
      </c>
      <c r="M865" s="17" t="s">
        <v>3511</v>
      </c>
      <c r="N865" s="113" t="s">
        <v>3</v>
      </c>
      <c r="O865" s="113" t="s">
        <v>3</v>
      </c>
      <c r="P865" s="17" t="s">
        <v>3980</v>
      </c>
      <c r="Q865" s="17" t="s">
        <v>3975</v>
      </c>
      <c r="R865" s="17"/>
    </row>
    <row r="866" spans="1:18" ht="42">
      <c r="A866" s="17">
        <f>'K. BC DR'!A43</f>
        <v>2348</v>
      </c>
      <c r="B866" s="17">
        <f>'K. BC DR'!I43</f>
        <v>3</v>
      </c>
      <c r="C866" s="17">
        <f>'K. BC DR'!J43</f>
        <v>0</v>
      </c>
      <c r="D866" s="17" t="str">
        <f>'K. BC DR'!X43</f>
        <v/>
      </c>
      <c r="E866" s="17" t="str">
        <f>'K. BC DR'!B43</f>
        <v>K.1.4.12</v>
      </c>
      <c r="F866" s="17" t="str">
        <f>'K. BC DR'!C43</f>
        <v>Assessment of the Ability to retrieve vital records?</v>
      </c>
      <c r="G866" s="17" t="str">
        <f>'K. BC DR'!D43</f>
        <v>Yes</v>
      </c>
      <c r="H866" s="17">
        <f>'K. BC DR'!E43</f>
        <v>0</v>
      </c>
      <c r="I866" s="17">
        <f>'K. BC DR'!F43</f>
        <v>0</v>
      </c>
      <c r="J866" s="17" t="str">
        <f>'K. BC DR'!G43</f>
        <v>14.1.5.c</v>
      </c>
      <c r="K866" s="17" t="str">
        <f>'K. BC DR'!H43</f>
        <v>Testing, Maintaining And Re-Assessing Business Continuity Plans</v>
      </c>
      <c r="L866" s="17" t="s">
        <v>3510</v>
      </c>
      <c r="M866" s="17" t="s">
        <v>3511</v>
      </c>
      <c r="N866" s="113" t="s">
        <v>3</v>
      </c>
      <c r="O866" s="113" t="s">
        <v>3</v>
      </c>
      <c r="P866" s="17" t="s">
        <v>3981</v>
      </c>
      <c r="Q866" s="17" t="s">
        <v>3975</v>
      </c>
      <c r="R866" s="17"/>
    </row>
    <row r="867" spans="1:18" ht="42">
      <c r="A867" s="17">
        <f>'K. BC DR'!A44</f>
        <v>2305</v>
      </c>
      <c r="B867" s="17">
        <f>'K. BC DR'!I44</f>
        <v>1</v>
      </c>
      <c r="C867" s="17">
        <f>'K. BC DR'!J44</f>
        <v>0</v>
      </c>
      <c r="D867" s="17">
        <f>'K. BC DR'!X44</f>
        <v>1</v>
      </c>
      <c r="E867" s="17" t="str">
        <f>'K. BC DR'!B44</f>
        <v>K.2</v>
      </c>
      <c r="F867" s="17" t="str">
        <f>'K. BC DR'!C44</f>
        <v>Is there a Pandemic Plan? If so, does it include:</v>
      </c>
      <c r="G867" s="17" t="str">
        <f>'K. BC DR'!D44</f>
        <v>Yes</v>
      </c>
      <c r="H867" s="17">
        <f>'K. BC DR'!E44</f>
        <v>0</v>
      </c>
      <c r="I867" s="17">
        <f>'K. BC DR'!F44</f>
        <v>0</v>
      </c>
      <c r="J867" s="17" t="str">
        <f>'K. BC DR'!G44</f>
        <v>14.1.2</v>
      </c>
      <c r="K867" s="17" t="str">
        <f>'K. BC DR'!H44</f>
        <v>Business Continuity And Risk Assessment</v>
      </c>
      <c r="L867" s="17" t="s">
        <v>3460</v>
      </c>
      <c r="M867" s="17" t="s">
        <v>3461</v>
      </c>
      <c r="N867" s="113" t="s">
        <v>3</v>
      </c>
      <c r="O867" s="113" t="s">
        <v>3</v>
      </c>
      <c r="P867" s="17" t="s">
        <v>3982</v>
      </c>
      <c r="Q867" s="17" t="s">
        <v>3463</v>
      </c>
      <c r="R867" s="17"/>
    </row>
    <row r="868" spans="1:18">
      <c r="A868" s="17">
        <f>'K. BC DR'!A45</f>
        <v>2751</v>
      </c>
      <c r="B868" s="17">
        <f>'K. BC DR'!I45</f>
        <v>2</v>
      </c>
      <c r="C868" s="17">
        <f>'K. BC DR'!J45</f>
        <v>0</v>
      </c>
      <c r="D868" s="17" t="str">
        <f>'K. BC DR'!X45</f>
        <v/>
      </c>
      <c r="E868" s="17" t="str">
        <f>'K. BC DR'!B45</f>
        <v>K.2.1</v>
      </c>
      <c r="F868" s="17" t="str">
        <f>'K. BC DR'!C45</f>
        <v>Trigger points for activating the plan?</v>
      </c>
      <c r="G868" s="17" t="str">
        <f>'K. BC DR'!D45</f>
        <v>Yes</v>
      </c>
      <c r="H868" s="17">
        <f>'K. BC DR'!E45</f>
        <v>0</v>
      </c>
      <c r="I868" s="17">
        <f>'K. BC DR'!F45</f>
        <v>0</v>
      </c>
      <c r="J868" s="17" t="str">
        <f>'K. BC DR'!G45</f>
        <v>N/A</v>
      </c>
      <c r="K868" s="17">
        <f>'K. BC DR'!H45</f>
        <v>0</v>
      </c>
      <c r="L868" s="17" t="s">
        <v>3</v>
      </c>
      <c r="M868" s="17" t="s">
        <v>243</v>
      </c>
      <c r="N868" s="113" t="s">
        <v>3</v>
      </c>
      <c r="O868" s="113" t="s">
        <v>3</v>
      </c>
      <c r="P868" s="17" t="s">
        <v>3</v>
      </c>
      <c r="Q868" s="17" t="s">
        <v>3</v>
      </c>
      <c r="R868" s="17"/>
    </row>
    <row r="869" spans="1:18">
      <c r="A869" s="17">
        <f>'K. BC DR'!A46</f>
        <v>2752</v>
      </c>
      <c r="B869" s="17">
        <f>'K. BC DR'!I46</f>
        <v>2</v>
      </c>
      <c r="C869" s="17">
        <f>'K. BC DR'!J46</f>
        <v>0</v>
      </c>
      <c r="D869" s="17" t="str">
        <f>'K. BC DR'!X46</f>
        <v/>
      </c>
      <c r="E869" s="17" t="str">
        <f>'K. BC DR'!B46</f>
        <v>K.2.2</v>
      </c>
      <c r="F869" s="17" t="str">
        <f>'K. BC DR'!C46</f>
        <v>Travel and visitor restrictions?</v>
      </c>
      <c r="G869" s="17" t="str">
        <f>'K. BC DR'!D46</f>
        <v>Yes</v>
      </c>
      <c r="H869" s="17">
        <f>'K. BC DR'!E46</f>
        <v>0</v>
      </c>
      <c r="I869" s="17">
        <f>'K. BC DR'!F46</f>
        <v>0</v>
      </c>
      <c r="J869" s="17" t="str">
        <f>'K. BC DR'!G46</f>
        <v>N/A</v>
      </c>
      <c r="K869" s="17">
        <f>'K. BC DR'!H46</f>
        <v>0</v>
      </c>
      <c r="L869" s="17" t="s">
        <v>3</v>
      </c>
      <c r="M869" s="17" t="s">
        <v>243</v>
      </c>
      <c r="N869" s="113" t="s">
        <v>3</v>
      </c>
      <c r="O869" s="113" t="s">
        <v>3</v>
      </c>
      <c r="P869" s="17" t="s">
        <v>3</v>
      </c>
      <c r="Q869" s="17" t="s">
        <v>3</v>
      </c>
      <c r="R869" s="17"/>
    </row>
    <row r="870" spans="1:18">
      <c r="A870" s="17">
        <f>'K. BC DR'!A47</f>
        <v>2753</v>
      </c>
      <c r="B870" s="17">
        <f>'K. BC DR'!I47</f>
        <v>2</v>
      </c>
      <c r="C870" s="17">
        <f>'K. BC DR'!J47</f>
        <v>0</v>
      </c>
      <c r="D870" s="17" t="str">
        <f>'K. BC DR'!X47</f>
        <v/>
      </c>
      <c r="E870" s="17" t="str">
        <f>'K. BC DR'!B47</f>
        <v>K.2.3</v>
      </c>
      <c r="F870" s="17" t="str">
        <f>'K. BC DR'!C47</f>
        <v>Cleaning and disinfecting protocols?</v>
      </c>
      <c r="G870" s="17" t="str">
        <f>'K. BC DR'!D47</f>
        <v>Yes</v>
      </c>
      <c r="H870" s="17">
        <f>'K. BC DR'!E47</f>
        <v>0</v>
      </c>
      <c r="I870" s="17">
        <f>'K. BC DR'!F47</f>
        <v>0</v>
      </c>
      <c r="J870" s="17" t="str">
        <f>'K. BC DR'!G47</f>
        <v>N/A</v>
      </c>
      <c r="K870" s="17">
        <f>'K. BC DR'!H47</f>
        <v>0</v>
      </c>
      <c r="L870" s="17" t="s">
        <v>3</v>
      </c>
      <c r="M870" s="17" t="s">
        <v>243</v>
      </c>
      <c r="N870" s="113" t="s">
        <v>3</v>
      </c>
      <c r="O870" s="113" t="s">
        <v>3</v>
      </c>
      <c r="P870" s="17" t="s">
        <v>3</v>
      </c>
      <c r="Q870" s="17" t="s">
        <v>3</v>
      </c>
      <c r="R870" s="17"/>
    </row>
    <row r="871" spans="1:18" ht="28">
      <c r="A871" s="17">
        <f>'K. BC DR'!A48</f>
        <v>2754</v>
      </c>
      <c r="B871" s="17">
        <f>'K. BC DR'!I48</f>
        <v>2</v>
      </c>
      <c r="C871" s="17">
        <f>'K. BC DR'!J48</f>
        <v>0</v>
      </c>
      <c r="D871" s="17" t="str">
        <f>'K. BC DR'!X48</f>
        <v/>
      </c>
      <c r="E871" s="17" t="str">
        <f>'K. BC DR'!B48</f>
        <v>K.2.4</v>
      </c>
      <c r="F871" s="17" t="str">
        <f>'K. BC DR'!C48</f>
        <v>Pandemic-specific HR policies and procedures?</v>
      </c>
      <c r="G871" s="17" t="str">
        <f>'K. BC DR'!D48</f>
        <v>No</v>
      </c>
      <c r="H871" s="17">
        <f>'K. BC DR'!E48</f>
        <v>0</v>
      </c>
      <c r="I871" s="17">
        <f>'K. BC DR'!F48</f>
        <v>0</v>
      </c>
      <c r="J871" s="17" t="str">
        <f>'K. BC DR'!G48</f>
        <v>N/A</v>
      </c>
      <c r="K871" s="17">
        <f>'K. BC DR'!H48</f>
        <v>0</v>
      </c>
      <c r="L871" s="17" t="s">
        <v>3</v>
      </c>
      <c r="M871" s="17" t="s">
        <v>243</v>
      </c>
      <c r="N871" s="113" t="s">
        <v>3</v>
      </c>
      <c r="O871" s="113" t="s">
        <v>3</v>
      </c>
      <c r="P871" s="17" t="s">
        <v>3</v>
      </c>
      <c r="Q871" s="17" t="s">
        <v>3</v>
      </c>
      <c r="R871" s="17"/>
    </row>
    <row r="872" spans="1:18" ht="28">
      <c r="A872" s="17">
        <f>'K. BC DR'!A49</f>
        <v>2755</v>
      </c>
      <c r="B872" s="17">
        <f>'K. BC DR'!I49</f>
        <v>2</v>
      </c>
      <c r="C872" s="17">
        <f>'K. BC DR'!J49</f>
        <v>0</v>
      </c>
      <c r="D872" s="17" t="str">
        <f>'K. BC DR'!X49</f>
        <v/>
      </c>
      <c r="E872" s="17" t="str">
        <f>'K. BC DR'!B49</f>
        <v>K.2.5</v>
      </c>
      <c r="F872" s="17" t="str">
        <f>'K. BC DR'!C49</f>
        <v>Specific "Social Distancing" criteria / techniques (work from home)?</v>
      </c>
      <c r="G872" s="17" t="str">
        <f>'K. BC DR'!D49</f>
        <v>Yes</v>
      </c>
      <c r="H872" s="17">
        <f>'K. BC DR'!E49</f>
        <v>0</v>
      </c>
      <c r="I872" s="17">
        <f>'K. BC DR'!F49</f>
        <v>0</v>
      </c>
      <c r="J872" s="17" t="str">
        <f>'K. BC DR'!G49</f>
        <v>N/A</v>
      </c>
      <c r="K872" s="17">
        <f>'K. BC DR'!H49</f>
        <v>0</v>
      </c>
      <c r="L872" s="17" t="s">
        <v>3</v>
      </c>
      <c r="M872" s="17" t="s">
        <v>243</v>
      </c>
      <c r="N872" s="113" t="s">
        <v>3</v>
      </c>
      <c r="O872" s="113" t="s">
        <v>3</v>
      </c>
      <c r="P872" s="17" t="s">
        <v>3</v>
      </c>
      <c r="Q872" s="17" t="s">
        <v>3</v>
      </c>
      <c r="R872" s="17"/>
    </row>
    <row r="873" spans="1:18" ht="28">
      <c r="A873" s="17">
        <f>'K. BC DR'!A50</f>
        <v>2756</v>
      </c>
      <c r="B873" s="17">
        <f>'K. BC DR'!I50</f>
        <v>2</v>
      </c>
      <c r="C873" s="17">
        <f>'K. BC DR'!J50</f>
        <v>0</v>
      </c>
      <c r="D873" s="17" t="str">
        <f>'K. BC DR'!X50</f>
        <v/>
      </c>
      <c r="E873" s="17" t="str">
        <f>'K. BC DR'!B50</f>
        <v>K.2.6</v>
      </c>
      <c r="F873" s="17" t="str">
        <f>'K. BC DR'!C50</f>
        <v>Personal protective equipment for constituents (face masks)?</v>
      </c>
      <c r="G873" s="17" t="str">
        <f>'K. BC DR'!D50</f>
        <v>Yes</v>
      </c>
      <c r="H873" s="17">
        <f>'K. BC DR'!E50</f>
        <v>0</v>
      </c>
      <c r="I873" s="17">
        <f>'K. BC DR'!F50</f>
        <v>0</v>
      </c>
      <c r="J873" s="17" t="str">
        <f>'K. BC DR'!G50</f>
        <v>N/A</v>
      </c>
      <c r="K873" s="17">
        <f>'K. BC DR'!H50</f>
        <v>0</v>
      </c>
      <c r="L873" s="17" t="s">
        <v>3</v>
      </c>
      <c r="M873" s="17" t="s">
        <v>243</v>
      </c>
      <c r="N873" s="113" t="s">
        <v>3</v>
      </c>
      <c r="O873" s="113" t="s">
        <v>3</v>
      </c>
      <c r="P873" s="17" t="s">
        <v>3</v>
      </c>
      <c r="Q873" s="17" t="s">
        <v>3</v>
      </c>
      <c r="R873" s="17"/>
    </row>
    <row r="874" spans="1:18">
      <c r="A874" s="17">
        <f>'K. BC DR'!A51</f>
        <v>2757</v>
      </c>
      <c r="B874" s="17">
        <f>'K. BC DR'!I51</f>
        <v>2</v>
      </c>
      <c r="C874" s="17">
        <f>'K. BC DR'!J51</f>
        <v>0</v>
      </c>
      <c r="D874" s="17" t="str">
        <f>'K. BC DR'!X51</f>
        <v/>
      </c>
      <c r="E874" s="17" t="str">
        <f>'K. BC DR'!B51</f>
        <v>K.2.7</v>
      </c>
      <c r="F874" s="17" t="str">
        <f>'K. BC DR'!C51</f>
        <v>Special food handling in cafeterias?</v>
      </c>
      <c r="G874" s="17" t="str">
        <f>'K. BC DR'!D51</f>
        <v>No</v>
      </c>
      <c r="H874" s="17">
        <f>'K. BC DR'!E51</f>
        <v>0</v>
      </c>
      <c r="I874" s="17">
        <f>'K. BC DR'!F51</f>
        <v>0</v>
      </c>
      <c r="J874" s="17" t="str">
        <f>'K. BC DR'!G51</f>
        <v>N/A</v>
      </c>
      <c r="K874" s="17">
        <f>'K. BC DR'!H51</f>
        <v>0</v>
      </c>
      <c r="L874" s="17" t="s">
        <v>3</v>
      </c>
      <c r="M874" s="17" t="s">
        <v>243</v>
      </c>
      <c r="N874" s="113" t="s">
        <v>3</v>
      </c>
      <c r="O874" s="113" t="s">
        <v>3</v>
      </c>
      <c r="P874" s="17" t="s">
        <v>3</v>
      </c>
      <c r="Q874" s="17" t="s">
        <v>3</v>
      </c>
      <c r="R874" s="17"/>
    </row>
    <row r="875" spans="1:18">
      <c r="A875" s="17">
        <f>'K. BC DR'!A52</f>
        <v>2759</v>
      </c>
      <c r="B875" s="17">
        <f>'K. BC DR'!I52</f>
        <v>2</v>
      </c>
      <c r="C875" s="17">
        <f>'K. BC DR'!J52</f>
        <v>0</v>
      </c>
      <c r="D875" s="17" t="str">
        <f>'K. BC DR'!X52</f>
        <v/>
      </c>
      <c r="E875" s="17" t="str">
        <f>'K. BC DR'!B52</f>
        <v>K.2.8</v>
      </c>
      <c r="F875" s="17" t="str">
        <f>'K. BC DR'!C52</f>
        <v>Seasonal flu vaccinations for constituents?</v>
      </c>
      <c r="G875" s="17" t="str">
        <f>'K. BC DR'!D52</f>
        <v>Yes</v>
      </c>
      <c r="H875" s="17">
        <f>'K. BC DR'!E52</f>
        <v>0</v>
      </c>
      <c r="I875" s="17">
        <f>'K. BC DR'!F52</f>
        <v>0</v>
      </c>
      <c r="J875" s="17" t="str">
        <f>'K. BC DR'!G52</f>
        <v>N/A</v>
      </c>
      <c r="K875" s="17">
        <f>'K. BC DR'!H52</f>
        <v>0</v>
      </c>
      <c r="L875" s="17" t="s">
        <v>3</v>
      </c>
      <c r="M875" s="17" t="s">
        <v>243</v>
      </c>
      <c r="N875" s="113" t="s">
        <v>3</v>
      </c>
      <c r="O875" s="113" t="s">
        <v>3</v>
      </c>
      <c r="P875" s="17" t="s">
        <v>3</v>
      </c>
      <c r="Q875" s="17" t="s">
        <v>3</v>
      </c>
      <c r="R875" s="17"/>
    </row>
    <row r="876" spans="1:18">
      <c r="A876" s="17">
        <f>'K. BC DR'!A53</f>
        <v>2743</v>
      </c>
      <c r="B876" s="17">
        <f>'K. BC DR'!I53</f>
        <v>2</v>
      </c>
      <c r="C876" s="17">
        <f>'K. BC DR'!J53</f>
        <v>0</v>
      </c>
      <c r="D876" s="17" t="str">
        <f>'K. BC DR'!X53</f>
        <v/>
      </c>
      <c r="E876" s="17" t="str">
        <f>'K. BC DR'!B53</f>
        <v>K.2.9</v>
      </c>
      <c r="F876" s="17" t="str">
        <f>'K. BC DR'!C53</f>
        <v>Annual review?</v>
      </c>
      <c r="G876" s="17" t="str">
        <f>'K. BC DR'!D53</f>
        <v>Yes</v>
      </c>
      <c r="H876" s="17">
        <f>'K. BC DR'!E53</f>
        <v>0</v>
      </c>
      <c r="I876" s="17">
        <f>'K. BC DR'!F53</f>
        <v>0</v>
      </c>
      <c r="J876" s="17" t="str">
        <f>'K. BC DR'!G53</f>
        <v>N/A</v>
      </c>
      <c r="K876" s="17">
        <f>'K. BC DR'!H53</f>
        <v>0</v>
      </c>
      <c r="L876" s="17" t="s">
        <v>3</v>
      </c>
      <c r="M876" s="17" t="s">
        <v>243</v>
      </c>
      <c r="N876" s="113" t="s">
        <v>3</v>
      </c>
      <c r="O876" s="113" t="s">
        <v>3</v>
      </c>
      <c r="P876" s="17" t="s">
        <v>3983</v>
      </c>
      <c r="Q876" s="17" t="s">
        <v>3</v>
      </c>
      <c r="R876" s="17"/>
    </row>
    <row r="877" spans="1:18">
      <c r="A877" s="17">
        <f>'K. BC DR'!A54</f>
        <v>2747</v>
      </c>
      <c r="B877" s="17">
        <f>'K. BC DR'!I54</f>
        <v>2</v>
      </c>
      <c r="C877" s="17">
        <f>'K. BC DR'!J54</f>
        <v>0</v>
      </c>
      <c r="D877" s="17" t="str">
        <f>'K. BC DR'!X54</f>
        <v/>
      </c>
      <c r="E877" s="17" t="str">
        <f>'K. BC DR'!B54</f>
        <v>K.2.10</v>
      </c>
      <c r="F877" s="17" t="str">
        <f>'K. BC DR'!C54</f>
        <v>Periodic testing of the plan?</v>
      </c>
      <c r="G877" s="17" t="str">
        <f>'K. BC DR'!D54</f>
        <v>Yes</v>
      </c>
      <c r="H877" s="17">
        <f>'K. BC DR'!E54</f>
        <v>0</v>
      </c>
      <c r="I877" s="17">
        <f>'K. BC DR'!F54</f>
        <v>0</v>
      </c>
      <c r="J877" s="17" t="str">
        <f>'K. BC DR'!G54</f>
        <v>N/A</v>
      </c>
      <c r="K877" s="17">
        <f>'K. BC DR'!H54</f>
        <v>0</v>
      </c>
      <c r="L877" s="17" t="s">
        <v>3</v>
      </c>
      <c r="M877" s="17" t="s">
        <v>243</v>
      </c>
      <c r="N877" s="113" t="s">
        <v>3</v>
      </c>
      <c r="O877" s="113" t="s">
        <v>3</v>
      </c>
      <c r="P877" s="17" t="s">
        <v>3984</v>
      </c>
      <c r="Q877" s="17" t="s">
        <v>3</v>
      </c>
      <c r="R877" s="17"/>
    </row>
    <row r="878" spans="1:18" ht="28">
      <c r="A878" s="17">
        <f>'K. BC DR'!A55</f>
        <v>2748</v>
      </c>
      <c r="B878" s="17">
        <f>'K. BC DR'!I55</f>
        <v>2</v>
      </c>
      <c r="C878" s="17">
        <f>'K. BC DR'!J55</f>
        <v>0</v>
      </c>
      <c r="D878" s="17" t="str">
        <f>'K. BC DR'!X55</f>
        <v/>
      </c>
      <c r="E878" s="17" t="str">
        <f>'K. BC DR'!B55</f>
        <v>K.2.11</v>
      </c>
      <c r="F878" s="17" t="str">
        <f>'K. BC DR'!C55</f>
        <v>Verification of critical service provider pandemic plans?</v>
      </c>
      <c r="G878" s="17" t="str">
        <f>'K. BC DR'!D55</f>
        <v>No</v>
      </c>
      <c r="H878" s="17">
        <f>'K. BC DR'!E55</f>
        <v>0</v>
      </c>
      <c r="I878" s="17">
        <f>'K. BC DR'!F55</f>
        <v>0</v>
      </c>
      <c r="J878" s="17" t="str">
        <f>'K. BC DR'!G55</f>
        <v>N/A</v>
      </c>
      <c r="K878" s="17">
        <f>'K. BC DR'!H55</f>
        <v>0</v>
      </c>
      <c r="L878" s="17" t="s">
        <v>3</v>
      </c>
      <c r="M878" s="17" t="s">
        <v>243</v>
      </c>
      <c r="N878" s="113" t="s">
        <v>3</v>
      </c>
      <c r="O878" s="113" t="s">
        <v>3</v>
      </c>
      <c r="P878" s="17" t="s">
        <v>3985</v>
      </c>
      <c r="Q878" s="17" t="s">
        <v>3</v>
      </c>
      <c r="R878" s="17"/>
    </row>
    <row r="879" spans="1:18" ht="42">
      <c r="A879" s="17">
        <f>'K. BC DR'!A56</f>
        <v>2749</v>
      </c>
      <c r="B879" s="17">
        <f>'K. BC DR'!I56</f>
        <v>2</v>
      </c>
      <c r="C879" s="17">
        <f>'K. BC DR'!J56</f>
        <v>0</v>
      </c>
      <c r="D879" s="17" t="str">
        <f>'K. BC DR'!X56</f>
        <v/>
      </c>
      <c r="E879" s="17" t="str">
        <f>'K. BC DR'!B56</f>
        <v>K.2.12</v>
      </c>
      <c r="F879" s="17" t="str">
        <f>'K. BC DR'!C56</f>
        <v>Business Impact Analysis?</v>
      </c>
      <c r="G879" s="17" t="str">
        <f>'K. BC DR'!D56</f>
        <v>Yes</v>
      </c>
      <c r="H879" s="17">
        <f>'K. BC DR'!E56</f>
        <v>0</v>
      </c>
      <c r="I879" s="17">
        <f>'K. BC DR'!F56</f>
        <v>0</v>
      </c>
      <c r="J879" s="17" t="str">
        <f>'K. BC DR'!G56</f>
        <v>14.1.2</v>
      </c>
      <c r="K879" s="17" t="str">
        <f>'K. BC DR'!H56</f>
        <v>Business Continuity And Risk Assessment</v>
      </c>
      <c r="L879" s="17" t="s">
        <v>3460</v>
      </c>
      <c r="M879" s="17" t="s">
        <v>3461</v>
      </c>
      <c r="N879" s="113" t="s">
        <v>3</v>
      </c>
      <c r="O879" s="113" t="s">
        <v>3</v>
      </c>
      <c r="P879" s="17" t="s">
        <v>3986</v>
      </c>
      <c r="Q879" s="17" t="s">
        <v>3463</v>
      </c>
      <c r="R879" s="17"/>
    </row>
    <row r="880" spans="1:18" ht="42">
      <c r="A880" s="17">
        <f>'K. BC DR'!A57</f>
        <v>2329</v>
      </c>
      <c r="B880" s="17">
        <f>'K. BC DR'!I57</f>
        <v>1</v>
      </c>
      <c r="C880" s="17">
        <f>'K. BC DR'!J57</f>
        <v>0</v>
      </c>
      <c r="D880" s="17">
        <f>'K. BC DR'!X57</f>
        <v>1</v>
      </c>
      <c r="E880" s="17" t="str">
        <f>'K. BC DR'!B57</f>
        <v>K.3</v>
      </c>
      <c r="F880" s="17" t="str">
        <f>'K. BC DR'!C57</f>
        <v>Is a Business Impact Analysis conducted at least annually? If so, does it include:</v>
      </c>
      <c r="G880" s="17" t="str">
        <f>'K. BC DR'!D57</f>
        <v>Yes</v>
      </c>
      <c r="H880" s="17">
        <f>'K. BC DR'!E57</f>
        <v>0</v>
      </c>
      <c r="I880" s="17">
        <f>'K. BC DR'!F57</f>
        <v>0</v>
      </c>
      <c r="J880" s="17" t="str">
        <f>'K. BC DR'!G57</f>
        <v>14.1.2</v>
      </c>
      <c r="K880" s="17" t="str">
        <f>'K. BC DR'!H57</f>
        <v>Business Continuity And Risk Assessment</v>
      </c>
      <c r="L880" s="17" t="s">
        <v>3460</v>
      </c>
      <c r="M880" s="17" t="s">
        <v>3461</v>
      </c>
      <c r="N880" s="113" t="s">
        <v>3</v>
      </c>
      <c r="O880" s="113" t="s">
        <v>3</v>
      </c>
      <c r="P880" s="17" t="s">
        <v>3987</v>
      </c>
      <c r="Q880" s="17" t="s">
        <v>3463</v>
      </c>
      <c r="R880" s="17"/>
    </row>
    <row r="881" spans="1:18" ht="56">
      <c r="A881" s="17">
        <f>'K. BC DR'!A58</f>
        <v>2334</v>
      </c>
      <c r="B881" s="17">
        <f>'K. BC DR'!I58</f>
        <v>2</v>
      </c>
      <c r="C881" s="17">
        <f>'K. BC DR'!J58</f>
        <v>0</v>
      </c>
      <c r="D881" s="17" t="str">
        <f>'K. BC DR'!X58</f>
        <v/>
      </c>
      <c r="E881" s="17" t="str">
        <f>'K. BC DR'!B58</f>
        <v>K.3.1</v>
      </c>
      <c r="F881" s="17" t="str">
        <f>'K. BC DR'!C58</f>
        <v>Business Process Criticality (high, medium, low or numerical rating) that distinguishes the relative importance of each process?</v>
      </c>
      <c r="G881" s="17" t="str">
        <f>'K. BC DR'!D58</f>
        <v>Yes</v>
      </c>
      <c r="H881" s="17">
        <f>'K. BC DR'!E58</f>
        <v>0</v>
      </c>
      <c r="I881" s="17">
        <f>'K. BC DR'!F58</f>
        <v>0</v>
      </c>
      <c r="J881" s="17" t="str">
        <f>'K. BC DR'!G58</f>
        <v>14.1.1.a</v>
      </c>
      <c r="K881" s="17" t="str">
        <f>'K. BC DR'!H58</f>
        <v>Including Information Security In The Business Continuity Management Process</v>
      </c>
      <c r="L881" s="17" t="s">
        <v>3510</v>
      </c>
      <c r="M881" s="17" t="s">
        <v>3511</v>
      </c>
      <c r="N881" s="113" t="s">
        <v>3</v>
      </c>
      <c r="O881" s="113" t="s">
        <v>3</v>
      </c>
      <c r="P881" s="17" t="s">
        <v>3988</v>
      </c>
      <c r="Q881" s="17" t="s">
        <v>3608</v>
      </c>
      <c r="R881" s="17"/>
    </row>
    <row r="882" spans="1:18">
      <c r="A882" s="17">
        <f>'K. BC DR'!A59</f>
        <v>2335</v>
      </c>
      <c r="B882" s="17">
        <f>'K. BC DR'!I59</f>
        <v>2</v>
      </c>
      <c r="C882" s="17">
        <f>'K. BC DR'!J59</f>
        <v>0</v>
      </c>
      <c r="D882" s="17" t="str">
        <f>'K. BC DR'!X59</f>
        <v/>
      </c>
      <c r="E882" s="17" t="str">
        <f>'K. BC DR'!B59</f>
        <v>K.3.2</v>
      </c>
      <c r="F882" s="17" t="str">
        <f>'K. BC DR'!C59</f>
        <v>Recovery Time Objective?</v>
      </c>
      <c r="G882" s="17" t="str">
        <f>'K. BC DR'!D59</f>
        <v>Yes</v>
      </c>
      <c r="H882" s="17" t="str">
        <f>'K. BC DR'!E59</f>
        <v>Q50</v>
      </c>
      <c r="I882" s="17">
        <f>'K. BC DR'!F59</f>
        <v>0</v>
      </c>
      <c r="J882" s="17" t="str">
        <f>'K. BC DR'!G59</f>
        <v>N/A</v>
      </c>
      <c r="K882" s="17" t="str">
        <f>'K. BC DR'!H59</f>
        <v/>
      </c>
      <c r="L882" s="17" t="s">
        <v>3</v>
      </c>
      <c r="M882" s="17" t="s">
        <v>243</v>
      </c>
      <c r="N882" s="113" t="s">
        <v>3</v>
      </c>
      <c r="O882" s="113" t="s">
        <v>3</v>
      </c>
      <c r="P882" s="17" t="s">
        <v>3</v>
      </c>
      <c r="Q882" s="17" t="s">
        <v>3</v>
      </c>
      <c r="R882" s="17"/>
    </row>
    <row r="883" spans="1:18">
      <c r="A883" s="17">
        <f>'K. BC DR'!A60</f>
        <v>2337</v>
      </c>
      <c r="B883" s="17">
        <f>'K. BC DR'!I60</f>
        <v>2</v>
      </c>
      <c r="C883" s="17">
        <f>'K. BC DR'!J60</f>
        <v>0</v>
      </c>
      <c r="D883" s="17" t="str">
        <f>'K. BC DR'!X60</f>
        <v/>
      </c>
      <c r="E883" s="17" t="str">
        <f>'K. BC DR'!B60</f>
        <v>K.3.3</v>
      </c>
      <c r="F883" s="17" t="str">
        <f>'K. BC DR'!C60</f>
        <v>Recovery Point Objective?</v>
      </c>
      <c r="G883" s="17" t="str">
        <f>'K. BC DR'!D60</f>
        <v>Yes</v>
      </c>
      <c r="H883" s="17" t="str">
        <f>'K. BC DR'!E60</f>
        <v>Q50</v>
      </c>
      <c r="I883" s="17">
        <f>'K. BC DR'!F60</f>
        <v>0</v>
      </c>
      <c r="J883" s="17" t="str">
        <f>'K. BC DR'!G60</f>
        <v>N/A</v>
      </c>
      <c r="K883" s="17" t="str">
        <f>'K. BC DR'!H60</f>
        <v/>
      </c>
      <c r="L883" s="17" t="s">
        <v>3</v>
      </c>
      <c r="M883" s="17" t="s">
        <v>243</v>
      </c>
      <c r="N883" s="113" t="s">
        <v>3</v>
      </c>
      <c r="O883" s="113" t="s">
        <v>3</v>
      </c>
      <c r="P883" s="17" t="s">
        <v>3</v>
      </c>
      <c r="Q883" s="17" t="s">
        <v>3</v>
      </c>
      <c r="R883" s="17"/>
    </row>
    <row r="884" spans="1:18">
      <c r="A884" s="17">
        <f>'K. BC DR'!A61</f>
        <v>2338</v>
      </c>
      <c r="B884" s="17">
        <f>'K. BC DR'!I61</f>
        <v>2</v>
      </c>
      <c r="C884" s="17">
        <f>'K. BC DR'!J61</f>
        <v>0</v>
      </c>
      <c r="D884" s="17" t="str">
        <f>'K. BC DR'!X61</f>
        <v/>
      </c>
      <c r="E884" s="17" t="str">
        <f>'K. BC DR'!B61</f>
        <v>K.3.4</v>
      </c>
      <c r="F884" s="17" t="str">
        <f>'K. BC DR'!C61</f>
        <v>Maximum allowable downtime?</v>
      </c>
      <c r="G884" s="17" t="str">
        <f>'K. BC DR'!D61</f>
        <v>Yes</v>
      </c>
      <c r="H884" s="17">
        <f>'K. BC DR'!E61</f>
        <v>0</v>
      </c>
      <c r="I884" s="17">
        <f>'K. BC DR'!F61</f>
        <v>0</v>
      </c>
      <c r="J884" s="17" t="str">
        <f>'K. BC DR'!G61</f>
        <v>N/A</v>
      </c>
      <c r="K884" s="17" t="str">
        <f>'K. BC DR'!H61</f>
        <v/>
      </c>
      <c r="L884" s="17" t="s">
        <v>3</v>
      </c>
      <c r="M884" s="17" t="s">
        <v>243</v>
      </c>
      <c r="N884" s="113" t="s">
        <v>3</v>
      </c>
      <c r="O884" s="113" t="s">
        <v>3</v>
      </c>
      <c r="P884" s="17" t="s">
        <v>3</v>
      </c>
      <c r="Q884" s="17" t="s">
        <v>3</v>
      </c>
      <c r="R884" s="17"/>
    </row>
    <row r="885" spans="1:18">
      <c r="A885" s="17">
        <f>'K. BC DR'!A62</f>
        <v>2760</v>
      </c>
      <c r="B885" s="17">
        <f>'K. BC DR'!I62</f>
        <v>2</v>
      </c>
      <c r="C885" s="17">
        <f>'K. BC DR'!J62</f>
        <v>0</v>
      </c>
      <c r="D885" s="17" t="str">
        <f>'K. BC DR'!X62</f>
        <v/>
      </c>
      <c r="E885" s="17" t="str">
        <f>'K. BC DR'!B62</f>
        <v>K.3.5</v>
      </c>
      <c r="F885" s="17" t="str">
        <f>'K. BC DR'!C62</f>
        <v>Impact to clients?</v>
      </c>
      <c r="G885" s="17" t="str">
        <f>'K. BC DR'!D62</f>
        <v>Yes</v>
      </c>
      <c r="H885" s="17">
        <f>'K. BC DR'!E62</f>
        <v>0</v>
      </c>
      <c r="I885" s="17">
        <f>'K. BC DR'!F62</f>
        <v>0</v>
      </c>
      <c r="J885" s="17" t="str">
        <f>'K. BC DR'!G62</f>
        <v>N/A</v>
      </c>
      <c r="K885" s="17" t="str">
        <f>'K. BC DR'!H62</f>
        <v/>
      </c>
      <c r="L885" s="17" t="s">
        <v>3</v>
      </c>
      <c r="M885" s="17" t="s">
        <v>243</v>
      </c>
      <c r="N885" s="113" t="s">
        <v>3</v>
      </c>
      <c r="O885" s="113" t="s">
        <v>3</v>
      </c>
      <c r="P885" s="17" t="s">
        <v>3</v>
      </c>
      <c r="Q885" s="17" t="s">
        <v>3</v>
      </c>
      <c r="R885" s="17"/>
    </row>
    <row r="886" spans="1:18">
      <c r="A886" s="17">
        <f>'K. BC DR'!A63</f>
        <v>0</v>
      </c>
      <c r="B886" s="17">
        <f>'K. BC DR'!I63</f>
        <v>0</v>
      </c>
      <c r="C886" s="17">
        <f>'K. BC DR'!J63</f>
        <v>0</v>
      </c>
      <c r="D886" s="17">
        <f>'K. BC DR'!X63</f>
        <v>0</v>
      </c>
      <c r="E886" s="17">
        <f>'K. BC DR'!B63</f>
        <v>0</v>
      </c>
      <c r="F886" s="17">
        <f>'K. BC DR'!C63</f>
        <v>0</v>
      </c>
      <c r="G886" s="17">
        <f>'K. BC DR'!D63</f>
        <v>0</v>
      </c>
      <c r="H886" s="17">
        <f>'K. BC DR'!E63</f>
        <v>0</v>
      </c>
      <c r="I886" s="17">
        <f>'K. BC DR'!F63</f>
        <v>0</v>
      </c>
      <c r="J886" s="17">
        <f>'K. BC DR'!G63</f>
        <v>0</v>
      </c>
      <c r="K886" s="17">
        <f>'K. BC DR'!H63</f>
        <v>0</v>
      </c>
      <c r="L886" s="17"/>
      <c r="M886" s="17"/>
      <c r="N886" s="113"/>
      <c r="O886" s="113"/>
      <c r="P886" s="17"/>
      <c r="Q886" s="17"/>
      <c r="R886" s="17"/>
    </row>
    <row r="887" spans="1:18">
      <c r="A887" s="102"/>
      <c r="B887" s="102"/>
      <c r="C887" s="102"/>
      <c r="D887" s="102"/>
      <c r="E887" s="102"/>
      <c r="F887" s="71"/>
      <c r="G887" s="102"/>
      <c r="H887" s="102"/>
      <c r="I887" s="71"/>
      <c r="J887" s="190"/>
      <c r="K887" s="71"/>
      <c r="L887" s="71"/>
      <c r="M887" s="71"/>
      <c r="N887" s="190"/>
      <c r="O887" s="190"/>
      <c r="P887" s="71"/>
      <c r="Q887" s="71"/>
      <c r="R887" s="71"/>
    </row>
    <row r="888" spans="1:18">
      <c r="A888" s="45" t="str">
        <f>'L. Compliance'!B1</f>
        <v>L. Compliance</v>
      </c>
      <c r="B888" s="188"/>
      <c r="C888" s="188"/>
      <c r="D888" s="188"/>
      <c r="E888" s="188" t="str">
        <f>'L. Compliance'!B1</f>
        <v>L. Compliance</v>
      </c>
      <c r="F888" s="192"/>
      <c r="G888" s="188"/>
      <c r="H888" s="188"/>
      <c r="I888" s="192"/>
      <c r="J888" s="191"/>
      <c r="K888" s="192"/>
      <c r="L888" s="192"/>
      <c r="M888" s="192"/>
      <c r="N888" s="191"/>
      <c r="O888" s="191"/>
      <c r="P888" s="192"/>
      <c r="Q888" s="192"/>
      <c r="R888" s="183"/>
    </row>
    <row r="889" spans="1:18" ht="70">
      <c r="A889" s="17">
        <f>'L. Compliance'!A5</f>
        <v>2826</v>
      </c>
      <c r="B889" s="17">
        <f>'L. Compliance'!I5</f>
        <v>1</v>
      </c>
      <c r="C889" s="17">
        <f>'L. Compliance'!J5</f>
        <v>0</v>
      </c>
      <c r="D889" s="17">
        <f>'L. Compliance'!X5</f>
        <v>1</v>
      </c>
      <c r="E889" s="17" t="str">
        <f>'L. Compliance'!B5</f>
        <v>L.1</v>
      </c>
      <c r="F889" s="17" t="str">
        <f>'L. Compliance'!C5</f>
        <v>Is there an internal audit, risk management or compliance department with responsibility for identifying and tracking resolution of outstanding regulatory issues?</v>
      </c>
      <c r="G889" s="17" t="str">
        <f>'L. Compliance'!D5</f>
        <v>Yes</v>
      </c>
      <c r="H889" s="17" t="str">
        <f>'L. Compliance'!E5</f>
        <v>Q53</v>
      </c>
      <c r="I889" s="17">
        <f>'L. Compliance'!F5</f>
        <v>0</v>
      </c>
      <c r="J889" s="17" t="str">
        <f>'L. Compliance'!G5</f>
        <v>6.1.2</v>
      </c>
      <c r="K889" s="17" t="str">
        <f>'L. Compliance'!H5</f>
        <v>Information security co-ordination</v>
      </c>
      <c r="L889" s="17" t="s">
        <v>3520</v>
      </c>
      <c r="M889" s="17" t="s">
        <v>3521</v>
      </c>
      <c r="N889" s="113" t="s">
        <v>3</v>
      </c>
      <c r="O889" s="113" t="s">
        <v>3</v>
      </c>
      <c r="P889" s="17" t="s">
        <v>3989</v>
      </c>
      <c r="Q889" s="17" t="s">
        <v>3522</v>
      </c>
      <c r="R889" s="17"/>
    </row>
    <row r="890" spans="1:18" ht="42">
      <c r="A890" s="17">
        <f>'L. Compliance'!A6</f>
        <v>2376</v>
      </c>
      <c r="B890" s="17">
        <f>'L. Compliance'!I6</f>
        <v>1</v>
      </c>
      <c r="C890" s="17">
        <f>'L. Compliance'!J6</f>
        <v>0</v>
      </c>
      <c r="D890" s="17" t="str">
        <f>'L. Compliance'!X6</f>
        <v/>
      </c>
      <c r="E890" s="17" t="str">
        <f>'L. Compliance'!B6</f>
        <v>L.2</v>
      </c>
      <c r="F890" s="17" t="str">
        <f>'L. Compliance'!C6</f>
        <v>Are audits performed to ensure compliance with any legal, regulatory or industry requirements?</v>
      </c>
      <c r="G890" s="17" t="str">
        <f>'L. Compliance'!D6</f>
        <v>Yes</v>
      </c>
      <c r="H890" s="17" t="str">
        <f>'L. Compliance'!E6</f>
        <v>Q55</v>
      </c>
      <c r="I890" s="17">
        <f>'L. Compliance'!F6</f>
        <v>0</v>
      </c>
      <c r="J890" s="17" t="str">
        <f>'L. Compliance'!G6</f>
        <v>N/A</v>
      </c>
      <c r="K890" s="17" t="str">
        <f>'L. Compliance'!H6</f>
        <v/>
      </c>
      <c r="L890" s="17" t="s">
        <v>3</v>
      </c>
      <c r="M890" s="17" t="s">
        <v>243</v>
      </c>
      <c r="N890" s="113" t="s">
        <v>3</v>
      </c>
      <c r="O890" s="113" t="s">
        <v>3</v>
      </c>
      <c r="P890" s="17" t="s">
        <v>3990</v>
      </c>
      <c r="Q890" s="17" t="s">
        <v>3</v>
      </c>
      <c r="R890" s="17"/>
    </row>
    <row r="891" spans="1:18" ht="28">
      <c r="A891" s="17">
        <f>'L. Compliance'!A7</f>
        <v>2829</v>
      </c>
      <c r="B891" s="17">
        <f>'L. Compliance'!I7</f>
        <v>1</v>
      </c>
      <c r="C891" s="17">
        <f>'L. Compliance'!J7</f>
        <v>0</v>
      </c>
      <c r="D891" s="17" t="str">
        <f>'L. Compliance'!X7</f>
        <v/>
      </c>
      <c r="E891" s="17" t="str">
        <f>'L. Compliance'!B7</f>
        <v>L.3</v>
      </c>
      <c r="F891" s="17" t="str">
        <f>'L. Compliance'!C7</f>
        <v>Is there a process used to manage the controls on a life cycle basis?</v>
      </c>
      <c r="G891" s="17" t="str">
        <f>'L. Compliance'!D7</f>
        <v>Yes</v>
      </c>
      <c r="H891" s="17">
        <f>'L. Compliance'!E7</f>
        <v>0</v>
      </c>
      <c r="I891" s="17">
        <f>'L. Compliance'!F7</f>
        <v>0</v>
      </c>
      <c r="J891" s="17" t="str">
        <f>'L. Compliance'!G7</f>
        <v>N/A</v>
      </c>
      <c r="K891" s="17">
        <f>'L. Compliance'!H7</f>
        <v>0</v>
      </c>
      <c r="L891" s="17" t="s">
        <v>3</v>
      </c>
      <c r="M891" s="17" t="s">
        <v>243</v>
      </c>
      <c r="N891" s="113" t="s">
        <v>3</v>
      </c>
      <c r="O891" s="113" t="s">
        <v>3</v>
      </c>
      <c r="P891" s="17" t="s">
        <v>3991</v>
      </c>
      <c r="Q891" s="17" t="s">
        <v>3</v>
      </c>
      <c r="R891" s="17"/>
    </row>
    <row r="892" spans="1:18" ht="70">
      <c r="A892" s="17">
        <f>'L. Compliance'!A8</f>
        <v>2830</v>
      </c>
      <c r="B892" s="17">
        <f>'L. Compliance'!I8</f>
        <v>1</v>
      </c>
      <c r="C892" s="17">
        <f>'L. Compliance'!J8</f>
        <v>0</v>
      </c>
      <c r="D892" s="17" t="str">
        <f>'L. Compliance'!X8</f>
        <v/>
      </c>
      <c r="E892" s="17" t="str">
        <f>'L. Compliance'!B8</f>
        <v>L.4</v>
      </c>
      <c r="F892" s="17" t="str">
        <f>'L. Compliance'!C8</f>
        <v>Are there procedures to ensure compliance with legislative, regulatory, and contractual requirements on the use of material where intellectual property rights may be applied and on the use of proprietary software products?</v>
      </c>
      <c r="G892" s="17" t="str">
        <f>'L. Compliance'!D8</f>
        <v>Yes</v>
      </c>
      <c r="H892" s="17" t="str">
        <f>'L. Compliance'!E8</f>
        <v>Q51</v>
      </c>
      <c r="I892" s="17">
        <f>'L. Compliance'!F8</f>
        <v>0</v>
      </c>
      <c r="J892" s="17" t="str">
        <f>'L. Compliance'!G8</f>
        <v>15.1.2</v>
      </c>
      <c r="K892" s="17" t="str">
        <f>'L. Compliance'!H8</f>
        <v>Intellectual Property Rights (Pier)</v>
      </c>
      <c r="L892" s="17" t="s">
        <v>3530</v>
      </c>
      <c r="M892" s="17" t="s">
        <v>3531</v>
      </c>
      <c r="N892" s="113" t="s">
        <v>3</v>
      </c>
      <c r="O892" s="113" t="s">
        <v>3</v>
      </c>
      <c r="P892" s="17" t="s">
        <v>3</v>
      </c>
      <c r="Q892" s="17" t="s">
        <v>3530</v>
      </c>
      <c r="R892" s="17"/>
    </row>
    <row r="893" spans="1:18" ht="56">
      <c r="A893" s="17">
        <f>'L. Compliance'!A9</f>
        <v>2837</v>
      </c>
      <c r="B893" s="17">
        <f>'L. Compliance'!I9</f>
        <v>1</v>
      </c>
      <c r="C893" s="17">
        <f>'L. Compliance'!J9</f>
        <v>0</v>
      </c>
      <c r="D893" s="17" t="str">
        <f>'L. Compliance'!X9</f>
        <v/>
      </c>
      <c r="E893" s="17" t="str">
        <f>'L. Compliance'!B9</f>
        <v>L.5</v>
      </c>
      <c r="F893" s="17" t="str">
        <f>'L. Compliance'!C9</f>
        <v>Is there a records retention policy covering paper and electronic records, including email, in support of applicable regulations, standards and contractual requirements?</v>
      </c>
      <c r="G893" s="17" t="str">
        <f>'L. Compliance'!D9</f>
        <v>Yes</v>
      </c>
      <c r="H893" s="17" t="str">
        <f>'L. Compliance'!E9</f>
        <v>Q52</v>
      </c>
      <c r="I893" s="17">
        <f>'L. Compliance'!F9</f>
        <v>0</v>
      </c>
      <c r="J893" s="17" t="str">
        <f>'L. Compliance'!G9</f>
        <v>15.1.3</v>
      </c>
      <c r="K893" s="17" t="str">
        <f>'L. Compliance'!H9</f>
        <v>Protection Of Organizational Records</v>
      </c>
      <c r="L893" s="17" t="s">
        <v>3530</v>
      </c>
      <c r="M893" s="17" t="s">
        <v>3531</v>
      </c>
      <c r="N893" s="113" t="s">
        <v>3</v>
      </c>
      <c r="O893" s="113" t="s">
        <v>3</v>
      </c>
      <c r="P893" s="17" t="s">
        <v>3</v>
      </c>
      <c r="Q893" s="17" t="s">
        <v>3992</v>
      </c>
      <c r="R893" s="17"/>
    </row>
    <row r="894" spans="1:18">
      <c r="A894" s="17">
        <f>'L. Compliance'!A10</f>
        <v>2849</v>
      </c>
      <c r="B894" s="17">
        <f>'L. Compliance'!I10</f>
        <v>1</v>
      </c>
      <c r="C894" s="17">
        <f>'L. Compliance'!J10</f>
        <v>0</v>
      </c>
      <c r="D894" s="17" t="str">
        <f>'L. Compliance'!X10</f>
        <v/>
      </c>
      <c r="E894" s="17" t="str">
        <f>'L. Compliance'!B10</f>
        <v>L.6</v>
      </c>
      <c r="F894" s="17" t="str">
        <f>'L. Compliance'!C10</f>
        <v>Are encryption tools managed and maintained?</v>
      </c>
      <c r="G894" s="17" t="str">
        <f>'L. Compliance'!D10</f>
        <v>Yes</v>
      </c>
      <c r="H894" s="17">
        <f>'L. Compliance'!E10</f>
        <v>0</v>
      </c>
      <c r="I894" s="17">
        <f>'L. Compliance'!F10</f>
        <v>0</v>
      </c>
      <c r="J894" s="17" t="str">
        <f>'L. Compliance'!G10</f>
        <v>N/A</v>
      </c>
      <c r="K894" s="17" t="str">
        <f>'L. Compliance'!H10</f>
        <v/>
      </c>
      <c r="L894" s="17" t="s">
        <v>3</v>
      </c>
      <c r="M894" s="17" t="s">
        <v>243</v>
      </c>
      <c r="N894" s="113" t="s">
        <v>3</v>
      </c>
      <c r="O894" s="113" t="s">
        <v>3</v>
      </c>
      <c r="P894" s="17" t="s">
        <v>3</v>
      </c>
      <c r="Q894" s="17" t="s">
        <v>3</v>
      </c>
      <c r="R894" s="17"/>
    </row>
    <row r="895" spans="1:18" ht="70">
      <c r="A895" s="17">
        <f>'L. Compliance'!A11</f>
        <v>2857</v>
      </c>
      <c r="B895" s="17">
        <f>'L. Compliance'!I11</f>
        <v>1</v>
      </c>
      <c r="C895" s="17">
        <f>'L. Compliance'!J11</f>
        <v>0</v>
      </c>
      <c r="D895" s="17" t="str">
        <f>'L. Compliance'!X11</f>
        <v/>
      </c>
      <c r="E895" s="17" t="str">
        <f>'L. Compliance'!B11</f>
        <v>L.7</v>
      </c>
      <c r="F895" s="17" t="str">
        <f>'L. Compliance'!C11</f>
        <v>Does management regularly review the compliance of information processing within their area of responsibility with the appropriate security policies, standards, and any other security requirements?</v>
      </c>
      <c r="G895" s="17" t="str">
        <f>'L. Compliance'!D11</f>
        <v>Yes</v>
      </c>
      <c r="H895" s="17">
        <f>'L. Compliance'!E11</f>
        <v>0</v>
      </c>
      <c r="I895" s="17">
        <f>'L. Compliance'!F11</f>
        <v>0</v>
      </c>
      <c r="J895" s="17" t="str">
        <f>'L. Compliance'!G11</f>
        <v>15.2.1</v>
      </c>
      <c r="K895" s="17" t="str">
        <f>'L. Compliance'!H11</f>
        <v>Compliance With Security Policies And Standards</v>
      </c>
      <c r="L895" s="17" t="s">
        <v>3530</v>
      </c>
      <c r="M895" s="17" t="s">
        <v>3531</v>
      </c>
      <c r="N895" s="113" t="s">
        <v>3</v>
      </c>
      <c r="O895" s="113" t="s">
        <v>3</v>
      </c>
      <c r="P895" s="17" t="s">
        <v>3993</v>
      </c>
      <c r="Q895" s="17" t="s">
        <v>3533</v>
      </c>
      <c r="R895" s="17"/>
    </row>
    <row r="896" spans="1:18" ht="70">
      <c r="A896" s="17">
        <f>'L. Compliance'!A12</f>
        <v>2390</v>
      </c>
      <c r="B896" s="17">
        <f>'L. Compliance'!I12</f>
        <v>1</v>
      </c>
      <c r="C896" s="17">
        <f>'L. Compliance'!J12</f>
        <v>0</v>
      </c>
      <c r="D896" s="17" t="str">
        <f>'L. Compliance'!X12</f>
        <v/>
      </c>
      <c r="E896" s="17" t="str">
        <f>'L. Compliance'!B12</f>
        <v>L.8</v>
      </c>
      <c r="F896" s="17" t="str">
        <f>'L. Compliance'!C12</f>
        <v>Has a review of security policies, standards, procedures, and/or guidelines been performed within the last 12 months?</v>
      </c>
      <c r="G896" s="17" t="str">
        <f>'L. Compliance'!D12</f>
        <v>Yes</v>
      </c>
      <c r="H896" s="17">
        <f>'L. Compliance'!E12</f>
        <v>0</v>
      </c>
      <c r="I896" s="17">
        <f>'L. Compliance'!F12</f>
        <v>0</v>
      </c>
      <c r="J896" s="17" t="str">
        <f>'L. Compliance'!G12</f>
        <v>15.2.1</v>
      </c>
      <c r="K896" s="17" t="str">
        <f>'L. Compliance'!H12</f>
        <v>Compliance With Security Policies And Standards</v>
      </c>
      <c r="L896" s="17" t="s">
        <v>3530</v>
      </c>
      <c r="M896" s="17" t="s">
        <v>3531</v>
      </c>
      <c r="N896" s="113" t="s">
        <v>3</v>
      </c>
      <c r="O896" s="113" t="s">
        <v>3</v>
      </c>
      <c r="P896" s="17" t="s">
        <v>3994</v>
      </c>
      <c r="Q896" s="17" t="s">
        <v>3533</v>
      </c>
      <c r="R896" s="17"/>
    </row>
    <row r="897" spans="1:18" ht="70">
      <c r="A897" s="17">
        <f>'L. Compliance'!A13</f>
        <v>2868</v>
      </c>
      <c r="B897" s="17">
        <f>'L. Compliance'!I13</f>
        <v>1</v>
      </c>
      <c r="C897" s="17">
        <f>'L. Compliance'!J13</f>
        <v>0</v>
      </c>
      <c r="D897" s="17" t="str">
        <f>'L. Compliance'!X13</f>
        <v/>
      </c>
      <c r="E897" s="17" t="str">
        <f>'L. Compliance'!B13</f>
        <v>L.9</v>
      </c>
      <c r="F897" s="17" t="str">
        <f>'L. Compliance'!C13</f>
        <v>Are information systems regularly checked for compliance with security implementation standards?</v>
      </c>
      <c r="G897" s="17" t="str">
        <f>'L. Compliance'!D13</f>
        <v>Yes</v>
      </c>
      <c r="H897" s="17">
        <f>'L. Compliance'!E13</f>
        <v>0</v>
      </c>
      <c r="I897" s="17" t="str">
        <f>'L. Compliance'!F13</f>
        <v>L.2 Technical Compliance Checking – Vulnerability Testing and Remediation</v>
      </c>
      <c r="J897" s="17" t="str">
        <f>'L. Compliance'!G13</f>
        <v>15.2.2</v>
      </c>
      <c r="K897" s="17" t="str">
        <f>'L. Compliance'!H13</f>
        <v>Technical Compliance Checking</v>
      </c>
      <c r="L897" s="17" t="s">
        <v>3740</v>
      </c>
      <c r="M897" s="17" t="s">
        <v>3741</v>
      </c>
      <c r="N897" s="113" t="s">
        <v>3</v>
      </c>
      <c r="O897" s="113" t="s">
        <v>3</v>
      </c>
      <c r="P897" s="17" t="s">
        <v>3</v>
      </c>
      <c r="Q897" s="17" t="s">
        <v>3743</v>
      </c>
      <c r="R897" s="17"/>
    </row>
    <row r="898" spans="1:18" ht="70">
      <c r="A898" s="17">
        <f>'L. Compliance'!A14</f>
        <v>2404</v>
      </c>
      <c r="B898" s="17">
        <f>'L. Compliance'!I14</f>
        <v>1</v>
      </c>
      <c r="C898" s="17">
        <f>'L. Compliance'!J14</f>
        <v>0</v>
      </c>
      <c r="D898" s="17" t="str">
        <f>'L. Compliance'!X14</f>
        <v/>
      </c>
      <c r="E898" s="17" t="str">
        <f>'L. Compliance'!B14</f>
        <v>L.10</v>
      </c>
      <c r="F898" s="17" t="str">
        <f>'L. Compliance'!C14</f>
        <v>Has a network penetration test been conducted within the last 12 months?</v>
      </c>
      <c r="G898" s="17" t="str">
        <f>'L. Compliance'!D14</f>
        <v>Yes</v>
      </c>
      <c r="H898" s="17">
        <f>'L. Compliance'!E14</f>
        <v>0</v>
      </c>
      <c r="I898" s="17" t="str">
        <f>'L. Compliance'!F14</f>
        <v>L.2 Technical Compliance Checking – Vulnerability Testing and Remediation</v>
      </c>
      <c r="J898" s="17" t="str">
        <f>'L. Compliance'!G14</f>
        <v>15.2.2</v>
      </c>
      <c r="K898" s="17" t="str">
        <f>'L. Compliance'!H14</f>
        <v>Technical Compliance Checking</v>
      </c>
      <c r="L898" s="17" t="s">
        <v>3740</v>
      </c>
      <c r="M898" s="17" t="s">
        <v>3741</v>
      </c>
      <c r="N898" s="113" t="s">
        <v>3</v>
      </c>
      <c r="O898" s="113" t="s">
        <v>3</v>
      </c>
      <c r="P898" s="17" t="s">
        <v>3</v>
      </c>
      <c r="Q898" s="17" t="s">
        <v>3743</v>
      </c>
      <c r="R898" s="17"/>
    </row>
    <row r="899" spans="1:18" ht="28">
      <c r="A899" s="17">
        <f>'L. Compliance'!A15</f>
        <v>2869</v>
      </c>
      <c r="B899" s="17">
        <f>'L. Compliance'!I15</f>
        <v>1</v>
      </c>
      <c r="C899" s="17">
        <f>'L. Compliance'!J15</f>
        <v>0</v>
      </c>
      <c r="D899" s="17" t="str">
        <f>'L. Compliance'!X15</f>
        <v/>
      </c>
      <c r="E899" s="17" t="str">
        <f>'L. Compliance'!B15</f>
        <v>L.11</v>
      </c>
      <c r="F899" s="17" t="str">
        <f>'L. Compliance'!C15</f>
        <v>Is there an independent audit function within the organization?</v>
      </c>
      <c r="G899" s="17" t="str">
        <f>'L. Compliance'!D15</f>
        <v>Yes</v>
      </c>
      <c r="H899" s="17">
        <f>'L. Compliance'!E15</f>
        <v>0</v>
      </c>
      <c r="I899" s="17">
        <f>'L. Compliance'!F15</f>
        <v>0</v>
      </c>
      <c r="J899" s="17" t="str">
        <f>'L. Compliance'!G15</f>
        <v>15.3.1</v>
      </c>
      <c r="K899" s="17" t="str">
        <f>'L. Compliance'!H15</f>
        <v>Information Systems Audit Controls</v>
      </c>
      <c r="L899" s="17" t="s">
        <v>3755</v>
      </c>
      <c r="M899" s="17" t="s">
        <v>3756</v>
      </c>
      <c r="N899" s="113" t="s">
        <v>3</v>
      </c>
      <c r="O899" s="113" t="s">
        <v>3</v>
      </c>
      <c r="P899" s="17" t="s">
        <v>3995</v>
      </c>
      <c r="Q899" s="17" t="s">
        <v>3996</v>
      </c>
      <c r="R899" s="17"/>
    </row>
    <row r="900" spans="1:18" ht="42">
      <c r="A900" s="17">
        <f>'L. Compliance'!A16</f>
        <v>2871</v>
      </c>
      <c r="B900" s="17">
        <f>'L. Compliance'!I16</f>
        <v>1</v>
      </c>
      <c r="C900" s="17">
        <f>'L. Compliance'!J16</f>
        <v>0</v>
      </c>
      <c r="D900" s="17" t="str">
        <f>'L. Compliance'!X16</f>
        <v/>
      </c>
      <c r="E900" s="17" t="str">
        <f>'L. Compliance'!B16</f>
        <v>L.12</v>
      </c>
      <c r="F900" s="17" t="str">
        <f>'L. Compliance'!C16</f>
        <v>Are information systems audit tools (e.g., software or data files) accessible in any user areas (unprotected)?</v>
      </c>
      <c r="G900" s="17" t="str">
        <f>'L. Compliance'!D16</f>
        <v>Yes</v>
      </c>
      <c r="H900" s="17">
        <f>'L. Compliance'!E16</f>
        <v>0</v>
      </c>
      <c r="I900" s="17">
        <f>'L. Compliance'!F16</f>
        <v>0</v>
      </c>
      <c r="J900" s="17" t="str">
        <f>'L. Compliance'!G16</f>
        <v>15.3.2</v>
      </c>
      <c r="K900" s="17" t="str">
        <f>'L. Compliance'!H16</f>
        <v>Protection Of Information Systems Audit Tools</v>
      </c>
      <c r="L900" s="17" t="s">
        <v>3755</v>
      </c>
      <c r="M900" s="17" t="s">
        <v>3756</v>
      </c>
      <c r="N900" s="113" t="s">
        <v>3</v>
      </c>
      <c r="O900" s="113" t="s">
        <v>3</v>
      </c>
      <c r="P900" s="17" t="s">
        <v>3</v>
      </c>
      <c r="Q900" s="17" t="s">
        <v>3906</v>
      </c>
      <c r="R900" s="17"/>
    </row>
    <row r="901" spans="1:18" ht="42">
      <c r="A901" s="17">
        <f>'L. Compliance'!A17</f>
        <v>3733</v>
      </c>
      <c r="B901" s="17">
        <f>'L. Compliance'!I17</f>
        <v>1</v>
      </c>
      <c r="C901" s="17">
        <f>'L. Compliance'!J17</f>
        <v>0</v>
      </c>
      <c r="D901" s="17">
        <f>'L. Compliance'!X17</f>
        <v>1</v>
      </c>
      <c r="E901" s="17" t="str">
        <f>'L. Compliance'!B17</f>
        <v>L.13</v>
      </c>
      <c r="F901" s="17" t="str">
        <f>'L. Compliance'!C17</f>
        <v>Is there an internal compliance &amp; ethics reporting mechanism and training program for constituents to report compliance issues?</v>
      </c>
      <c r="G901" s="17" t="str">
        <f>'L. Compliance'!D17</f>
        <v>Yes</v>
      </c>
      <c r="H901" s="17">
        <f>'L. Compliance'!E17</f>
        <v>0</v>
      </c>
      <c r="I901" s="17">
        <f>'L. Compliance'!F17</f>
        <v>0</v>
      </c>
      <c r="J901" s="17" t="str">
        <f>'L. Compliance'!G17</f>
        <v>N/A</v>
      </c>
      <c r="K901" s="17">
        <f>'L. Compliance'!H17</f>
        <v>0</v>
      </c>
      <c r="L901" s="17"/>
      <c r="M901" s="17"/>
      <c r="N901" s="113"/>
      <c r="O901" s="113"/>
      <c r="P901" s="17"/>
      <c r="Q901" s="17"/>
      <c r="R901" s="17"/>
    </row>
    <row r="902" spans="1:18">
      <c r="A902" s="17"/>
      <c r="B902" s="17">
        <f>'L. Compliance'!I18</f>
        <v>0</v>
      </c>
      <c r="C902" s="17">
        <f>'L. Compliance'!J18</f>
        <v>0</v>
      </c>
      <c r="D902" s="17">
        <f>'L. Compliance'!X18</f>
        <v>0</v>
      </c>
      <c r="E902" s="17">
        <f>'L. Compliance'!B18</f>
        <v>0</v>
      </c>
      <c r="F902" s="17">
        <f>'L. Compliance'!C18</f>
        <v>0</v>
      </c>
      <c r="G902" s="17">
        <f>'L. Compliance'!D18</f>
        <v>0</v>
      </c>
      <c r="H902" s="17">
        <f>'L. Compliance'!E18</f>
        <v>0</v>
      </c>
      <c r="I902" s="17">
        <f>'L. Compliance'!F18</f>
        <v>0</v>
      </c>
      <c r="J902" s="17">
        <f>'L. Compliance'!G18</f>
        <v>0</v>
      </c>
      <c r="K902" s="17">
        <f>'L. Compliance'!H18</f>
        <v>0</v>
      </c>
      <c r="L902" s="17">
        <v>0</v>
      </c>
      <c r="M902" s="17">
        <v>0</v>
      </c>
      <c r="N902" s="113"/>
      <c r="O902" s="113"/>
      <c r="P902" s="17"/>
      <c r="Q902" s="17"/>
      <c r="R902" s="17"/>
    </row>
    <row r="903" spans="1:18">
      <c r="A903" s="102"/>
      <c r="B903" s="102"/>
      <c r="C903" s="102"/>
      <c r="D903" s="102"/>
      <c r="E903" s="102"/>
      <c r="F903" s="71"/>
      <c r="G903" s="102"/>
      <c r="H903" s="102"/>
      <c r="I903" s="71"/>
      <c r="J903" s="190"/>
      <c r="K903" s="71"/>
      <c r="L903" s="71"/>
      <c r="M903" s="71"/>
      <c r="N903" s="190"/>
      <c r="O903" s="190"/>
      <c r="P903" s="71"/>
      <c r="Q903" s="71"/>
      <c r="R903" s="71"/>
    </row>
    <row r="904" spans="1:18">
      <c r="A904" s="45" t="str">
        <f>'P. Privacy'!B1</f>
        <v>P. Privacy</v>
      </c>
      <c r="B904" s="188"/>
      <c r="C904" s="188"/>
      <c r="D904" s="188"/>
      <c r="E904" s="188" t="str">
        <f>'P. Privacy'!B1</f>
        <v>P. Privacy</v>
      </c>
      <c r="F904" s="192"/>
      <c r="G904" s="188"/>
      <c r="H904" s="188"/>
      <c r="I904" s="192"/>
      <c r="J904" s="191"/>
      <c r="K904" s="192"/>
      <c r="L904" s="192"/>
      <c r="M904" s="192"/>
      <c r="N904" s="191"/>
      <c r="O904" s="191"/>
      <c r="P904" s="192"/>
      <c r="Q904" s="192"/>
      <c r="R904" s="183"/>
    </row>
    <row r="905" spans="1:18" ht="84">
      <c r="A905" s="17">
        <f>'P. Privacy'!A5</f>
        <v>3687</v>
      </c>
      <c r="B905" s="17">
        <f>'P. Privacy'!I5</f>
        <v>1</v>
      </c>
      <c r="C905" s="17">
        <f>'P. Privacy'!J5</f>
        <v>0</v>
      </c>
      <c r="D905" s="17">
        <f>'P. Privacy'!X5</f>
        <v>1</v>
      </c>
      <c r="E905" s="17" t="str">
        <f>'P. Privacy'!B5</f>
        <v>P.1</v>
      </c>
      <c r="F905" s="17" t="str">
        <f>'P. Privacy'!C5</f>
        <v>Is data accessed, processed, or stored on behalf of client that can be classified as non-public information (NPI), personally identifiable information (PII), or sensitive customer financial information? If yes, describe and list types of data in the Additional Information field.</v>
      </c>
      <c r="G905" s="17" t="str">
        <f>'P. Privacy'!D5</f>
        <v>Yes</v>
      </c>
      <c r="H905" s="17" t="str">
        <f>'P. Privacy'!E5</f>
        <v>Information Management Rule, Pathfinder Remediation Guide</v>
      </c>
      <c r="I905" s="17">
        <f>'P. Privacy'!F5</f>
        <v>0</v>
      </c>
      <c r="J905" s="17">
        <f>'P. Privacy'!G5</f>
        <v>0</v>
      </c>
      <c r="K905" s="17">
        <f>'P. Privacy'!H5</f>
        <v>0</v>
      </c>
      <c r="L905" s="17"/>
      <c r="M905" s="17"/>
      <c r="N905" s="113"/>
      <c r="O905" s="113"/>
      <c r="P905" s="17"/>
      <c r="Q905" s="17"/>
      <c r="R905" s="17"/>
    </row>
    <row r="906" spans="1:18" ht="56">
      <c r="A906" s="17">
        <f>'P. Privacy'!A6</f>
        <v>3221</v>
      </c>
      <c r="B906" s="17">
        <f>'P. Privacy'!I6</f>
        <v>2</v>
      </c>
      <c r="C906" s="17">
        <f>'P. Privacy'!J6</f>
        <v>0</v>
      </c>
      <c r="D906" s="17">
        <f>'P. Privacy'!X6</f>
        <v>1</v>
      </c>
      <c r="E906" s="17" t="str">
        <f>'P. Privacy'!B6</f>
        <v>P.1.1</v>
      </c>
      <c r="F906" s="17" t="str">
        <f>'P. Privacy'!C6</f>
        <v>Is there a documented privacy and information security program with administrative, technical, and physical safeguards for the protection of client confidential information?</v>
      </c>
      <c r="G906" s="17" t="str">
        <f>'P. Privacy'!D6</f>
        <v>Yes</v>
      </c>
      <c r="H906" s="17">
        <f>'P. Privacy'!E6</f>
        <v>0</v>
      </c>
      <c r="I906" s="17">
        <f>'P. Privacy'!F6</f>
        <v>0</v>
      </c>
      <c r="J906" s="17">
        <f>'P. Privacy'!G6</f>
        <v>0</v>
      </c>
      <c r="K906" s="17">
        <f>'P. Privacy'!H6</f>
        <v>0</v>
      </c>
      <c r="L906" s="17"/>
      <c r="M906" s="17"/>
      <c r="N906" s="113"/>
      <c r="O906" s="113"/>
      <c r="P906" s="17"/>
      <c r="Q906" s="17"/>
      <c r="R906" s="17"/>
    </row>
    <row r="907" spans="1:18" ht="56">
      <c r="A907" s="17">
        <f>'P. Privacy'!A7</f>
        <v>3234</v>
      </c>
      <c r="B907" s="17">
        <f>'P. Privacy'!I7</f>
        <v>2</v>
      </c>
      <c r="C907" s="17">
        <f>'P. Privacy'!J7</f>
        <v>0</v>
      </c>
      <c r="D907" s="17" t="str">
        <f>'P. Privacy'!X7</f>
        <v/>
      </c>
      <c r="E907" s="17" t="str">
        <f>'P. Privacy'!B7</f>
        <v>P.1.2</v>
      </c>
      <c r="F907" s="17" t="str">
        <f>'P. Privacy'!C7</f>
        <v>Is a response program maintained that includes policies and procedures to address privacy incidents, unauthorized disclosure, access of or breach of confidential information?</v>
      </c>
      <c r="G907" s="17" t="str">
        <f>'P. Privacy'!D7</f>
        <v>Yes</v>
      </c>
      <c r="H907" s="17">
        <f>'P. Privacy'!E7</f>
        <v>0</v>
      </c>
      <c r="I907" s="17">
        <f>'P. Privacy'!F7</f>
        <v>0</v>
      </c>
      <c r="J907" s="17">
        <f>'P. Privacy'!G7</f>
        <v>0</v>
      </c>
      <c r="K907" s="17">
        <f>'P. Privacy'!H7</f>
        <v>0</v>
      </c>
      <c r="L907" s="17"/>
      <c r="M907" s="17"/>
      <c r="N907" s="113"/>
      <c r="O907" s="113"/>
      <c r="P907" s="17"/>
      <c r="Q907" s="17"/>
      <c r="R907" s="17"/>
    </row>
    <row r="908" spans="1:18" ht="84">
      <c r="A908" s="17">
        <f>'P. Privacy'!A8</f>
        <v>3690</v>
      </c>
      <c r="B908" s="17">
        <f>'P. Privacy'!I8</f>
        <v>2</v>
      </c>
      <c r="C908" s="17">
        <f>'P. Privacy'!J8</f>
        <v>0</v>
      </c>
      <c r="D908" s="17" t="str">
        <f>'P. Privacy'!X8</f>
        <v/>
      </c>
      <c r="E908" s="17" t="str">
        <f>'P. Privacy'!B8</f>
        <v>P.1.3</v>
      </c>
      <c r="F908" s="17" t="str">
        <f>'P. Privacy'!C8</f>
        <v>Do agreements with third parties who have access to confidential information of client, address confidentiality, audit, security, and privacy, including but not limited to incident response, ongoing monitoring, and secure disposal of confidential information?</v>
      </c>
      <c r="G908" s="17" t="str">
        <f>'P. Privacy'!D8</f>
        <v>No</v>
      </c>
      <c r="H908" s="17" t="str">
        <f>'P. Privacy'!E8</f>
        <v>Third parties do not have access to confidential information.</v>
      </c>
      <c r="I908" s="17">
        <f>'P. Privacy'!F8</f>
        <v>0</v>
      </c>
      <c r="J908" s="17">
        <f>'P. Privacy'!G8</f>
        <v>0</v>
      </c>
      <c r="K908" s="17">
        <f>'P. Privacy'!H8</f>
        <v>0</v>
      </c>
      <c r="L908" s="17"/>
      <c r="M908" s="17"/>
      <c r="N908" s="113"/>
      <c r="O908" s="113"/>
      <c r="P908" s="17"/>
      <c r="Q908" s="17"/>
      <c r="R908" s="17"/>
    </row>
    <row r="909" spans="1:18" ht="126">
      <c r="A909" s="17">
        <f>'P. Privacy'!A9</f>
        <v>3691</v>
      </c>
      <c r="B909" s="17">
        <f>'P. Privacy'!I9</f>
        <v>2</v>
      </c>
      <c r="C909" s="17">
        <f>'P. Privacy'!J9</f>
        <v>0</v>
      </c>
      <c r="D909" s="17" t="str">
        <f>'P. Privacy'!X9</f>
        <v/>
      </c>
      <c r="E909" s="17" t="str">
        <f>'P. Privacy'!B9</f>
        <v>P.1.4</v>
      </c>
      <c r="F909" s="17" t="str">
        <f>'P. Privacy'!C9</f>
        <v>Are standard processes maintained to ensure the proper disposal of customer information? If yes, describe the process in the Additional Information field.</v>
      </c>
      <c r="G909" s="17" t="str">
        <f>'P. Privacy'!D9</f>
        <v>Yes</v>
      </c>
      <c r="H909" s="17" t="str">
        <f>'P. Privacy'!E9</f>
        <v>Within Grant Thornton, customer information contained in printed documents are shredded or melted. Customer information/data contained in electronic mediums are permanently deleted using a designated software disabling recovery.</v>
      </c>
      <c r="I909" s="17">
        <f>'P. Privacy'!F9</f>
        <v>0</v>
      </c>
      <c r="J909" s="17">
        <f>'P. Privacy'!G9</f>
        <v>0</v>
      </c>
      <c r="K909" s="17">
        <f>'P. Privacy'!H9</f>
        <v>0</v>
      </c>
      <c r="L909" s="17"/>
      <c r="M909" s="17"/>
      <c r="N909" s="113"/>
      <c r="O909" s="113"/>
      <c r="P909" s="17"/>
      <c r="Q909" s="17"/>
      <c r="R909" s="17"/>
    </row>
    <row r="910" spans="1:18" ht="42">
      <c r="A910" s="17">
        <f>'P. Privacy'!A10</f>
        <v>3692</v>
      </c>
      <c r="B910" s="17">
        <f>'P. Privacy'!I10</f>
        <v>2</v>
      </c>
      <c r="C910" s="17">
        <f>'P. Privacy'!J10</f>
        <v>0</v>
      </c>
      <c r="D910" s="17" t="str">
        <f>'P. Privacy'!X10</f>
        <v/>
      </c>
      <c r="E910" s="17" t="str">
        <f>'P. Privacy'!B10</f>
        <v>P.1.5</v>
      </c>
      <c r="F910" s="17" t="str">
        <f>'P. Privacy'!C10</f>
        <v>Is there a process to limit or prevent the sharing of client confidential information with affiliates unless authorized by the client?</v>
      </c>
      <c r="G910" s="17" t="str">
        <f>'P. Privacy'!D10</f>
        <v>Yes</v>
      </c>
      <c r="H910" s="17">
        <f>'P. Privacy'!E10</f>
        <v>0</v>
      </c>
      <c r="I910" s="17">
        <f>'P. Privacy'!F10</f>
        <v>0</v>
      </c>
      <c r="J910" s="17">
        <f>'P. Privacy'!G10</f>
        <v>0</v>
      </c>
      <c r="K910" s="17">
        <f>'P. Privacy'!H10</f>
        <v>0</v>
      </c>
      <c r="L910" s="17"/>
      <c r="M910" s="17"/>
      <c r="N910" s="113"/>
      <c r="O910" s="113"/>
      <c r="P910" s="17"/>
      <c r="Q910" s="17"/>
      <c r="R910" s="17"/>
    </row>
    <row r="911" spans="1:18" ht="70">
      <c r="A911" s="17">
        <f>'P. Privacy'!A11</f>
        <v>3284</v>
      </c>
      <c r="B911" s="17">
        <f>'P. Privacy'!I11</f>
        <v>2</v>
      </c>
      <c r="C911" s="17">
        <f>'P. Privacy'!J11</f>
        <v>0</v>
      </c>
      <c r="D911" s="17">
        <f>'P. Privacy'!X11</f>
        <v>1</v>
      </c>
      <c r="E911" s="17" t="str">
        <f>'P. Privacy'!B11</f>
        <v>P.1.6</v>
      </c>
      <c r="F911" s="17" t="str">
        <f>'P. Privacy'!C11</f>
        <v>Is there a process to provide notification to client as required by regulatory authorities or law enforcement to address incidents of unauthorized access or breach of client confidential information?</v>
      </c>
      <c r="G911" s="17" t="str">
        <f>'P. Privacy'!D11</f>
        <v>Yes</v>
      </c>
      <c r="H911" s="17" t="str">
        <f>'P. Privacy'!E11</f>
        <v>Q56</v>
      </c>
      <c r="I911" s="17">
        <f>'P. Privacy'!F11</f>
        <v>0</v>
      </c>
      <c r="J911" s="17">
        <f>'P. Privacy'!G11</f>
        <v>0</v>
      </c>
      <c r="K911" s="17">
        <f>'P. Privacy'!H11</f>
        <v>0</v>
      </c>
      <c r="L911" s="17"/>
      <c r="M911" s="17"/>
      <c r="N911" s="113"/>
      <c r="O911" s="113"/>
      <c r="P911" s="17"/>
      <c r="Q911" s="17"/>
      <c r="R911" s="17"/>
    </row>
    <row r="912" spans="1:18" ht="98">
      <c r="A912" s="17">
        <f>'P. Privacy'!A12</f>
        <v>3694</v>
      </c>
      <c r="B912" s="17">
        <f>'P. Privacy'!I12</f>
        <v>1</v>
      </c>
      <c r="C912" s="17">
        <f>'P. Privacy'!J12</f>
        <v>0</v>
      </c>
      <c r="D912" s="17">
        <f>'P. Privacy'!X12</f>
        <v>1</v>
      </c>
      <c r="E912" s="17" t="str">
        <f>'P. Privacy'!B12</f>
        <v>P.2</v>
      </c>
      <c r="F912" s="17" t="str">
        <f>'P. Privacy'!C12</f>
        <v>Is data accessed, processed, or stored that can be classified as protected health information, electronic health records, or personal health records on behalf of a client who may be a covered entity? If yes, please identify what classifications In the Additional Information field.</v>
      </c>
      <c r="G912" s="17" t="str">
        <f>'P. Privacy'!D12</f>
        <v>No</v>
      </c>
      <c r="H912" s="17">
        <f>'P. Privacy'!E12</f>
        <v>0</v>
      </c>
      <c r="I912" s="17">
        <f>'P. Privacy'!F12</f>
        <v>0</v>
      </c>
      <c r="J912" s="17">
        <f>'P. Privacy'!G12</f>
        <v>0</v>
      </c>
      <c r="K912" s="17">
        <f>'P. Privacy'!H12</f>
        <v>0</v>
      </c>
      <c r="L912" s="17"/>
      <c r="M912" s="17"/>
      <c r="N912" s="113"/>
      <c r="O912" s="113"/>
      <c r="P912" s="17"/>
      <c r="Q912" s="17"/>
      <c r="R912" s="17"/>
    </row>
    <row r="913" spans="1:18" ht="28">
      <c r="A913" s="17">
        <f>'P. Privacy'!A13</f>
        <v>3695</v>
      </c>
      <c r="B913" s="17">
        <f>'P. Privacy'!I13</f>
        <v>2</v>
      </c>
      <c r="C913" s="17">
        <f>'P. Privacy'!J13</f>
        <v>0</v>
      </c>
      <c r="D913" s="17" t="str">
        <f>'P. Privacy'!X13</f>
        <v/>
      </c>
      <c r="E913" s="17" t="str">
        <f>'P. Privacy'!B13</f>
        <v>P.2.1</v>
      </c>
      <c r="F913" s="17" t="str">
        <f>'P. Privacy'!C13</f>
        <v>Is client’s unsecured, Protected Health Information transmitted, processed or stored?</v>
      </c>
      <c r="G913" s="17">
        <f>'P. Privacy'!D13</f>
        <v>0</v>
      </c>
      <c r="H913" s="17">
        <f>'P. Privacy'!E13</f>
        <v>0</v>
      </c>
      <c r="I913" s="17">
        <f>'P. Privacy'!F13</f>
        <v>0</v>
      </c>
      <c r="J913" s="17">
        <f>'P. Privacy'!G13</f>
        <v>0</v>
      </c>
      <c r="K913" s="17">
        <f>'P. Privacy'!H13</f>
        <v>0</v>
      </c>
      <c r="L913" s="17"/>
      <c r="M913" s="17"/>
      <c r="N913" s="113"/>
      <c r="O913" s="113"/>
      <c r="P913" s="17"/>
      <c r="Q913" s="17"/>
      <c r="R913" s="17"/>
    </row>
    <row r="914" spans="1:18" ht="56">
      <c r="A914" s="17">
        <f>'P. Privacy'!A14</f>
        <v>3696</v>
      </c>
      <c r="B914" s="17">
        <f>'P. Privacy'!I14</f>
        <v>2</v>
      </c>
      <c r="C914" s="17">
        <f>'P. Privacy'!J14</f>
        <v>0</v>
      </c>
      <c r="D914" s="17" t="str">
        <f>'P. Privacy'!X14</f>
        <v/>
      </c>
      <c r="E914" s="17" t="str">
        <f>'P. Privacy'!B14</f>
        <v>P.2.2</v>
      </c>
      <c r="F914" s="17" t="str">
        <f>'P. Privacy'!C14</f>
        <v>Are there documented policies and procedures to detect and report unauthorized acquisition, use, or disclosure of PHI to client (covered entity) ? If yes, describe</v>
      </c>
      <c r="G914" s="17">
        <f>'P. Privacy'!D14</f>
        <v>0</v>
      </c>
      <c r="H914" s="17">
        <f>'P. Privacy'!E14</f>
        <v>0</v>
      </c>
      <c r="I914" s="17">
        <f>'P. Privacy'!F14</f>
        <v>0</v>
      </c>
      <c r="J914" s="17">
        <f>'P. Privacy'!G14</f>
        <v>0</v>
      </c>
      <c r="K914" s="17">
        <f>'P. Privacy'!H14</f>
        <v>0</v>
      </c>
      <c r="L914" s="17"/>
      <c r="M914" s="17"/>
      <c r="N914" s="113"/>
      <c r="O914" s="113"/>
      <c r="P914" s="17"/>
      <c r="Q914" s="17"/>
      <c r="R914" s="17"/>
    </row>
    <row r="915" spans="1:18" ht="70">
      <c r="A915" s="17">
        <f>'P. Privacy'!A15</f>
        <v>3697</v>
      </c>
      <c r="B915" s="17">
        <f>'P. Privacy'!I15</f>
        <v>2</v>
      </c>
      <c r="C915" s="17">
        <f>'P. Privacy'!J15</f>
        <v>0</v>
      </c>
      <c r="D915" s="17" t="str">
        <f>'P. Privacy'!X15</f>
        <v/>
      </c>
      <c r="E915" s="17" t="str">
        <f>'P. Privacy'!B15</f>
        <v>P.2.3</v>
      </c>
      <c r="F915" s="17" t="str">
        <f>'P. Privacy'!C15</f>
        <v>Are there appropriate contractual provisions, and control mechanisms to ensure that privacy and security obligations of the organization extend to the organizations suppliers, vendors, or subcontractors?</v>
      </c>
      <c r="G915" s="17">
        <f>'P. Privacy'!D15</f>
        <v>0</v>
      </c>
      <c r="H915" s="17" t="str">
        <f>'P. Privacy'!E15</f>
        <v>Q57</v>
      </c>
      <c r="I915" s="17">
        <f>'P. Privacy'!F15</f>
        <v>0</v>
      </c>
      <c r="J915" s="17">
        <f>'P. Privacy'!G15</f>
        <v>0</v>
      </c>
      <c r="K915" s="17">
        <f>'P. Privacy'!H15</f>
        <v>0</v>
      </c>
      <c r="L915" s="17"/>
      <c r="M915" s="17"/>
      <c r="N915" s="113"/>
      <c r="O915" s="113"/>
      <c r="P915" s="17"/>
      <c r="Q915" s="17"/>
      <c r="R915" s="17"/>
    </row>
    <row r="916" spans="1:18" ht="56">
      <c r="A916" s="17">
        <f>'P. Privacy'!A16</f>
        <v>3698</v>
      </c>
      <c r="B916" s="17">
        <f>'P. Privacy'!I16</f>
        <v>2</v>
      </c>
      <c r="C916" s="17">
        <f>'P. Privacy'!J16</f>
        <v>0</v>
      </c>
      <c r="D916" s="17" t="str">
        <f>'P. Privacy'!X16</f>
        <v/>
      </c>
      <c r="E916" s="17" t="str">
        <f>'P. Privacy'!B16</f>
        <v>P.2.4</v>
      </c>
      <c r="F916" s="17" t="str">
        <f>'P. Privacy'!C16</f>
        <v>Are there documented procedures for availability of access to PHI data or designated record set  by client to the records maintained by organization?</v>
      </c>
      <c r="G916" s="17">
        <f>'P. Privacy'!D16</f>
        <v>0</v>
      </c>
      <c r="H916" s="17">
        <f>'P. Privacy'!E16</f>
        <v>0</v>
      </c>
      <c r="I916" s="17">
        <f>'P. Privacy'!F16</f>
        <v>0</v>
      </c>
      <c r="J916" s="17">
        <f>'P. Privacy'!G16</f>
        <v>0</v>
      </c>
      <c r="K916" s="17">
        <f>'P. Privacy'!H16</f>
        <v>0</v>
      </c>
      <c r="L916" s="17"/>
      <c r="M916" s="17"/>
      <c r="N916" s="113"/>
      <c r="O916" s="113"/>
      <c r="P916" s="17"/>
      <c r="Q916" s="17"/>
      <c r="R916" s="17"/>
    </row>
    <row r="917" spans="1:18" ht="56">
      <c r="A917" s="17">
        <f>'P. Privacy'!A17</f>
        <v>3699</v>
      </c>
      <c r="B917" s="17">
        <f>'P. Privacy'!I17</f>
        <v>2</v>
      </c>
      <c r="C917" s="17">
        <f>'P. Privacy'!J17</f>
        <v>0</v>
      </c>
      <c r="D917" s="17" t="str">
        <f>'P. Privacy'!X17</f>
        <v/>
      </c>
      <c r="E917" s="17" t="str">
        <f>'P. Privacy'!B17</f>
        <v>P.2.5</v>
      </c>
      <c r="F917" s="17" t="str">
        <f>'P. Privacy'!C17</f>
        <v>Are there documented procedures to enable client (covered entity) the ability to reasonably amend PHI maintained by the organization upon request?</v>
      </c>
      <c r="G917" s="17">
        <f>'P. Privacy'!D17</f>
        <v>0</v>
      </c>
      <c r="H917" s="17">
        <f>'P. Privacy'!E17</f>
        <v>0</v>
      </c>
      <c r="I917" s="17">
        <f>'P. Privacy'!F17</f>
        <v>0</v>
      </c>
      <c r="J917" s="17">
        <f>'P. Privacy'!G17</f>
        <v>0</v>
      </c>
      <c r="K917" s="17">
        <f>'P. Privacy'!H17</f>
        <v>0</v>
      </c>
      <c r="L917" s="17"/>
      <c r="M917" s="17"/>
      <c r="N917" s="113"/>
      <c r="O917" s="113"/>
      <c r="P917" s="17"/>
      <c r="Q917" s="17"/>
      <c r="R917" s="17"/>
    </row>
    <row r="918" spans="1:18" ht="42">
      <c r="A918" s="17">
        <f>'P. Privacy'!A18</f>
        <v>3700</v>
      </c>
      <c r="B918" s="17">
        <f>'P. Privacy'!I18</f>
        <v>2</v>
      </c>
      <c r="C918" s="17">
        <f>'P. Privacy'!J18</f>
        <v>0</v>
      </c>
      <c r="D918" s="17" t="str">
        <f>'P. Privacy'!X18</f>
        <v/>
      </c>
      <c r="E918" s="17" t="str">
        <f>'P. Privacy'!B18</f>
        <v>P.2.6</v>
      </c>
      <c r="F918" s="17" t="str">
        <f>'P. Privacy'!C18</f>
        <v>Are there logs or records of disclosures of PHI that can be provided to client (covered entity) upon request?</v>
      </c>
      <c r="G918" s="17">
        <f>'P. Privacy'!D18</f>
        <v>0</v>
      </c>
      <c r="H918" s="17">
        <f>'P. Privacy'!E18</f>
        <v>0</v>
      </c>
      <c r="I918" s="17">
        <f>'P. Privacy'!F18</f>
        <v>0</v>
      </c>
      <c r="J918" s="17">
        <f>'P. Privacy'!G18</f>
        <v>0</v>
      </c>
      <c r="K918" s="17">
        <f>'P. Privacy'!H18</f>
        <v>0</v>
      </c>
      <c r="L918" s="17"/>
      <c r="M918" s="17"/>
      <c r="N918" s="113"/>
      <c r="O918" s="113"/>
      <c r="P918" s="17"/>
      <c r="Q918" s="17"/>
      <c r="R918" s="17"/>
    </row>
    <row r="919" spans="1:18" ht="70">
      <c r="A919" s="17">
        <f>'P. Privacy'!A19</f>
        <v>3701</v>
      </c>
      <c r="B919" s="17">
        <f>'P. Privacy'!I19</f>
        <v>2</v>
      </c>
      <c r="C919" s="17">
        <f>'P. Privacy'!J19</f>
        <v>0</v>
      </c>
      <c r="D919" s="17">
        <f>'P. Privacy'!X19</f>
        <v>1</v>
      </c>
      <c r="E919" s="17" t="str">
        <f>'P. Privacy'!B19</f>
        <v>P.2.7</v>
      </c>
      <c r="F919" s="17" t="str">
        <f>'P. Privacy'!C19</f>
        <v>Is a business associate contract in place between client and organization to address organizations obligations for the privacy and security requirements for the services it performs?</v>
      </c>
      <c r="G919" s="17">
        <f>'P. Privacy'!D19</f>
        <v>0</v>
      </c>
      <c r="H919" s="17">
        <f>'P. Privacy'!E19</f>
        <v>0</v>
      </c>
      <c r="I919" s="17">
        <f>'P. Privacy'!F19</f>
        <v>0</v>
      </c>
      <c r="J919" s="17">
        <f>'P. Privacy'!G19</f>
        <v>0</v>
      </c>
      <c r="K919" s="17">
        <f>'P. Privacy'!H19</f>
        <v>0</v>
      </c>
      <c r="L919" s="17"/>
      <c r="M919" s="17"/>
      <c r="N919" s="113"/>
      <c r="O919" s="113"/>
      <c r="P919" s="17"/>
      <c r="Q919" s="17"/>
      <c r="R919" s="17"/>
    </row>
    <row r="920" spans="1:18" ht="56">
      <c r="A920" s="17">
        <f>'P. Privacy'!A20</f>
        <v>3702</v>
      </c>
      <c r="B920" s="17">
        <f>'P. Privacy'!I20</f>
        <v>2</v>
      </c>
      <c r="C920" s="17">
        <f>'P. Privacy'!J20</f>
        <v>0</v>
      </c>
      <c r="D920" s="17" t="str">
        <f>'P. Privacy'!X20</f>
        <v/>
      </c>
      <c r="E920" s="17" t="str">
        <f>'P. Privacy'!B20</f>
        <v>P.2.8</v>
      </c>
      <c r="F920" s="17" t="str">
        <f>'P. Privacy'!C20</f>
        <v>Are there training logs for employees with access to client PHI to meet the privacy and security obligations required by HIPAA? If yes, describe in the Additional Information field.</v>
      </c>
      <c r="G920" s="17">
        <f>'P. Privacy'!D20</f>
        <v>0</v>
      </c>
      <c r="H920" s="17">
        <f>'P. Privacy'!E20</f>
        <v>0</v>
      </c>
      <c r="I920" s="17">
        <f>'P. Privacy'!F20</f>
        <v>0</v>
      </c>
      <c r="J920" s="17">
        <f>'P. Privacy'!G20</f>
        <v>0</v>
      </c>
      <c r="K920" s="17">
        <f>'P. Privacy'!H20</f>
        <v>0</v>
      </c>
      <c r="L920" s="17"/>
      <c r="M920" s="17"/>
      <c r="N920" s="113"/>
      <c r="O920" s="113"/>
      <c r="P920" s="17"/>
      <c r="Q920" s="17"/>
      <c r="R920" s="17"/>
    </row>
    <row r="921" spans="1:18" ht="70">
      <c r="A921" s="17">
        <f>'P. Privacy'!A21</f>
        <v>3703</v>
      </c>
      <c r="B921" s="17">
        <f>'P. Privacy'!I21</f>
        <v>2</v>
      </c>
      <c r="C921" s="17">
        <f>'P. Privacy'!J21</f>
        <v>0</v>
      </c>
      <c r="D921" s="17" t="str">
        <f>'P. Privacy'!X21</f>
        <v/>
      </c>
      <c r="E921" s="17" t="str">
        <f>'P. Privacy'!B21</f>
        <v>P.2.9</v>
      </c>
      <c r="F921" s="17" t="str">
        <f>'P. Privacy'!C21</f>
        <v>Is there a documented process to provide notification to client as required by regulatory authorities or law enforcement to address incidents of unauthorized access or breach of protected health information?</v>
      </c>
      <c r="G921" s="17">
        <f>'P. Privacy'!D21</f>
        <v>0</v>
      </c>
      <c r="H921" s="17">
        <f>'P. Privacy'!E21</f>
        <v>0</v>
      </c>
      <c r="I921" s="17">
        <f>'P. Privacy'!F21</f>
        <v>0</v>
      </c>
      <c r="J921" s="17">
        <f>'P. Privacy'!G21</f>
        <v>0</v>
      </c>
      <c r="K921" s="17">
        <f>'P. Privacy'!H21</f>
        <v>0</v>
      </c>
      <c r="L921" s="17"/>
      <c r="M921" s="17"/>
      <c r="N921" s="113"/>
      <c r="O921" s="113"/>
      <c r="P921" s="17"/>
      <c r="Q921" s="17"/>
      <c r="R921" s="17"/>
    </row>
    <row r="922" spans="1:18" ht="56">
      <c r="A922" s="17">
        <f>'P. Privacy'!A22</f>
        <v>3704</v>
      </c>
      <c r="B922" s="17">
        <f>'P. Privacy'!I22</f>
        <v>1</v>
      </c>
      <c r="C922" s="17">
        <f>'P. Privacy'!J22</f>
        <v>0</v>
      </c>
      <c r="D922" s="17">
        <f>'P. Privacy'!X22</f>
        <v>1</v>
      </c>
      <c r="E922" s="17" t="str">
        <f>'P. Privacy'!B22</f>
        <v>P.3</v>
      </c>
      <c r="F922" s="17" t="str">
        <f>'P. Privacy'!C22</f>
        <v>Is personal information about individuals transmitted to or received from countries outside the United States? If yes, identify the countries in the Additional Information field.</v>
      </c>
      <c r="G922" s="17" t="str">
        <f>'P. Privacy'!D22</f>
        <v>No</v>
      </c>
      <c r="H922" s="17">
        <f>'P. Privacy'!E22</f>
        <v>0</v>
      </c>
      <c r="I922" s="17">
        <f>'P. Privacy'!F22</f>
        <v>0</v>
      </c>
      <c r="J922" s="17">
        <f>'P. Privacy'!G22</f>
        <v>0</v>
      </c>
      <c r="K922" s="17">
        <f>'P. Privacy'!H22</f>
        <v>0</v>
      </c>
      <c r="L922" s="17"/>
      <c r="M922" s="17"/>
      <c r="N922" s="113"/>
      <c r="O922" s="113"/>
      <c r="P922" s="17"/>
      <c r="Q922" s="17"/>
      <c r="R922" s="17"/>
    </row>
    <row r="923" spans="1:18" ht="28">
      <c r="A923" s="17">
        <f>'P. Privacy'!A23</f>
        <v>3735</v>
      </c>
      <c r="B923" s="17">
        <f>'P. Privacy'!I23</f>
        <v>2</v>
      </c>
      <c r="C923" s="17">
        <f>'P. Privacy'!J23</f>
        <v>0</v>
      </c>
      <c r="D923" s="17" t="str">
        <f>'P. Privacy'!X23</f>
        <v/>
      </c>
      <c r="E923" s="17" t="str">
        <f>'P. Privacy'!B23</f>
        <v>P.3.1</v>
      </c>
      <c r="F923" s="17" t="str">
        <f>'P. Privacy'!C23</f>
        <v>Is information directly collected and used about individuals on behalf of the client?</v>
      </c>
      <c r="G923" s="17">
        <f>'P. Privacy'!D23</f>
        <v>0</v>
      </c>
      <c r="H923" s="17">
        <f>'P. Privacy'!E23</f>
        <v>0</v>
      </c>
      <c r="I923" s="17">
        <f>'P. Privacy'!F23</f>
        <v>0</v>
      </c>
      <c r="J923" s="17">
        <f>'P. Privacy'!G23</f>
        <v>0</v>
      </c>
      <c r="K923" s="17">
        <f>'P. Privacy'!H23</f>
        <v>0</v>
      </c>
      <c r="L923" s="17"/>
      <c r="M923" s="17"/>
      <c r="N923" s="113"/>
      <c r="O923" s="113"/>
      <c r="P923" s="17"/>
      <c r="Q923" s="17"/>
      <c r="R923" s="17"/>
    </row>
    <row r="924" spans="1:18" ht="56">
      <c r="A924" s="17">
        <f>'P. Privacy'!A24</f>
        <v>3239</v>
      </c>
      <c r="B924" s="17">
        <f>'P. Privacy'!I24</f>
        <v>2</v>
      </c>
      <c r="C924" s="17">
        <f>'P. Privacy'!J24</f>
        <v>0</v>
      </c>
      <c r="D924" s="17" t="str">
        <f>'P. Privacy'!X24</f>
        <v/>
      </c>
      <c r="E924" s="17" t="str">
        <f>'P. Privacy'!B24</f>
        <v>P.3.2</v>
      </c>
      <c r="F924" s="17" t="str">
        <f>'P. Privacy'!C24</f>
        <v>Are notices provided when information is directly collected from an individual? If yes, describe how the notices are provided in the Additional Information field.</v>
      </c>
      <c r="G924" s="17">
        <f>'P. Privacy'!D24</f>
        <v>0</v>
      </c>
      <c r="H924" s="17">
        <f>'P. Privacy'!E24</f>
        <v>0</v>
      </c>
      <c r="I924" s="17">
        <f>'P. Privacy'!F24</f>
        <v>0</v>
      </c>
      <c r="J924" s="17">
        <f>'P. Privacy'!G24</f>
        <v>0</v>
      </c>
      <c r="K924" s="17">
        <f>'P. Privacy'!H24</f>
        <v>0</v>
      </c>
      <c r="L924" s="17"/>
      <c r="M924" s="17"/>
      <c r="N924" s="113"/>
      <c r="O924" s="113"/>
      <c r="P924" s="17"/>
      <c r="Q924" s="17"/>
      <c r="R924" s="17"/>
    </row>
    <row r="925" spans="1:18" ht="42">
      <c r="A925" s="17">
        <f>'P. Privacy'!A25</f>
        <v>3707</v>
      </c>
      <c r="B925" s="17">
        <f>'P. Privacy'!I25</f>
        <v>2</v>
      </c>
      <c r="C925" s="17">
        <f>'P. Privacy'!J25</f>
        <v>0</v>
      </c>
      <c r="D925" s="17" t="str">
        <f>'P. Privacy'!X25</f>
        <v/>
      </c>
      <c r="E925" s="17" t="str">
        <f>'P. Privacy'!B25</f>
        <v>P.3.3</v>
      </c>
      <c r="F925" s="17" t="str">
        <f>'P. Privacy'!C25</f>
        <v>Are there documented standard operating procedures regarding limiting personal data collection and use?</v>
      </c>
      <c r="G925" s="17">
        <f>'P. Privacy'!D25</f>
        <v>0</v>
      </c>
      <c r="H925" s="17">
        <f>'P. Privacy'!E25</f>
        <v>0</v>
      </c>
      <c r="I925" s="17">
        <f>'P. Privacy'!F25</f>
        <v>0</v>
      </c>
      <c r="J925" s="17">
        <f>'P. Privacy'!G25</f>
        <v>0</v>
      </c>
      <c r="K925" s="17">
        <f>'P. Privacy'!H25</f>
        <v>0</v>
      </c>
      <c r="L925" s="17"/>
      <c r="M925" s="17"/>
      <c r="N925" s="113"/>
      <c r="O925" s="113"/>
      <c r="P925" s="17"/>
      <c r="Q925" s="17"/>
      <c r="R925" s="17"/>
    </row>
    <row r="926" spans="1:18" ht="56">
      <c r="A926" s="17">
        <f>'P. Privacy'!A26</f>
        <v>3708</v>
      </c>
      <c r="B926" s="17">
        <f>'P. Privacy'!I26</f>
        <v>2</v>
      </c>
      <c r="C926" s="17">
        <f>'P. Privacy'!J26</f>
        <v>0</v>
      </c>
      <c r="D926" s="17" t="str">
        <f>'P. Privacy'!X26</f>
        <v/>
      </c>
      <c r="E926" s="17" t="str">
        <f>'P. Privacy'!B26</f>
        <v>P.3.4</v>
      </c>
      <c r="F926" s="17" t="str">
        <f>'P. Privacy'!C26</f>
        <v xml:space="preserve">Are there standard operating procedures for onward transfer of customer information? If yes, please describe the procedures in the Additional Information field. </v>
      </c>
      <c r="G926" s="17">
        <f>'P. Privacy'!D26</f>
        <v>0</v>
      </c>
      <c r="H926" s="17">
        <f>'P. Privacy'!E26</f>
        <v>0</v>
      </c>
      <c r="I926" s="17">
        <f>'P. Privacy'!F26</f>
        <v>0</v>
      </c>
      <c r="J926" s="17">
        <f>'P. Privacy'!G26</f>
        <v>0</v>
      </c>
      <c r="K926" s="17">
        <f>'P. Privacy'!H26</f>
        <v>0</v>
      </c>
      <c r="L926" s="17"/>
      <c r="M926" s="17"/>
      <c r="N926" s="113"/>
      <c r="O926" s="113"/>
      <c r="P926" s="17"/>
      <c r="Q926" s="17"/>
      <c r="R926" s="17"/>
    </row>
    <row r="927" spans="1:18" ht="42">
      <c r="A927" s="17">
        <f>'P. Privacy'!A27</f>
        <v>3709</v>
      </c>
      <c r="B927" s="17">
        <f>'P. Privacy'!I27</f>
        <v>2</v>
      </c>
      <c r="C927" s="17">
        <f>'P. Privacy'!J27</f>
        <v>0</v>
      </c>
      <c r="D927" s="17" t="str">
        <f>'P. Privacy'!X27</f>
        <v/>
      </c>
      <c r="E927" s="17" t="str">
        <f>'P. Privacy'!B27</f>
        <v>P.3.5</v>
      </c>
      <c r="F927" s="17" t="str">
        <f>'P. Privacy'!C27</f>
        <v>Is safe harbor status maintained with the Department of Commerce with respect to the data protection applicable to European Union?</v>
      </c>
      <c r="G927" s="17">
        <f>'P. Privacy'!D27</f>
        <v>0</v>
      </c>
      <c r="H927" s="17">
        <f>'P. Privacy'!E27</f>
        <v>0</v>
      </c>
      <c r="I927" s="17">
        <f>'P. Privacy'!F27</f>
        <v>0</v>
      </c>
      <c r="J927" s="17">
        <f>'P. Privacy'!G27</f>
        <v>0</v>
      </c>
      <c r="K927" s="17">
        <f>'P. Privacy'!H27</f>
        <v>0</v>
      </c>
      <c r="L927" s="17"/>
      <c r="M927" s="17"/>
      <c r="N927" s="113"/>
      <c r="O927" s="113"/>
      <c r="P927" s="17"/>
      <c r="Q927" s="17"/>
      <c r="R927" s="17"/>
    </row>
    <row r="928" spans="1:18" ht="42">
      <c r="A928" s="17">
        <f>'P. Privacy'!A28</f>
        <v>3254</v>
      </c>
      <c r="B928" s="17">
        <f>'P. Privacy'!I28</f>
        <v>2</v>
      </c>
      <c r="C928" s="17">
        <f>'P. Privacy'!J28</f>
        <v>0</v>
      </c>
      <c r="D928" s="17" t="str">
        <f>'P. Privacy'!X28</f>
        <v/>
      </c>
      <c r="E928" s="17" t="str">
        <f>'P. Privacy'!B28</f>
        <v>P.3.6</v>
      </c>
      <c r="F928" s="17" t="str">
        <f>'P. Privacy'!C28</f>
        <v xml:space="preserve">If customer data is directly collected from individuals on behalf of the client, does the customer have the ability to opt out?  </v>
      </c>
      <c r="G928" s="17">
        <f>'P. Privacy'!D28</f>
        <v>0</v>
      </c>
      <c r="H928" s="17">
        <f>'P. Privacy'!E28</f>
        <v>0</v>
      </c>
      <c r="I928" s="17">
        <f>'P. Privacy'!F28</f>
        <v>0</v>
      </c>
      <c r="J928" s="17">
        <f>'P. Privacy'!G28</f>
        <v>0</v>
      </c>
      <c r="K928" s="17">
        <f>'P. Privacy'!H28</f>
        <v>0</v>
      </c>
      <c r="L928" s="17"/>
      <c r="M928" s="17"/>
      <c r="N928" s="113"/>
      <c r="O928" s="113"/>
      <c r="P928" s="17"/>
      <c r="Q928" s="17"/>
      <c r="R928" s="17"/>
    </row>
    <row r="929" spans="1:18" ht="70">
      <c r="A929" s="17">
        <f>'P. Privacy'!A29</f>
        <v>3263</v>
      </c>
      <c r="B929" s="17">
        <f>'P. Privacy'!I29</f>
        <v>2</v>
      </c>
      <c r="C929" s="17">
        <f>'P. Privacy'!J29</f>
        <v>0</v>
      </c>
      <c r="D929" s="17">
        <f>'P. Privacy'!X29</f>
        <v>1</v>
      </c>
      <c r="E929" s="17" t="str">
        <f>'P. Privacy'!B29</f>
        <v>P.3.7</v>
      </c>
      <c r="F929" s="17" t="str">
        <f>'P. Privacy'!C29</f>
        <v>If customer data of individuals is retained, does the organization maintain processes and procedures to enable individuals to access, correct, amend, or delete inaccurate information?</v>
      </c>
      <c r="G929" s="17">
        <f>'P. Privacy'!D29</f>
        <v>0</v>
      </c>
      <c r="H929" s="17">
        <f>'P. Privacy'!E29</f>
        <v>0</v>
      </c>
      <c r="I929" s="17">
        <f>'P. Privacy'!F29</f>
        <v>0</v>
      </c>
      <c r="J929" s="17">
        <f>'P. Privacy'!G29</f>
        <v>0</v>
      </c>
      <c r="K929" s="17">
        <f>'P. Privacy'!H29</f>
        <v>0</v>
      </c>
      <c r="L929" s="17"/>
      <c r="M929" s="17"/>
      <c r="N929" s="113"/>
      <c r="O929" s="113"/>
      <c r="P929" s="17"/>
      <c r="Q929" s="17"/>
      <c r="R929" s="17"/>
    </row>
    <row r="930" spans="1:18" ht="56">
      <c r="A930" s="17">
        <f>'P. Privacy'!A30</f>
        <v>3228</v>
      </c>
      <c r="B930" s="17">
        <f>'P. Privacy'!I30</f>
        <v>2</v>
      </c>
      <c r="C930" s="17">
        <f>'P. Privacy'!J30</f>
        <v>0</v>
      </c>
      <c r="D930" s="17">
        <f>'P. Privacy'!X30</f>
        <v>1</v>
      </c>
      <c r="E930" s="17" t="str">
        <f>'P. Privacy'!B30</f>
        <v>P.3.8</v>
      </c>
      <c r="F930" s="17" t="str">
        <f>'P. Privacy'!C30</f>
        <v>Is there privacy training and awareness provided for constituents regarding the obligation for data protection based on the services provided to the client?</v>
      </c>
      <c r="G930" s="17">
        <f>'P. Privacy'!D30</f>
        <v>0</v>
      </c>
      <c r="H930" s="17">
        <f>'P. Privacy'!E30</f>
        <v>0</v>
      </c>
      <c r="I930" s="17">
        <f>'P. Privacy'!F30</f>
        <v>0</v>
      </c>
      <c r="J930" s="17">
        <f>'P. Privacy'!G30</f>
        <v>0</v>
      </c>
      <c r="K930" s="17">
        <f>'P. Privacy'!H30</f>
        <v>0</v>
      </c>
      <c r="L930" s="17"/>
      <c r="M930" s="17"/>
      <c r="N930" s="113"/>
      <c r="O930" s="113"/>
      <c r="P930" s="17"/>
      <c r="Q930" s="17"/>
      <c r="R930" s="17"/>
    </row>
    <row r="931" spans="1:18" ht="56">
      <c r="A931" s="17">
        <f>'P. Privacy'!A31</f>
        <v>3713</v>
      </c>
      <c r="B931" s="17">
        <f>'P. Privacy'!I31</f>
        <v>2</v>
      </c>
      <c r="C931" s="17">
        <f>'P. Privacy'!J31</f>
        <v>0</v>
      </c>
      <c r="D931" s="17" t="str">
        <f>'P. Privacy'!X31</f>
        <v/>
      </c>
      <c r="E931" s="17" t="str">
        <f>'P. Privacy'!B31</f>
        <v>P.3.9</v>
      </c>
      <c r="F931" s="17" t="str">
        <f>'P. Privacy'!C31</f>
        <v>Are there documented procedures for cross border data flows of customer data from outside the US to the US? If yes, list the countries data is transferred to.</v>
      </c>
      <c r="G931" s="17">
        <f>'P. Privacy'!D31</f>
        <v>0</v>
      </c>
      <c r="H931" s="17">
        <f>'P. Privacy'!E31</f>
        <v>0</v>
      </c>
      <c r="I931" s="17">
        <f>'P. Privacy'!F31</f>
        <v>0</v>
      </c>
      <c r="J931" s="17">
        <f>'P. Privacy'!G31</f>
        <v>0</v>
      </c>
      <c r="K931" s="17">
        <f>'P. Privacy'!H31</f>
        <v>0</v>
      </c>
      <c r="L931" s="17"/>
      <c r="M931" s="17"/>
      <c r="N931" s="113"/>
      <c r="O931" s="113"/>
      <c r="P931" s="17"/>
      <c r="Q931" s="17"/>
      <c r="R931" s="17"/>
    </row>
    <row r="932" spans="1:18" ht="56">
      <c r="A932" s="17">
        <f>'P. Privacy'!A32</f>
        <v>3714</v>
      </c>
      <c r="B932" s="17">
        <f>'P. Privacy'!I32</f>
        <v>2</v>
      </c>
      <c r="C932" s="17">
        <f>'P. Privacy'!J32</f>
        <v>0</v>
      </c>
      <c r="D932" s="17">
        <f>'P. Privacy'!X32</f>
        <v>1</v>
      </c>
      <c r="E932" s="17" t="str">
        <f>'P. Privacy'!B32</f>
        <v>P.3.10</v>
      </c>
      <c r="F932" s="17" t="str">
        <f>'P. Privacy'!C32</f>
        <v>Is there a documented response program with policies and procedures to address privacy incidents, unauthorized disclosure, access or breach of client confidential information?</v>
      </c>
      <c r="G932" s="17">
        <f>'P. Privacy'!D32</f>
        <v>0</v>
      </c>
      <c r="H932" s="17">
        <f>'P. Privacy'!E32</f>
        <v>0</v>
      </c>
      <c r="I932" s="17">
        <f>'P. Privacy'!F32</f>
        <v>0</v>
      </c>
      <c r="J932" s="17">
        <f>'P. Privacy'!G32</f>
        <v>0</v>
      </c>
      <c r="K932" s="17">
        <f>'P. Privacy'!H32</f>
        <v>0</v>
      </c>
      <c r="L932" s="17"/>
      <c r="M932" s="17"/>
      <c r="N932" s="113"/>
      <c r="O932" s="113"/>
      <c r="P932" s="17"/>
      <c r="Q932" s="17"/>
      <c r="R932" s="17"/>
    </row>
    <row r="933" spans="1:18" ht="56">
      <c r="A933" s="17">
        <f>'P. Privacy'!A33</f>
        <v>3715</v>
      </c>
      <c r="B933" s="17">
        <f>'P. Privacy'!I33</f>
        <v>1</v>
      </c>
      <c r="C933" s="17">
        <f>'P. Privacy'!J33</f>
        <v>0</v>
      </c>
      <c r="D933" s="17">
        <f>'P. Privacy'!X33</f>
        <v>1</v>
      </c>
      <c r="E933" s="17" t="str">
        <f>'P. Privacy'!B33</f>
        <v>P.4</v>
      </c>
      <c r="F933" s="17" t="str">
        <f>'P. Privacy'!C33</f>
        <v>Is personal information provided by client disclosed to or retained by other third parties?  If yes, describe in the Additional Information field.</v>
      </c>
      <c r="G933" s="17" t="str">
        <f>'P. Privacy'!D33</f>
        <v>No</v>
      </c>
      <c r="H933" s="17">
        <f>'P. Privacy'!E33</f>
        <v>0</v>
      </c>
      <c r="I933" s="17">
        <f>'P. Privacy'!F33</f>
        <v>0</v>
      </c>
      <c r="J933" s="17">
        <f>'P. Privacy'!G33</f>
        <v>0</v>
      </c>
      <c r="K933" s="17">
        <f>'P. Privacy'!H33</f>
        <v>0</v>
      </c>
      <c r="L933" s="17"/>
      <c r="M933" s="17"/>
      <c r="N933" s="113"/>
      <c r="O933" s="113"/>
      <c r="P933" s="17"/>
      <c r="Q933" s="17"/>
      <c r="R933" s="17"/>
    </row>
    <row r="934" spans="1:18" ht="84">
      <c r="A934" s="17">
        <f>'P. Privacy'!A34</f>
        <v>3270</v>
      </c>
      <c r="B934" s="17">
        <f>'P. Privacy'!I34</f>
        <v>2</v>
      </c>
      <c r="C934" s="17">
        <f>'P. Privacy'!J34</f>
        <v>0</v>
      </c>
      <c r="D934" s="17">
        <f>'P. Privacy'!X34</f>
        <v>1</v>
      </c>
      <c r="E934" s="17" t="str">
        <f>'P. Privacy'!B34</f>
        <v>P.4.1</v>
      </c>
      <c r="F934" s="17" t="str">
        <f>'P. Privacy'!C34</f>
        <v>Are there appropriate contractual controls to ensure that personal information shared with other third parties is limited to defined parameters for access, use and disclosure? In the Additional Information field; if yes, describethe controls, If no, explain reason.</v>
      </c>
      <c r="G934" s="17">
        <f>'P. Privacy'!D34</f>
        <v>0</v>
      </c>
      <c r="H934" s="17">
        <f>'P. Privacy'!E34</f>
        <v>0</v>
      </c>
      <c r="I934" s="17">
        <f>'P. Privacy'!F34</f>
        <v>0</v>
      </c>
      <c r="J934" s="17">
        <f>'P. Privacy'!G34</f>
        <v>0</v>
      </c>
      <c r="K934" s="17">
        <f>'P. Privacy'!H34</f>
        <v>0</v>
      </c>
      <c r="L934" s="17"/>
      <c r="M934" s="17"/>
      <c r="N934" s="113"/>
      <c r="O934" s="113"/>
      <c r="P934" s="17"/>
      <c r="Q934" s="17"/>
      <c r="R934" s="17"/>
    </row>
    <row r="935" spans="1:18" ht="70">
      <c r="A935" s="17">
        <f>'P. Privacy'!A35</f>
        <v>3269</v>
      </c>
      <c r="B935" s="17">
        <f>'P. Privacy'!I35</f>
        <v>2</v>
      </c>
      <c r="C935" s="17">
        <f>'P. Privacy'!J35</f>
        <v>0</v>
      </c>
      <c r="D935" s="17">
        <f>'P. Privacy'!X35</f>
        <v>1</v>
      </c>
      <c r="E935" s="17" t="str">
        <f>'P. Privacy'!B35</f>
        <v>P.4.2</v>
      </c>
      <c r="F935" s="17" t="str">
        <f>'P. Privacy'!C35</f>
        <v>Is personal information provided by the client accessed, disclosed, processed, transmitted or retained with other third parties outside the US? If yes, please describe and list the countries in the Additional Information field.</v>
      </c>
      <c r="G935" s="17">
        <f>'P. Privacy'!D35</f>
        <v>0</v>
      </c>
      <c r="H935" s="17">
        <f>'P. Privacy'!E35</f>
        <v>0</v>
      </c>
      <c r="I935" s="17">
        <f>'P. Privacy'!F35</f>
        <v>0</v>
      </c>
      <c r="J935" s="17">
        <f>'P. Privacy'!G35</f>
        <v>0</v>
      </c>
      <c r="K935" s="17">
        <f>'P. Privacy'!H35</f>
        <v>0</v>
      </c>
      <c r="L935" s="17"/>
      <c r="M935" s="17"/>
      <c r="N935" s="113"/>
      <c r="O935" s="113"/>
      <c r="P935" s="17"/>
      <c r="Q935" s="17"/>
      <c r="R935" s="17"/>
    </row>
    <row r="936" spans="1:18" ht="56">
      <c r="A936" s="17">
        <f>'P. Privacy'!A36</f>
        <v>3718</v>
      </c>
      <c r="B936" s="17">
        <f>'P. Privacy'!I36</f>
        <v>1</v>
      </c>
      <c r="C936" s="17">
        <f>'P. Privacy'!J36</f>
        <v>0</v>
      </c>
      <c r="D936" s="17" t="str">
        <f>'P. Privacy'!X36</f>
        <v/>
      </c>
      <c r="E936" s="17" t="str">
        <f>'P. Privacy'!B36</f>
        <v>P.5</v>
      </c>
      <c r="F936" s="17" t="str">
        <f>'P. Privacy'!C36</f>
        <v>Is there a documented privacy policy or procedures for the protection of information transmitted, processed or stored on behalf of the client?</v>
      </c>
      <c r="G936" s="17" t="str">
        <f>'P. Privacy'!D36</f>
        <v>Yes</v>
      </c>
      <c r="H936" s="17">
        <f>'P. Privacy'!E36</f>
        <v>0</v>
      </c>
      <c r="I936" s="17">
        <f>'P. Privacy'!F36</f>
        <v>0</v>
      </c>
      <c r="J936" s="17">
        <f>'P. Privacy'!G36</f>
        <v>0</v>
      </c>
      <c r="K936" s="17">
        <f>'P. Privacy'!H36</f>
        <v>0</v>
      </c>
      <c r="L936" s="17"/>
      <c r="M936" s="17"/>
      <c r="N936" s="113"/>
      <c r="O936" s="113"/>
      <c r="P936" s="17"/>
      <c r="Q936" s="17"/>
      <c r="R936" s="17"/>
    </row>
    <row r="937" spans="1:18" ht="56">
      <c r="A937" s="17">
        <f>'P. Privacy'!A37</f>
        <v>3224</v>
      </c>
      <c r="B937" s="17">
        <f>'P. Privacy'!I37</f>
        <v>2</v>
      </c>
      <c r="C937" s="17">
        <f>'P. Privacy'!J37</f>
        <v>0</v>
      </c>
      <c r="D937" s="17" t="str">
        <f>'P. Privacy'!X37</f>
        <v/>
      </c>
      <c r="E937" s="17" t="str">
        <f>'P. Privacy'!B37</f>
        <v>P.5.1</v>
      </c>
      <c r="F937" s="17" t="str">
        <f>'P. Privacy'!C37</f>
        <v>Is the privacy policy and procedures reviewed and revised on a regular basis (e.g. annually)?</v>
      </c>
      <c r="G937" s="17" t="str">
        <f>'P. Privacy'!D37</f>
        <v>No</v>
      </c>
      <c r="H937" s="17" t="str">
        <f>'P. Privacy'!E37</f>
        <v>Reviewed at timings such as during preparation for ISO27001 certification renewal or GTI internal audits.</v>
      </c>
      <c r="I937" s="17">
        <f>'P. Privacy'!F37</f>
        <v>0</v>
      </c>
      <c r="J937" s="17">
        <f>'P. Privacy'!G37</f>
        <v>0</v>
      </c>
      <c r="K937" s="17">
        <f>'P. Privacy'!H37</f>
        <v>0</v>
      </c>
      <c r="L937" s="17"/>
      <c r="M937" s="17"/>
      <c r="N937" s="113"/>
      <c r="O937" s="113"/>
      <c r="P937" s="17"/>
      <c r="Q937" s="17"/>
      <c r="R937" s="17"/>
    </row>
    <row r="938" spans="1:18" ht="56">
      <c r="A938" s="17">
        <f>'P. Privacy'!A38</f>
        <v>3225</v>
      </c>
      <c r="B938" s="17">
        <f>'P. Privacy'!I38</f>
        <v>1</v>
      </c>
      <c r="C938" s="17">
        <f>'P. Privacy'!J38</f>
        <v>0</v>
      </c>
      <c r="D938" s="17">
        <f>'P. Privacy'!X38</f>
        <v>1</v>
      </c>
      <c r="E938" s="17" t="str">
        <f>'P. Privacy'!B38</f>
        <v>P.6</v>
      </c>
      <c r="F938" s="17" t="str">
        <f>'P. Privacy'!C38</f>
        <v>Are there regular privacy risk assessments conducted? In the Additional Information field; if yes, provide frequency and scope, if no, explain reason.</v>
      </c>
      <c r="G938" s="17" t="str">
        <f>'P. Privacy'!D38</f>
        <v>No</v>
      </c>
      <c r="H938" s="17" t="str">
        <f>'P. Privacy'!E38</f>
        <v>Conducted at timings such as during preparation for ISO27001 certification renewal or GTI internal audits.</v>
      </c>
      <c r="I938" s="17">
        <f>'P. Privacy'!F38</f>
        <v>0</v>
      </c>
      <c r="J938" s="17">
        <f>'P. Privacy'!G38</f>
        <v>0</v>
      </c>
      <c r="K938" s="17">
        <f>'P. Privacy'!H38</f>
        <v>0</v>
      </c>
      <c r="L938" s="17"/>
      <c r="M938" s="17"/>
      <c r="N938" s="113"/>
      <c r="O938" s="113"/>
      <c r="P938" s="17"/>
      <c r="Q938" s="17"/>
      <c r="R938" s="17"/>
    </row>
    <row r="939" spans="1:18" ht="42">
      <c r="A939" s="17">
        <f>'P. Privacy'!A39</f>
        <v>3226</v>
      </c>
      <c r="B939" s="17">
        <f>'P. Privacy'!I39</f>
        <v>2</v>
      </c>
      <c r="C939" s="17">
        <f>'P. Privacy'!J39</f>
        <v>0</v>
      </c>
      <c r="D939" s="17" t="str">
        <f>'P. Privacy'!X39</f>
        <v/>
      </c>
      <c r="E939" s="17" t="str">
        <f>'P. Privacy'!B39</f>
        <v>P.6.1</v>
      </c>
      <c r="F939" s="17" t="str">
        <f>'P. Privacy'!C39</f>
        <v>Are identified privacy risks and associated mitigation plans formally documented and reviewed by management?</v>
      </c>
      <c r="G939" s="17">
        <f>'P. Privacy'!D39</f>
        <v>0</v>
      </c>
      <c r="H939" s="17">
        <f>'P. Privacy'!E39</f>
        <v>0</v>
      </c>
      <c r="I939" s="17">
        <f>'P. Privacy'!F39</f>
        <v>0</v>
      </c>
      <c r="J939" s="17">
        <f>'P. Privacy'!G39</f>
        <v>0</v>
      </c>
      <c r="K939" s="17">
        <f>'P. Privacy'!H39</f>
        <v>0</v>
      </c>
      <c r="L939" s="17"/>
      <c r="M939" s="17"/>
      <c r="N939" s="113"/>
      <c r="O939" s="113"/>
      <c r="P939" s="17"/>
      <c r="Q939" s="17"/>
      <c r="R939" s="17"/>
    </row>
    <row r="940" spans="1:18" ht="28">
      <c r="A940" s="17">
        <f>'P. Privacy'!A40</f>
        <v>3227</v>
      </c>
      <c r="B940" s="17">
        <f>'P. Privacy'!I40</f>
        <v>2</v>
      </c>
      <c r="C940" s="17">
        <f>'P. Privacy'!J40</f>
        <v>0</v>
      </c>
      <c r="D940" s="17" t="str">
        <f>'P. Privacy'!X40</f>
        <v/>
      </c>
      <c r="E940" s="17" t="str">
        <f>'P. Privacy'!B40</f>
        <v>P.6.2</v>
      </c>
      <c r="F940" s="17" t="str">
        <f>'P. Privacy'!C40</f>
        <v>Are reasonable resources (in time and money) allocated to mitigating identified privacy risks?</v>
      </c>
      <c r="G940" s="17">
        <f>'P. Privacy'!D40</f>
        <v>0</v>
      </c>
      <c r="H940" s="17">
        <f>'P. Privacy'!E40</f>
        <v>0</v>
      </c>
      <c r="I940" s="17">
        <f>'P. Privacy'!F40</f>
        <v>0</v>
      </c>
      <c r="J940" s="17">
        <f>'P. Privacy'!G40</f>
        <v>0</v>
      </c>
      <c r="K940" s="17">
        <f>'P. Privacy'!H40</f>
        <v>0</v>
      </c>
      <c r="L940" s="17"/>
      <c r="M940" s="17"/>
      <c r="N940" s="113"/>
      <c r="O940" s="113"/>
      <c r="P940" s="17"/>
      <c r="Q940" s="17"/>
      <c r="R940" s="17"/>
    </row>
    <row r="941" spans="1:18" ht="42">
      <c r="A941" s="17">
        <f>'P. Privacy'!A41</f>
        <v>3723</v>
      </c>
      <c r="B941" s="17">
        <f>'P. Privacy'!I41</f>
        <v>1</v>
      </c>
      <c r="C941" s="17">
        <f>'P. Privacy'!J41</f>
        <v>0</v>
      </c>
      <c r="D941" s="17">
        <f>'P. Privacy'!X41</f>
        <v>1</v>
      </c>
      <c r="E941" s="17" t="str">
        <f>'P. Privacy'!B41</f>
        <v>P.7</v>
      </c>
      <c r="F941" s="17" t="str">
        <f>'P. Privacy'!C41</f>
        <v>Is there a data classification and retention program that identifies the data types that require additional oversight and governance?</v>
      </c>
      <c r="G941" s="17" t="str">
        <f>'P. Privacy'!D41</f>
        <v>Yes</v>
      </c>
      <c r="H941" s="17">
        <f>'P. Privacy'!E41</f>
        <v>0</v>
      </c>
      <c r="I941" s="17">
        <f>'P. Privacy'!F41</f>
        <v>0</v>
      </c>
      <c r="J941" s="17">
        <f>'P. Privacy'!G41</f>
        <v>0</v>
      </c>
      <c r="K941" s="17">
        <f>'P. Privacy'!H41</f>
        <v>0</v>
      </c>
      <c r="L941" s="17"/>
      <c r="M941" s="17"/>
      <c r="N941" s="113"/>
      <c r="O941" s="113"/>
      <c r="P941" s="17"/>
      <c r="Q941" s="17"/>
      <c r="R941" s="17"/>
    </row>
    <row r="942" spans="1:18" ht="84">
      <c r="A942" s="17">
        <f>'P. Privacy'!A42</f>
        <v>3724</v>
      </c>
      <c r="B942" s="17">
        <f>'P. Privacy'!I42</f>
        <v>2</v>
      </c>
      <c r="C942" s="17">
        <f>'P. Privacy'!J42</f>
        <v>0</v>
      </c>
      <c r="D942" s="17">
        <f>'P. Privacy'!X42</f>
        <v>1</v>
      </c>
      <c r="E942" s="17" t="str">
        <f>'P. Privacy'!B42</f>
        <v>P.7.1</v>
      </c>
      <c r="F942" s="17" t="str">
        <f>'P. Privacy'!C42</f>
        <v>Are there documented policies, procedures, and controls to limit access based on need to know or minimum necessary for its employees, agents, contractors (or others as applicable)? If yes, describe the procedures in the Additional Information field.</v>
      </c>
      <c r="G942" s="17" t="str">
        <f>'P. Privacy'!D42</f>
        <v>Yes</v>
      </c>
      <c r="H942" s="17">
        <f>'P. Privacy'!E42</f>
        <v>0</v>
      </c>
      <c r="I942" s="17">
        <f>'P. Privacy'!F42</f>
        <v>0</v>
      </c>
      <c r="J942" s="17">
        <f>'P. Privacy'!G42</f>
        <v>0</v>
      </c>
      <c r="K942" s="17">
        <f>'P. Privacy'!H42</f>
        <v>0</v>
      </c>
      <c r="L942" s="17"/>
      <c r="M942" s="17"/>
      <c r="N942" s="113"/>
      <c r="O942" s="113"/>
      <c r="P942" s="17"/>
      <c r="Q942" s="17"/>
      <c r="R942" s="17"/>
    </row>
    <row r="943" spans="1:18" ht="252">
      <c r="A943" s="17">
        <f>'P. Privacy'!A43</f>
        <v>3235</v>
      </c>
      <c r="B943" s="17">
        <f>'P. Privacy'!I43</f>
        <v>1</v>
      </c>
      <c r="C943" s="17">
        <f>'P. Privacy'!J43</f>
        <v>0</v>
      </c>
      <c r="D943" s="17" t="str">
        <f>'P. Privacy'!X43</f>
        <v/>
      </c>
      <c r="E943" s="17" t="str">
        <f>'P. Privacy'!B43</f>
        <v>P.8</v>
      </c>
      <c r="F943" s="17" t="str">
        <f>'P. Privacy'!C43</f>
        <v>Is personal information collected directly from individuals as a service to the client? If yes, describe the information collected in the Additional Information field.</v>
      </c>
      <c r="G943" s="17" t="str">
        <f>'P. Privacy'!D43</f>
        <v>Yes</v>
      </c>
      <c r="H943" s="17" t="str">
        <f>'P. Privacy'!E43</f>
        <v>Name, occupation/title, service fees, Individual Number (equivalent of US Social Security Number), bank account number, age, date of birth, gender, photograph, email address, copies of government issued identification number, home postal address, home telephone number, personal electronic mail address, personal cellular number, business postal address, business telephone number, business electronic mail address and business cellular number.
Details provided in separate Data Element Inventory file.</v>
      </c>
      <c r="I943" s="17">
        <f>'P. Privacy'!F43</f>
        <v>0</v>
      </c>
      <c r="J943" s="17">
        <f>'P. Privacy'!G43</f>
        <v>0</v>
      </c>
      <c r="K943" s="17">
        <f>'P. Privacy'!H43</f>
        <v>0</v>
      </c>
      <c r="L943" s="17"/>
      <c r="M943" s="17"/>
      <c r="N943" s="113"/>
      <c r="O943" s="113"/>
      <c r="P943" s="17"/>
      <c r="Q943" s="17"/>
      <c r="R943" s="17"/>
    </row>
    <row r="944" spans="1:18" ht="42">
      <c r="A944" s="17">
        <f>'P. Privacy'!A44</f>
        <v>3236</v>
      </c>
      <c r="B944" s="17">
        <f>'P. Privacy'!I44</f>
        <v>1</v>
      </c>
      <c r="C944" s="17">
        <f>'P. Privacy'!J44</f>
        <v>0</v>
      </c>
      <c r="D944" s="17" t="str">
        <f>'P. Privacy'!X44</f>
        <v/>
      </c>
      <c r="E944" s="17" t="str">
        <f>'P. Privacy'!B44</f>
        <v>P.9</v>
      </c>
      <c r="F944" s="17" t="str">
        <f>'P. Privacy'!C44</f>
        <v>Are there controls to ensure that the collection of personal information is limited to the contract between the client and service provider?</v>
      </c>
      <c r="G944" s="17" t="str">
        <f>'P. Privacy'!D44</f>
        <v>Yes</v>
      </c>
      <c r="H944" s="17">
        <f>'P. Privacy'!E44</f>
        <v>0</v>
      </c>
      <c r="I944" s="17">
        <f>'P. Privacy'!F44</f>
        <v>0</v>
      </c>
      <c r="J944" s="17">
        <f>'P. Privacy'!G44</f>
        <v>0</v>
      </c>
      <c r="K944" s="17">
        <f>'P. Privacy'!H44</f>
        <v>0</v>
      </c>
      <c r="L944" s="17"/>
      <c r="M944" s="17"/>
      <c r="N944" s="113"/>
      <c r="O944" s="113"/>
      <c r="P944" s="17"/>
      <c r="Q944" s="17"/>
      <c r="R944" s="17"/>
    </row>
    <row r="945" spans="1:18" ht="42">
      <c r="A945" s="17">
        <f>'P. Privacy'!A45</f>
        <v>3237</v>
      </c>
      <c r="B945" s="17">
        <f>'P. Privacy'!I45</f>
        <v>1</v>
      </c>
      <c r="C945" s="17">
        <f>'P. Privacy'!J45</f>
        <v>0</v>
      </c>
      <c r="D945" s="17" t="str">
        <f>'P. Privacy'!X45</f>
        <v/>
      </c>
      <c r="E945" s="17" t="str">
        <f>'P. Privacy'!B45</f>
        <v>P.10</v>
      </c>
      <c r="F945" s="17" t="str">
        <f>'P. Privacy'!C45</f>
        <v>Are there controls to ensure that the collection and usage of personal information is limited and in compliance with applicable law?</v>
      </c>
      <c r="G945" s="17" t="str">
        <f>'P. Privacy'!D45</f>
        <v>Yes</v>
      </c>
      <c r="H945" s="17">
        <f>'P. Privacy'!E45</f>
        <v>0</v>
      </c>
      <c r="I945" s="17">
        <f>'P. Privacy'!F45</f>
        <v>0</v>
      </c>
      <c r="J945" s="17">
        <f>'P. Privacy'!G45</f>
        <v>0</v>
      </c>
      <c r="K945" s="17">
        <f>'P. Privacy'!H45</f>
        <v>0</v>
      </c>
      <c r="L945" s="17"/>
      <c r="M945" s="17"/>
      <c r="N945" s="113"/>
      <c r="O945" s="113"/>
      <c r="P945" s="17"/>
      <c r="Q945" s="17"/>
      <c r="R945" s="17"/>
    </row>
    <row r="946" spans="1:18" ht="42">
      <c r="A946" s="17">
        <f>'P. Privacy'!A46</f>
        <v>3736</v>
      </c>
      <c r="B946" s="17">
        <f>'P. Privacy'!I46</f>
        <v>2</v>
      </c>
      <c r="C946" s="17">
        <f>'P. Privacy'!J46</f>
        <v>0</v>
      </c>
      <c r="D946" s="17" t="str">
        <f>'P. Privacy'!X46</f>
        <v/>
      </c>
      <c r="E946" s="17" t="str">
        <f>'P. Privacy'!B46</f>
        <v>P.10.1</v>
      </c>
      <c r="F946" s="17" t="str">
        <f>'P. Privacy'!C46</f>
        <v>Are there enforcement mechanisms to address complaints, disputes, and recourse for violations of privacy compliance?</v>
      </c>
      <c r="G946" s="17" t="str">
        <f>'P. Privacy'!D46</f>
        <v>Yes</v>
      </c>
      <c r="H946" s="17">
        <f>'P. Privacy'!E46</f>
        <v>0</v>
      </c>
      <c r="I946" s="17">
        <f>'P. Privacy'!F46</f>
        <v>0</v>
      </c>
      <c r="J946" s="17">
        <f>'P. Privacy'!G46</f>
        <v>0</v>
      </c>
      <c r="K946" s="17">
        <f>'P. Privacy'!H46</f>
        <v>0</v>
      </c>
      <c r="L946" s="17"/>
      <c r="M946" s="17"/>
      <c r="N946" s="113"/>
      <c r="O946" s="113"/>
      <c r="P946" s="17"/>
      <c r="Q946" s="17"/>
      <c r="R946" s="17"/>
    </row>
    <row r="947" spans="1:18" ht="70">
      <c r="A947" s="17">
        <f>'P. Privacy'!A47</f>
        <v>3729</v>
      </c>
      <c r="B947" s="17">
        <f>'P. Privacy'!I47</f>
        <v>1</v>
      </c>
      <c r="C947" s="17">
        <f>'P. Privacy'!J47</f>
        <v>0</v>
      </c>
      <c r="D947" s="17">
        <f>'P. Privacy'!X47</f>
        <v>1</v>
      </c>
      <c r="E947" s="17" t="str">
        <f>'P. Privacy'!B47</f>
        <v>P.11</v>
      </c>
      <c r="F947" s="17" t="str">
        <f>'P. Privacy'!C47</f>
        <v>If the client is a financial institution or creditor, are transaction for covered accounts accessed, modified, or processed, including address changes and discrepancies? If yes, describe in the Additional Information field.</v>
      </c>
      <c r="G947" s="17" t="str">
        <f>'P. Privacy'!D47</f>
        <v>No</v>
      </c>
      <c r="H947" s="17">
        <f>'P. Privacy'!E47</f>
        <v>0</v>
      </c>
      <c r="I947" s="17">
        <f>'P. Privacy'!F47</f>
        <v>0</v>
      </c>
      <c r="J947" s="17">
        <f>'P. Privacy'!G47</f>
        <v>0</v>
      </c>
      <c r="K947" s="17">
        <f>'P. Privacy'!H47</f>
        <v>0</v>
      </c>
      <c r="L947" s="17"/>
      <c r="M947" s="17"/>
      <c r="N947" s="113"/>
      <c r="O947" s="113"/>
      <c r="P947" s="17"/>
      <c r="Q947" s="17"/>
      <c r="R947" s="17"/>
    </row>
    <row r="948" spans="1:18" ht="56">
      <c r="A948" s="17">
        <f>'P. Privacy'!A48</f>
        <v>3730</v>
      </c>
      <c r="B948" s="17">
        <f>'P. Privacy'!I48</f>
        <v>2</v>
      </c>
      <c r="C948" s="17">
        <f>'P. Privacy'!J48</f>
        <v>0</v>
      </c>
      <c r="D948" s="17" t="str">
        <f>'P. Privacy'!X48</f>
        <v/>
      </c>
      <c r="E948" s="17" t="str">
        <f>'P. Privacy'!B48</f>
        <v>P.11.1</v>
      </c>
      <c r="F948" s="17" t="str">
        <f>'P. Privacy'!C48</f>
        <v>Is there a documented identify theft prevention program to detect, prevent, and mitigate identify theft for the services provided to clients?</v>
      </c>
      <c r="G948" s="17">
        <f>'P. Privacy'!D48</f>
        <v>0</v>
      </c>
      <c r="H948" s="17">
        <f>'P. Privacy'!E48</f>
        <v>0</v>
      </c>
      <c r="I948" s="17">
        <f>'P. Privacy'!F48</f>
        <v>0</v>
      </c>
      <c r="J948" s="17">
        <f>'P. Privacy'!G48</f>
        <v>0</v>
      </c>
      <c r="K948" s="17">
        <f>'P. Privacy'!H48</f>
        <v>0</v>
      </c>
      <c r="L948" s="17"/>
      <c r="M948" s="17"/>
      <c r="N948" s="113"/>
      <c r="O948" s="113"/>
      <c r="P948" s="17"/>
      <c r="Q948" s="17"/>
      <c r="R948" s="17"/>
    </row>
    <row r="949" spans="1:18" ht="56">
      <c r="A949" s="17">
        <f>'P. Privacy'!A49</f>
        <v>3731</v>
      </c>
      <c r="B949" s="17">
        <f>'P. Privacy'!I49</f>
        <v>2</v>
      </c>
      <c r="C949" s="17">
        <f>'P. Privacy'!J49</f>
        <v>0</v>
      </c>
      <c r="D949" s="17" t="str">
        <f>'P. Privacy'!X49</f>
        <v/>
      </c>
      <c r="E949" s="17" t="str">
        <f>'P. Privacy'!B49</f>
        <v>P.11.2</v>
      </c>
      <c r="F949" s="17" t="str">
        <f>'P. Privacy'!C49</f>
        <v>Are there documented policies and procedures for identifying and responding to relevant red flags on covered accounts, including address changes and discrepancies?</v>
      </c>
      <c r="G949" s="17">
        <f>'P. Privacy'!D49</f>
        <v>0</v>
      </c>
      <c r="H949" s="17">
        <f>'P. Privacy'!E49</f>
        <v>0</v>
      </c>
      <c r="I949" s="17">
        <f>'P. Privacy'!F49</f>
        <v>0</v>
      </c>
      <c r="J949" s="17">
        <f>'P. Privacy'!G49</f>
        <v>0</v>
      </c>
      <c r="K949" s="17">
        <f>'P. Privacy'!H49</f>
        <v>0</v>
      </c>
      <c r="L949" s="17"/>
      <c r="M949" s="17"/>
      <c r="N949" s="113"/>
      <c r="O949" s="113"/>
      <c r="P949" s="17"/>
      <c r="Q949" s="17"/>
      <c r="R949" s="17"/>
    </row>
    <row r="950" spans="1:18" ht="28">
      <c r="A950" s="17">
        <f>'P. Privacy'!A50</f>
        <v>3732</v>
      </c>
      <c r="B950" s="17">
        <f>'P. Privacy'!I50</f>
        <v>2</v>
      </c>
      <c r="C950" s="17">
        <f>'P. Privacy'!J50</f>
        <v>0</v>
      </c>
      <c r="D950" s="17" t="str">
        <f>'P. Privacy'!X50</f>
        <v/>
      </c>
      <c r="E950" s="17" t="str">
        <f>'P. Privacy'!B50</f>
        <v>P.11.3</v>
      </c>
      <c r="F950" s="17" t="str">
        <f>'P. Privacy'!C50</f>
        <v>Is the identity theft prevention program maintained and approved by management?</v>
      </c>
      <c r="G950" s="17">
        <f>'P. Privacy'!D50</f>
        <v>0</v>
      </c>
      <c r="H950" s="17">
        <f>'P. Privacy'!E50</f>
        <v>0</v>
      </c>
      <c r="I950" s="17">
        <f>'P. Privacy'!F50</f>
        <v>0</v>
      </c>
      <c r="J950" s="17">
        <f>'P. Privacy'!G50</f>
        <v>0</v>
      </c>
      <c r="K950" s="17">
        <f>'P. Privacy'!H50</f>
        <v>0</v>
      </c>
      <c r="L950" s="17"/>
      <c r="M950" s="17"/>
      <c r="N950" s="113"/>
      <c r="O950" s="113"/>
      <c r="P950" s="17"/>
      <c r="Q950" s="17"/>
      <c r="R950" s="17"/>
    </row>
    <row r="951" spans="1:18">
      <c r="A951" s="17">
        <f>'P. Privacy'!A51</f>
        <v>0</v>
      </c>
      <c r="B951" s="17">
        <f>'P. Privacy'!I51</f>
        <v>0</v>
      </c>
      <c r="C951" s="17">
        <f>'P. Privacy'!J51</f>
        <v>0</v>
      </c>
      <c r="D951" s="17">
        <f>'P. Privacy'!X51</f>
        <v>0</v>
      </c>
      <c r="E951" s="17">
        <f>'P. Privacy'!B51</f>
        <v>0</v>
      </c>
      <c r="F951" s="17">
        <f>'P. Privacy'!C51</f>
        <v>0</v>
      </c>
      <c r="G951" s="17">
        <f>'P. Privacy'!D51</f>
        <v>0</v>
      </c>
      <c r="H951" s="17">
        <f>'P. Privacy'!E51</f>
        <v>0</v>
      </c>
      <c r="I951" s="17">
        <f>'P. Privacy'!F51</f>
        <v>0</v>
      </c>
      <c r="J951" s="17">
        <f>'P. Privacy'!G51</f>
        <v>0</v>
      </c>
      <c r="K951" s="17">
        <f>'P. Privacy'!H51</f>
        <v>0</v>
      </c>
      <c r="L951" s="17"/>
      <c r="M951" s="17"/>
      <c r="N951" s="113"/>
      <c r="O951" s="113"/>
      <c r="P951" s="17"/>
      <c r="Q951" s="17"/>
      <c r="R951" s="17"/>
    </row>
    <row r="952" spans="1:18">
      <c r="F952" s="73"/>
      <c r="I952" s="73"/>
      <c r="J952" s="73"/>
      <c r="K952" s="73"/>
      <c r="L952" s="73"/>
      <c r="M952" s="73"/>
      <c r="N952" s="193"/>
      <c r="O952" s="193"/>
      <c r="P952" s="73"/>
      <c r="Q952" s="73"/>
      <c r="R952" s="73"/>
    </row>
    <row r="953" spans="1:18">
      <c r="A953" s="45" t="e">
        <f>#REF!</f>
        <v>#REF!</v>
      </c>
      <c r="B953" s="188"/>
      <c r="C953" s="188"/>
      <c r="D953" s="188"/>
      <c r="E953" s="188" t="e">
        <f>#REF!</f>
        <v>#REF!</v>
      </c>
      <c r="F953" s="192"/>
      <c r="G953" s="188"/>
      <c r="H953" s="188"/>
      <c r="I953" s="192"/>
      <c r="J953" s="191"/>
      <c r="K953" s="192"/>
      <c r="L953" s="192"/>
      <c r="M953" s="192"/>
      <c r="N953" s="191"/>
      <c r="O953" s="191"/>
      <c r="P953" s="192"/>
      <c r="Q953" s="192"/>
      <c r="R953" s="183"/>
    </row>
    <row r="954" spans="1:18">
      <c r="A954" s="17" t="e">
        <f>#REF!</f>
        <v>#REF!</v>
      </c>
      <c r="B954" s="17" t="e">
        <f>#REF!</f>
        <v>#REF!</v>
      </c>
      <c r="C954" s="17" t="e">
        <f>#REF!</f>
        <v>#REF!</v>
      </c>
      <c r="D954" s="17" t="e">
        <f>#REF!</f>
        <v>#REF!</v>
      </c>
      <c r="E954" s="17" t="e">
        <f>#REF!</f>
        <v>#REF!</v>
      </c>
      <c r="F954" s="17" t="e">
        <f>#REF!</f>
        <v>#REF!</v>
      </c>
      <c r="G954" s="17" t="e">
        <f>#REF!</f>
        <v>#REF!</v>
      </c>
      <c r="H954" s="17" t="e">
        <f>#REF!</f>
        <v>#REF!</v>
      </c>
      <c r="I954" s="17" t="e">
        <f>#REF!</f>
        <v>#REF!</v>
      </c>
      <c r="J954" s="17" t="e">
        <f>#REF!</f>
        <v>#REF!</v>
      </c>
      <c r="K954" s="17" t="e">
        <f>#REF!</f>
        <v>#REF!</v>
      </c>
      <c r="L954" s="17"/>
      <c r="M954" s="17"/>
      <c r="N954" s="113"/>
      <c r="O954" s="113"/>
      <c r="P954" s="17"/>
      <c r="Q954" s="17"/>
      <c r="R954" s="17" t="e">
        <f>#REF!</f>
        <v>#REF!</v>
      </c>
    </row>
    <row r="955" spans="1:18">
      <c r="A955" s="17" t="e">
        <f>#REF!</f>
        <v>#REF!</v>
      </c>
      <c r="B955" s="17" t="e">
        <f>#REF!</f>
        <v>#REF!</v>
      </c>
      <c r="C955" s="17" t="e">
        <f>#REF!</f>
        <v>#REF!</v>
      </c>
      <c r="D955" s="17" t="e">
        <f>#REF!</f>
        <v>#REF!</v>
      </c>
      <c r="E955" s="17" t="e">
        <f>#REF!</f>
        <v>#REF!</v>
      </c>
      <c r="F955" s="17" t="e">
        <f>#REF!</f>
        <v>#REF!</v>
      </c>
      <c r="G955" s="17" t="e">
        <f>#REF!</f>
        <v>#REF!</v>
      </c>
      <c r="H955" s="17" t="e">
        <f>#REF!</f>
        <v>#REF!</v>
      </c>
      <c r="I955" s="17" t="e">
        <f>#REF!</f>
        <v>#REF!</v>
      </c>
      <c r="J955" s="17" t="e">
        <f>#REF!</f>
        <v>#REF!</v>
      </c>
      <c r="K955" s="17" t="e">
        <f>#REF!</f>
        <v>#REF!</v>
      </c>
      <c r="L955" s="17"/>
      <c r="M955" s="17"/>
      <c r="N955" s="113"/>
      <c r="O955" s="113"/>
      <c r="P955" s="17"/>
      <c r="Q955" s="17"/>
      <c r="R955" s="17" t="e">
        <f>#REF!</f>
        <v>#REF!</v>
      </c>
    </row>
    <row r="956" spans="1:18">
      <c r="A956" s="17" t="e">
        <f>#REF!</f>
        <v>#REF!</v>
      </c>
      <c r="B956" s="17" t="e">
        <f>#REF!</f>
        <v>#REF!</v>
      </c>
      <c r="C956" s="17" t="e">
        <f>#REF!</f>
        <v>#REF!</v>
      </c>
      <c r="D956" s="17" t="e">
        <f>#REF!</f>
        <v>#REF!</v>
      </c>
      <c r="E956" s="17" t="e">
        <f>#REF!</f>
        <v>#REF!</v>
      </c>
      <c r="F956" s="17" t="e">
        <f>#REF!</f>
        <v>#REF!</v>
      </c>
      <c r="G956" s="17" t="e">
        <f>#REF!</f>
        <v>#REF!</v>
      </c>
      <c r="H956" s="17" t="e">
        <f>#REF!</f>
        <v>#REF!</v>
      </c>
      <c r="I956" s="17" t="e">
        <f>#REF!</f>
        <v>#REF!</v>
      </c>
      <c r="J956" s="17" t="e">
        <f>#REF!</f>
        <v>#REF!</v>
      </c>
      <c r="K956" s="17" t="e">
        <f>#REF!</f>
        <v>#REF!</v>
      </c>
      <c r="L956" s="17"/>
      <c r="M956" s="17"/>
      <c r="N956" s="113"/>
      <c r="O956" s="113"/>
      <c r="P956" s="17"/>
      <c r="Q956" s="17"/>
      <c r="R956" s="17" t="e">
        <f>#REF!</f>
        <v>#REF!</v>
      </c>
    </row>
    <row r="957" spans="1:18">
      <c r="A957" s="17" t="e">
        <f>#REF!</f>
        <v>#REF!</v>
      </c>
      <c r="B957" s="17" t="e">
        <f>#REF!</f>
        <v>#REF!</v>
      </c>
      <c r="C957" s="17" t="e">
        <f>#REF!</f>
        <v>#REF!</v>
      </c>
      <c r="D957" s="17" t="e">
        <f>#REF!</f>
        <v>#REF!</v>
      </c>
      <c r="E957" s="17" t="e">
        <f>#REF!</f>
        <v>#REF!</v>
      </c>
      <c r="F957" s="17" t="e">
        <f>#REF!</f>
        <v>#REF!</v>
      </c>
      <c r="G957" s="17" t="e">
        <f>#REF!</f>
        <v>#REF!</v>
      </c>
      <c r="H957" s="17" t="e">
        <f>#REF!</f>
        <v>#REF!</v>
      </c>
      <c r="I957" s="17" t="e">
        <f>#REF!</f>
        <v>#REF!</v>
      </c>
      <c r="J957" s="17" t="e">
        <f>#REF!</f>
        <v>#REF!</v>
      </c>
      <c r="K957" s="17" t="e">
        <f>#REF!</f>
        <v>#REF!</v>
      </c>
      <c r="L957" s="17"/>
      <c r="M957" s="17"/>
      <c r="N957" s="113"/>
      <c r="O957" s="113"/>
      <c r="P957" s="17"/>
      <c r="Q957" s="17"/>
      <c r="R957" s="17" t="e">
        <f>#REF!</f>
        <v>#REF!</v>
      </c>
    </row>
    <row r="958" spans="1:18">
      <c r="A958" s="17" t="e">
        <f>#REF!</f>
        <v>#REF!</v>
      </c>
      <c r="B958" s="17" t="e">
        <f>#REF!</f>
        <v>#REF!</v>
      </c>
      <c r="C958" s="17" t="e">
        <f>#REF!</f>
        <v>#REF!</v>
      </c>
      <c r="D958" s="17" t="e">
        <f>#REF!</f>
        <v>#REF!</v>
      </c>
      <c r="E958" s="17" t="e">
        <f>#REF!</f>
        <v>#REF!</v>
      </c>
      <c r="F958" s="17" t="e">
        <f>#REF!</f>
        <v>#REF!</v>
      </c>
      <c r="G958" s="17" t="e">
        <f>#REF!</f>
        <v>#REF!</v>
      </c>
      <c r="H958" s="17" t="e">
        <f>#REF!</f>
        <v>#REF!</v>
      </c>
      <c r="I958" s="17" t="e">
        <f>#REF!</f>
        <v>#REF!</v>
      </c>
      <c r="J958" s="17" t="e">
        <f>#REF!</f>
        <v>#REF!</v>
      </c>
      <c r="K958" s="17" t="e">
        <f>#REF!</f>
        <v>#REF!</v>
      </c>
      <c r="L958" s="17"/>
      <c r="M958" s="17"/>
      <c r="N958" s="113"/>
      <c r="O958" s="113"/>
      <c r="P958" s="17"/>
      <c r="Q958" s="17"/>
      <c r="R958" s="17" t="e">
        <f>#REF!</f>
        <v>#REF!</v>
      </c>
    </row>
    <row r="959" spans="1:18">
      <c r="A959" s="17" t="e">
        <f>#REF!</f>
        <v>#REF!</v>
      </c>
      <c r="B959" s="17" t="e">
        <f>#REF!</f>
        <v>#REF!</v>
      </c>
      <c r="C959" s="17" t="e">
        <f>#REF!</f>
        <v>#REF!</v>
      </c>
      <c r="D959" s="17" t="e">
        <f>#REF!</f>
        <v>#REF!</v>
      </c>
      <c r="E959" s="17" t="e">
        <f>#REF!</f>
        <v>#REF!</v>
      </c>
      <c r="F959" s="17" t="e">
        <f>#REF!</f>
        <v>#REF!</v>
      </c>
      <c r="G959" s="17" t="e">
        <f>#REF!</f>
        <v>#REF!</v>
      </c>
      <c r="H959" s="17" t="e">
        <f>#REF!</f>
        <v>#REF!</v>
      </c>
      <c r="I959" s="17" t="e">
        <f>#REF!</f>
        <v>#REF!</v>
      </c>
      <c r="J959" s="17" t="e">
        <f>#REF!</f>
        <v>#REF!</v>
      </c>
      <c r="K959" s="17" t="e">
        <f>#REF!</f>
        <v>#REF!</v>
      </c>
      <c r="L959" s="17"/>
      <c r="M959" s="17"/>
      <c r="N959" s="113"/>
      <c r="O959" s="113"/>
      <c r="P959" s="17"/>
      <c r="Q959" s="17"/>
      <c r="R959" s="17" t="e">
        <f>#REF!</f>
        <v>#REF!</v>
      </c>
    </row>
    <row r="960" spans="1:18">
      <c r="A960" s="17" t="e">
        <f>#REF!</f>
        <v>#REF!</v>
      </c>
      <c r="B960" s="17" t="e">
        <f>#REF!</f>
        <v>#REF!</v>
      </c>
      <c r="C960" s="17" t="e">
        <f>#REF!</f>
        <v>#REF!</v>
      </c>
      <c r="D960" s="17" t="e">
        <f>#REF!</f>
        <v>#REF!</v>
      </c>
      <c r="E960" s="17" t="e">
        <f>#REF!</f>
        <v>#REF!</v>
      </c>
      <c r="F960" s="17" t="e">
        <f>#REF!</f>
        <v>#REF!</v>
      </c>
      <c r="G960" s="17" t="e">
        <f>#REF!</f>
        <v>#REF!</v>
      </c>
      <c r="H960" s="17" t="e">
        <f>#REF!</f>
        <v>#REF!</v>
      </c>
      <c r="I960" s="17" t="e">
        <f>#REF!</f>
        <v>#REF!</v>
      </c>
      <c r="J960" s="17" t="e">
        <f>#REF!</f>
        <v>#REF!</v>
      </c>
      <c r="K960" s="17" t="e">
        <f>#REF!</f>
        <v>#REF!</v>
      </c>
      <c r="L960" s="17"/>
      <c r="M960" s="17"/>
      <c r="N960" s="113"/>
      <c r="O960" s="113"/>
      <c r="P960" s="17"/>
      <c r="Q960" s="17"/>
      <c r="R960" s="17" t="e">
        <f>#REF!</f>
        <v>#REF!</v>
      </c>
    </row>
    <row r="961" spans="1:18">
      <c r="A961" s="17" t="e">
        <f>#REF!</f>
        <v>#REF!</v>
      </c>
      <c r="B961" s="17" t="e">
        <f>#REF!</f>
        <v>#REF!</v>
      </c>
      <c r="C961" s="17" t="e">
        <f>#REF!</f>
        <v>#REF!</v>
      </c>
      <c r="D961" s="17" t="e">
        <f>#REF!</f>
        <v>#REF!</v>
      </c>
      <c r="E961" s="17" t="e">
        <f>#REF!</f>
        <v>#REF!</v>
      </c>
      <c r="F961" s="17" t="e">
        <f>#REF!</f>
        <v>#REF!</v>
      </c>
      <c r="G961" s="17" t="e">
        <f>#REF!</f>
        <v>#REF!</v>
      </c>
      <c r="H961" s="17" t="e">
        <f>#REF!</f>
        <v>#REF!</v>
      </c>
      <c r="I961" s="17" t="e">
        <f>#REF!</f>
        <v>#REF!</v>
      </c>
      <c r="J961" s="17" t="e">
        <f>#REF!</f>
        <v>#REF!</v>
      </c>
      <c r="K961" s="17" t="e">
        <f>#REF!</f>
        <v>#REF!</v>
      </c>
      <c r="L961" s="17"/>
      <c r="M961" s="17"/>
      <c r="N961" s="113"/>
      <c r="O961" s="113"/>
      <c r="P961" s="17"/>
      <c r="Q961" s="17"/>
      <c r="R961" s="17" t="e">
        <f>#REF!</f>
        <v>#REF!</v>
      </c>
    </row>
    <row r="962" spans="1:18">
      <c r="A962" s="17" t="e">
        <f>#REF!</f>
        <v>#REF!</v>
      </c>
      <c r="B962" s="17" t="e">
        <f>#REF!</f>
        <v>#REF!</v>
      </c>
      <c r="C962" s="17" t="e">
        <f>#REF!</f>
        <v>#REF!</v>
      </c>
      <c r="D962" s="17" t="e">
        <f>#REF!</f>
        <v>#REF!</v>
      </c>
      <c r="E962" s="17" t="e">
        <f>#REF!</f>
        <v>#REF!</v>
      </c>
      <c r="F962" s="17" t="e">
        <f>#REF!</f>
        <v>#REF!</v>
      </c>
      <c r="G962" s="17" t="e">
        <f>#REF!</f>
        <v>#REF!</v>
      </c>
      <c r="H962" s="17" t="e">
        <f>#REF!</f>
        <v>#REF!</v>
      </c>
      <c r="I962" s="17" t="e">
        <f>#REF!</f>
        <v>#REF!</v>
      </c>
      <c r="J962" s="17" t="e">
        <f>#REF!</f>
        <v>#REF!</v>
      </c>
      <c r="K962" s="17" t="e">
        <f>#REF!</f>
        <v>#REF!</v>
      </c>
      <c r="L962" s="17"/>
      <c r="M962" s="17"/>
      <c r="N962" s="113"/>
      <c r="O962" s="113"/>
      <c r="P962" s="17"/>
      <c r="Q962" s="17"/>
      <c r="R962" s="17" t="e">
        <f>#REF!</f>
        <v>#REF!</v>
      </c>
    </row>
    <row r="963" spans="1:18">
      <c r="A963" s="17" t="e">
        <f>#REF!</f>
        <v>#REF!</v>
      </c>
      <c r="B963" s="17" t="e">
        <f>#REF!</f>
        <v>#REF!</v>
      </c>
      <c r="C963" s="17" t="e">
        <f>#REF!</f>
        <v>#REF!</v>
      </c>
      <c r="D963" s="17" t="e">
        <f>#REF!</f>
        <v>#REF!</v>
      </c>
      <c r="E963" s="17" t="e">
        <f>#REF!</f>
        <v>#REF!</v>
      </c>
      <c r="F963" s="17" t="e">
        <f>#REF!</f>
        <v>#REF!</v>
      </c>
      <c r="G963" s="17" t="e">
        <f>#REF!</f>
        <v>#REF!</v>
      </c>
      <c r="H963" s="17" t="e">
        <f>#REF!</f>
        <v>#REF!</v>
      </c>
      <c r="I963" s="17" t="e">
        <f>#REF!</f>
        <v>#REF!</v>
      </c>
      <c r="J963" s="17" t="e">
        <f>#REF!</f>
        <v>#REF!</v>
      </c>
      <c r="K963" s="17" t="e">
        <f>#REF!</f>
        <v>#REF!</v>
      </c>
      <c r="L963" s="17"/>
      <c r="M963" s="17"/>
      <c r="N963" s="113"/>
      <c r="O963" s="113"/>
      <c r="P963" s="17"/>
      <c r="Q963" s="17"/>
      <c r="R963" s="17" t="e">
        <f>#REF!</f>
        <v>#REF!</v>
      </c>
    </row>
    <row r="964" spans="1:18">
      <c r="A964" s="17" t="e">
        <f>#REF!</f>
        <v>#REF!</v>
      </c>
      <c r="B964" s="17" t="e">
        <f>#REF!</f>
        <v>#REF!</v>
      </c>
      <c r="C964" s="17" t="e">
        <f>#REF!</f>
        <v>#REF!</v>
      </c>
      <c r="D964" s="17" t="e">
        <f>#REF!</f>
        <v>#REF!</v>
      </c>
      <c r="E964" s="17" t="e">
        <f>#REF!</f>
        <v>#REF!</v>
      </c>
      <c r="F964" s="17" t="e">
        <f>#REF!</f>
        <v>#REF!</v>
      </c>
      <c r="G964" s="17" t="e">
        <f>#REF!</f>
        <v>#REF!</v>
      </c>
      <c r="H964" s="17" t="e">
        <f>#REF!</f>
        <v>#REF!</v>
      </c>
      <c r="I964" s="17" t="e">
        <f>#REF!</f>
        <v>#REF!</v>
      </c>
      <c r="J964" s="17" t="e">
        <f>#REF!</f>
        <v>#REF!</v>
      </c>
      <c r="K964" s="17" t="e">
        <f>#REF!</f>
        <v>#REF!</v>
      </c>
      <c r="L964" s="17"/>
      <c r="M964" s="17"/>
      <c r="N964" s="113"/>
      <c r="O964" s="113"/>
      <c r="P964" s="17"/>
      <c r="Q964" s="17"/>
      <c r="R964" s="17" t="e">
        <f>#REF!</f>
        <v>#REF!</v>
      </c>
    </row>
    <row r="965" spans="1:18">
      <c r="A965" s="17" t="e">
        <f>#REF!</f>
        <v>#REF!</v>
      </c>
      <c r="B965" s="17" t="e">
        <f>#REF!</f>
        <v>#REF!</v>
      </c>
      <c r="C965" s="17" t="e">
        <f>#REF!</f>
        <v>#REF!</v>
      </c>
      <c r="D965" s="17" t="e">
        <f>#REF!</f>
        <v>#REF!</v>
      </c>
      <c r="E965" s="17" t="e">
        <f>#REF!</f>
        <v>#REF!</v>
      </c>
      <c r="F965" s="17" t="e">
        <f>#REF!</f>
        <v>#REF!</v>
      </c>
      <c r="G965" s="17" t="e">
        <f>#REF!</f>
        <v>#REF!</v>
      </c>
      <c r="H965" s="17" t="e">
        <f>#REF!</f>
        <v>#REF!</v>
      </c>
      <c r="I965" s="17" t="e">
        <f>#REF!</f>
        <v>#REF!</v>
      </c>
      <c r="J965" s="17" t="e">
        <f>#REF!</f>
        <v>#REF!</v>
      </c>
      <c r="K965" s="17" t="e">
        <f>#REF!</f>
        <v>#REF!</v>
      </c>
      <c r="L965" s="17"/>
      <c r="M965" s="17"/>
      <c r="N965" s="113"/>
      <c r="O965" s="113"/>
      <c r="P965" s="17"/>
      <c r="Q965" s="17"/>
      <c r="R965" s="17" t="e">
        <f>#REF!</f>
        <v>#REF!</v>
      </c>
    </row>
    <row r="966" spans="1:18">
      <c r="A966" s="17" t="e">
        <f>#REF!</f>
        <v>#REF!</v>
      </c>
      <c r="B966" s="17" t="e">
        <f>#REF!</f>
        <v>#REF!</v>
      </c>
      <c r="C966" s="17" t="e">
        <f>#REF!</f>
        <v>#REF!</v>
      </c>
      <c r="D966" s="17" t="e">
        <f>#REF!</f>
        <v>#REF!</v>
      </c>
      <c r="E966" s="17" t="e">
        <f>#REF!</f>
        <v>#REF!</v>
      </c>
      <c r="F966" s="17" t="e">
        <f>#REF!</f>
        <v>#REF!</v>
      </c>
      <c r="G966" s="17" t="e">
        <f>#REF!</f>
        <v>#REF!</v>
      </c>
      <c r="H966" s="17" t="e">
        <f>#REF!</f>
        <v>#REF!</v>
      </c>
      <c r="I966" s="17" t="e">
        <f>#REF!</f>
        <v>#REF!</v>
      </c>
      <c r="J966" s="17" t="e">
        <f>#REF!</f>
        <v>#REF!</v>
      </c>
      <c r="K966" s="17" t="e">
        <f>#REF!</f>
        <v>#REF!</v>
      </c>
      <c r="L966" s="17"/>
      <c r="M966" s="17"/>
      <c r="N966" s="113"/>
      <c r="O966" s="113"/>
      <c r="P966" s="17"/>
      <c r="Q966" s="17"/>
      <c r="R966" s="17" t="e">
        <f>#REF!</f>
        <v>#REF!</v>
      </c>
    </row>
    <row r="967" spans="1:18">
      <c r="A967" s="17" t="e">
        <f>#REF!</f>
        <v>#REF!</v>
      </c>
      <c r="B967" s="17" t="e">
        <f>#REF!</f>
        <v>#REF!</v>
      </c>
      <c r="C967" s="17" t="e">
        <f>#REF!</f>
        <v>#REF!</v>
      </c>
      <c r="D967" s="17" t="e">
        <f>#REF!</f>
        <v>#REF!</v>
      </c>
      <c r="E967" s="17" t="e">
        <f>#REF!</f>
        <v>#REF!</v>
      </c>
      <c r="F967" s="17" t="e">
        <f>#REF!</f>
        <v>#REF!</v>
      </c>
      <c r="G967" s="17" t="e">
        <f>#REF!</f>
        <v>#REF!</v>
      </c>
      <c r="H967" s="17" t="e">
        <f>#REF!</f>
        <v>#REF!</v>
      </c>
      <c r="I967" s="17" t="e">
        <f>#REF!</f>
        <v>#REF!</v>
      </c>
      <c r="J967" s="17" t="e">
        <f>#REF!</f>
        <v>#REF!</v>
      </c>
      <c r="K967" s="17" t="e">
        <f>#REF!</f>
        <v>#REF!</v>
      </c>
      <c r="L967" s="17"/>
      <c r="M967" s="17"/>
      <c r="N967" s="113"/>
      <c r="O967" s="113"/>
      <c r="P967" s="17"/>
      <c r="Q967" s="17"/>
      <c r="R967" s="17" t="e">
        <f>#REF!</f>
        <v>#REF!</v>
      </c>
    </row>
    <row r="968" spans="1:18">
      <c r="A968" s="17" t="e">
        <f>#REF!</f>
        <v>#REF!</v>
      </c>
      <c r="B968" s="17" t="e">
        <f>#REF!</f>
        <v>#REF!</v>
      </c>
      <c r="C968" s="17" t="e">
        <f>#REF!</f>
        <v>#REF!</v>
      </c>
      <c r="D968" s="17" t="e">
        <f>#REF!</f>
        <v>#REF!</v>
      </c>
      <c r="E968" s="17" t="e">
        <f>#REF!</f>
        <v>#REF!</v>
      </c>
      <c r="F968" s="17" t="e">
        <f>#REF!</f>
        <v>#REF!</v>
      </c>
      <c r="G968" s="17" t="e">
        <f>#REF!</f>
        <v>#REF!</v>
      </c>
      <c r="H968" s="17" t="e">
        <f>#REF!</f>
        <v>#REF!</v>
      </c>
      <c r="I968" s="17" t="e">
        <f>#REF!</f>
        <v>#REF!</v>
      </c>
      <c r="J968" s="17" t="e">
        <f>#REF!</f>
        <v>#REF!</v>
      </c>
      <c r="K968" s="17" t="e">
        <f>#REF!</f>
        <v>#REF!</v>
      </c>
      <c r="L968" s="17"/>
      <c r="M968" s="17"/>
      <c r="N968" s="113"/>
      <c r="O968" s="113"/>
      <c r="P968" s="17"/>
      <c r="Q968" s="17"/>
      <c r="R968" s="17" t="e">
        <f>#REF!</f>
        <v>#REF!</v>
      </c>
    </row>
    <row r="969" spans="1:18">
      <c r="A969" s="17" t="e">
        <f>#REF!</f>
        <v>#REF!</v>
      </c>
      <c r="B969" s="17" t="e">
        <f>#REF!</f>
        <v>#REF!</v>
      </c>
      <c r="C969" s="17" t="e">
        <f>#REF!</f>
        <v>#REF!</v>
      </c>
      <c r="D969" s="17" t="e">
        <f>#REF!</f>
        <v>#REF!</v>
      </c>
      <c r="E969" s="17" t="e">
        <f>#REF!</f>
        <v>#REF!</v>
      </c>
      <c r="F969" s="17" t="e">
        <f>#REF!</f>
        <v>#REF!</v>
      </c>
      <c r="G969" s="17" t="e">
        <f>#REF!</f>
        <v>#REF!</v>
      </c>
      <c r="H969" s="17" t="e">
        <f>#REF!</f>
        <v>#REF!</v>
      </c>
      <c r="I969" s="17" t="e">
        <f>#REF!</f>
        <v>#REF!</v>
      </c>
      <c r="J969" s="17" t="e">
        <f>#REF!</f>
        <v>#REF!</v>
      </c>
      <c r="K969" s="17" t="e">
        <f>#REF!</f>
        <v>#REF!</v>
      </c>
      <c r="L969" s="17"/>
      <c r="M969" s="17"/>
      <c r="N969" s="113"/>
      <c r="O969" s="113"/>
      <c r="P969" s="17"/>
      <c r="Q969" s="17"/>
      <c r="R969" s="17" t="e">
        <f>#REF!</f>
        <v>#REF!</v>
      </c>
    </row>
    <row r="970" spans="1:18">
      <c r="A970" s="17" t="e">
        <f>#REF!</f>
        <v>#REF!</v>
      </c>
      <c r="B970" s="17" t="e">
        <f>#REF!</f>
        <v>#REF!</v>
      </c>
      <c r="C970" s="17" t="e">
        <f>#REF!</f>
        <v>#REF!</v>
      </c>
      <c r="D970" s="17" t="e">
        <f>#REF!</f>
        <v>#REF!</v>
      </c>
      <c r="E970" s="17" t="e">
        <f>#REF!</f>
        <v>#REF!</v>
      </c>
      <c r="F970" s="17" t="e">
        <f>#REF!</f>
        <v>#REF!</v>
      </c>
      <c r="G970" s="17" t="e">
        <f>#REF!</f>
        <v>#REF!</v>
      </c>
      <c r="H970" s="17" t="e">
        <f>#REF!</f>
        <v>#REF!</v>
      </c>
      <c r="I970" s="17" t="e">
        <f>#REF!</f>
        <v>#REF!</v>
      </c>
      <c r="J970" s="17" t="e">
        <f>#REF!</f>
        <v>#REF!</v>
      </c>
      <c r="K970" s="17" t="e">
        <f>#REF!</f>
        <v>#REF!</v>
      </c>
      <c r="L970" s="17"/>
      <c r="M970" s="17"/>
      <c r="N970" s="113"/>
      <c r="O970" s="113"/>
      <c r="P970" s="17"/>
      <c r="Q970" s="17"/>
      <c r="R970" s="17" t="e">
        <f>#REF!</f>
        <v>#REF!</v>
      </c>
    </row>
    <row r="971" spans="1:18">
      <c r="A971" s="17" t="e">
        <f>#REF!</f>
        <v>#REF!</v>
      </c>
      <c r="B971" s="17" t="e">
        <f>#REF!</f>
        <v>#REF!</v>
      </c>
      <c r="C971" s="17" t="e">
        <f>#REF!</f>
        <v>#REF!</v>
      </c>
      <c r="D971" s="17" t="e">
        <f>#REF!</f>
        <v>#REF!</v>
      </c>
      <c r="E971" s="17" t="e">
        <f>#REF!</f>
        <v>#REF!</v>
      </c>
      <c r="F971" s="17" t="e">
        <f>#REF!</f>
        <v>#REF!</v>
      </c>
      <c r="G971" s="17" t="e">
        <f>#REF!</f>
        <v>#REF!</v>
      </c>
      <c r="H971" s="17" t="e">
        <f>#REF!</f>
        <v>#REF!</v>
      </c>
      <c r="I971" s="17" t="e">
        <f>#REF!</f>
        <v>#REF!</v>
      </c>
      <c r="J971" s="17" t="e">
        <f>#REF!</f>
        <v>#REF!</v>
      </c>
      <c r="K971" s="17" t="e">
        <f>#REF!</f>
        <v>#REF!</v>
      </c>
      <c r="L971" s="17"/>
      <c r="M971" s="17"/>
      <c r="N971" s="113"/>
      <c r="O971" s="113"/>
      <c r="P971" s="17"/>
      <c r="Q971" s="17"/>
      <c r="R971" s="17" t="e">
        <f>#REF!</f>
        <v>#REF!</v>
      </c>
    </row>
    <row r="972" spans="1:18">
      <c r="A972" s="17" t="e">
        <f>#REF!</f>
        <v>#REF!</v>
      </c>
      <c r="B972" s="17" t="e">
        <f>#REF!</f>
        <v>#REF!</v>
      </c>
      <c r="C972" s="17" t="e">
        <f>#REF!</f>
        <v>#REF!</v>
      </c>
      <c r="D972" s="17" t="e">
        <f>#REF!</f>
        <v>#REF!</v>
      </c>
      <c r="E972" s="17" t="e">
        <f>#REF!</f>
        <v>#REF!</v>
      </c>
      <c r="F972" s="17" t="e">
        <f>#REF!</f>
        <v>#REF!</v>
      </c>
      <c r="G972" s="17" t="e">
        <f>#REF!</f>
        <v>#REF!</v>
      </c>
      <c r="H972" s="17" t="e">
        <f>#REF!</f>
        <v>#REF!</v>
      </c>
      <c r="I972" s="17" t="e">
        <f>#REF!</f>
        <v>#REF!</v>
      </c>
      <c r="J972" s="17" t="e">
        <f>#REF!</f>
        <v>#REF!</v>
      </c>
      <c r="K972" s="17" t="e">
        <f>#REF!</f>
        <v>#REF!</v>
      </c>
      <c r="L972" s="17"/>
      <c r="M972" s="17"/>
      <c r="N972" s="113"/>
      <c r="O972" s="113"/>
      <c r="P972" s="17"/>
      <c r="Q972" s="17"/>
      <c r="R972" s="17" t="e">
        <f>#REF!</f>
        <v>#REF!</v>
      </c>
    </row>
    <row r="973" spans="1:18">
      <c r="A973" s="17" t="e">
        <f>#REF!</f>
        <v>#REF!</v>
      </c>
      <c r="B973" s="17" t="e">
        <f>#REF!</f>
        <v>#REF!</v>
      </c>
      <c r="C973" s="17" t="e">
        <f>#REF!</f>
        <v>#REF!</v>
      </c>
      <c r="D973" s="17" t="e">
        <f>#REF!</f>
        <v>#REF!</v>
      </c>
      <c r="E973" s="17" t="e">
        <f>#REF!</f>
        <v>#REF!</v>
      </c>
      <c r="F973" s="17" t="e">
        <f>#REF!</f>
        <v>#REF!</v>
      </c>
      <c r="G973" s="17" t="e">
        <f>#REF!</f>
        <v>#REF!</v>
      </c>
      <c r="H973" s="17" t="e">
        <f>#REF!</f>
        <v>#REF!</v>
      </c>
      <c r="I973" s="17" t="e">
        <f>#REF!</f>
        <v>#REF!</v>
      </c>
      <c r="J973" s="17" t="e">
        <f>#REF!</f>
        <v>#REF!</v>
      </c>
      <c r="K973" s="17" t="e">
        <f>#REF!</f>
        <v>#REF!</v>
      </c>
      <c r="L973" s="17"/>
      <c r="M973" s="17"/>
      <c r="N973" s="113"/>
      <c r="O973" s="113"/>
      <c r="P973" s="17"/>
      <c r="Q973" s="17"/>
      <c r="R973" s="17" t="e">
        <f>#REF!</f>
        <v>#REF!</v>
      </c>
    </row>
    <row r="974" spans="1:18">
      <c r="A974" s="17" t="e">
        <f>#REF!</f>
        <v>#REF!</v>
      </c>
      <c r="B974" s="17" t="e">
        <f>#REF!</f>
        <v>#REF!</v>
      </c>
      <c r="C974" s="17" t="e">
        <f>#REF!</f>
        <v>#REF!</v>
      </c>
      <c r="D974" s="17" t="e">
        <f>#REF!</f>
        <v>#REF!</v>
      </c>
      <c r="E974" s="17" t="e">
        <f>#REF!</f>
        <v>#REF!</v>
      </c>
      <c r="F974" s="17" t="e">
        <f>#REF!</f>
        <v>#REF!</v>
      </c>
      <c r="G974" s="17" t="e">
        <f>#REF!</f>
        <v>#REF!</v>
      </c>
      <c r="H974" s="17" t="e">
        <f>#REF!</f>
        <v>#REF!</v>
      </c>
      <c r="I974" s="17" t="e">
        <f>#REF!</f>
        <v>#REF!</v>
      </c>
      <c r="J974" s="17" t="e">
        <f>#REF!</f>
        <v>#REF!</v>
      </c>
      <c r="K974" s="17" t="e">
        <f>#REF!</f>
        <v>#REF!</v>
      </c>
      <c r="L974" s="17"/>
      <c r="M974" s="17"/>
      <c r="N974" s="113"/>
      <c r="O974" s="113"/>
      <c r="P974" s="17"/>
      <c r="Q974" s="17"/>
      <c r="R974" s="17" t="e">
        <f>#REF!</f>
        <v>#REF!</v>
      </c>
    </row>
    <row r="975" spans="1:18">
      <c r="A975" s="17" t="e">
        <f>#REF!</f>
        <v>#REF!</v>
      </c>
      <c r="B975" s="17" t="e">
        <f>#REF!</f>
        <v>#REF!</v>
      </c>
      <c r="C975" s="17" t="e">
        <f>#REF!</f>
        <v>#REF!</v>
      </c>
      <c r="D975" s="17" t="e">
        <f>#REF!</f>
        <v>#REF!</v>
      </c>
      <c r="E975" s="17" t="e">
        <f>#REF!</f>
        <v>#REF!</v>
      </c>
      <c r="F975" s="17" t="e">
        <f>#REF!</f>
        <v>#REF!</v>
      </c>
      <c r="G975" s="17" t="e">
        <f>#REF!</f>
        <v>#REF!</v>
      </c>
      <c r="H975" s="17" t="e">
        <f>#REF!</f>
        <v>#REF!</v>
      </c>
      <c r="I975" s="17" t="e">
        <f>#REF!</f>
        <v>#REF!</v>
      </c>
      <c r="J975" s="17" t="e">
        <f>#REF!</f>
        <v>#REF!</v>
      </c>
      <c r="K975" s="17" t="e">
        <f>#REF!</f>
        <v>#REF!</v>
      </c>
      <c r="L975" s="17"/>
      <c r="M975" s="17"/>
      <c r="N975" s="113"/>
      <c r="O975" s="113"/>
      <c r="P975" s="17"/>
      <c r="Q975" s="17"/>
      <c r="R975" s="17" t="e">
        <f>#REF!</f>
        <v>#REF!</v>
      </c>
    </row>
    <row r="976" spans="1:18">
      <c r="A976" s="17" t="e">
        <f>#REF!</f>
        <v>#REF!</v>
      </c>
      <c r="B976" s="17" t="e">
        <f>#REF!</f>
        <v>#REF!</v>
      </c>
      <c r="C976" s="17" t="e">
        <f>#REF!</f>
        <v>#REF!</v>
      </c>
      <c r="D976" s="17" t="e">
        <f>#REF!</f>
        <v>#REF!</v>
      </c>
      <c r="E976" s="17" t="e">
        <f>#REF!</f>
        <v>#REF!</v>
      </c>
      <c r="F976" s="17" t="e">
        <f>#REF!</f>
        <v>#REF!</v>
      </c>
      <c r="G976" s="17" t="e">
        <f>#REF!</f>
        <v>#REF!</v>
      </c>
      <c r="H976" s="17" t="e">
        <f>#REF!</f>
        <v>#REF!</v>
      </c>
      <c r="I976" s="17" t="e">
        <f>#REF!</f>
        <v>#REF!</v>
      </c>
      <c r="J976" s="17" t="e">
        <f>#REF!</f>
        <v>#REF!</v>
      </c>
      <c r="K976" s="17" t="e">
        <f>#REF!</f>
        <v>#REF!</v>
      </c>
      <c r="L976" s="17"/>
      <c r="M976" s="17"/>
      <c r="N976" s="113"/>
      <c r="O976" s="113"/>
      <c r="P976" s="17"/>
      <c r="Q976" s="17"/>
      <c r="R976" s="17" t="e">
        <f>#REF!</f>
        <v>#REF!</v>
      </c>
    </row>
    <row r="977" spans="1:18">
      <c r="A977" s="17" t="e">
        <f>#REF!</f>
        <v>#REF!</v>
      </c>
      <c r="B977" s="17" t="e">
        <f>#REF!</f>
        <v>#REF!</v>
      </c>
      <c r="C977" s="17" t="e">
        <f>#REF!</f>
        <v>#REF!</v>
      </c>
      <c r="D977" s="17" t="e">
        <f>#REF!</f>
        <v>#REF!</v>
      </c>
      <c r="E977" s="17" t="e">
        <f>#REF!</f>
        <v>#REF!</v>
      </c>
      <c r="F977" s="17" t="e">
        <f>#REF!</f>
        <v>#REF!</v>
      </c>
      <c r="G977" s="17" t="e">
        <f>#REF!</f>
        <v>#REF!</v>
      </c>
      <c r="H977" s="17" t="e">
        <f>#REF!</f>
        <v>#REF!</v>
      </c>
      <c r="I977" s="17" t="e">
        <f>#REF!</f>
        <v>#REF!</v>
      </c>
      <c r="J977" s="17" t="e">
        <f>#REF!</f>
        <v>#REF!</v>
      </c>
      <c r="K977" s="17" t="e">
        <f>#REF!</f>
        <v>#REF!</v>
      </c>
      <c r="L977" s="17"/>
      <c r="M977" s="17"/>
      <c r="N977" s="113"/>
      <c r="O977" s="113"/>
      <c r="P977" s="17"/>
      <c r="Q977" s="17"/>
      <c r="R977" s="17" t="e">
        <f>#REF!</f>
        <v>#REF!</v>
      </c>
    </row>
    <row r="978" spans="1:18">
      <c r="A978" s="17" t="e">
        <f>#REF!</f>
        <v>#REF!</v>
      </c>
      <c r="B978" s="17" t="e">
        <f>#REF!</f>
        <v>#REF!</v>
      </c>
      <c r="C978" s="17" t="e">
        <f>#REF!</f>
        <v>#REF!</v>
      </c>
      <c r="D978" s="17" t="e">
        <f>#REF!</f>
        <v>#REF!</v>
      </c>
      <c r="E978" s="17" t="e">
        <f>#REF!</f>
        <v>#REF!</v>
      </c>
      <c r="F978" s="17" t="e">
        <f>#REF!</f>
        <v>#REF!</v>
      </c>
      <c r="G978" s="17" t="e">
        <f>#REF!</f>
        <v>#REF!</v>
      </c>
      <c r="H978" s="17" t="e">
        <f>#REF!</f>
        <v>#REF!</v>
      </c>
      <c r="I978" s="17" t="e">
        <f>#REF!</f>
        <v>#REF!</v>
      </c>
      <c r="J978" s="17" t="e">
        <f>#REF!</f>
        <v>#REF!</v>
      </c>
      <c r="K978" s="17" t="e">
        <f>#REF!</f>
        <v>#REF!</v>
      </c>
      <c r="L978" s="17"/>
      <c r="M978" s="17"/>
      <c r="N978" s="113"/>
      <c r="O978" s="113"/>
      <c r="P978" s="17"/>
      <c r="Q978" s="17"/>
      <c r="R978" s="17" t="e">
        <f>#REF!</f>
        <v>#REF!</v>
      </c>
    </row>
    <row r="979" spans="1:18">
      <c r="A979" s="17" t="e">
        <f>#REF!</f>
        <v>#REF!</v>
      </c>
      <c r="B979" s="17" t="e">
        <f>#REF!</f>
        <v>#REF!</v>
      </c>
      <c r="C979" s="17" t="e">
        <f>#REF!</f>
        <v>#REF!</v>
      </c>
      <c r="D979" s="17" t="e">
        <f>#REF!</f>
        <v>#REF!</v>
      </c>
      <c r="E979" s="17" t="e">
        <f>#REF!</f>
        <v>#REF!</v>
      </c>
      <c r="F979" s="17" t="e">
        <f>#REF!</f>
        <v>#REF!</v>
      </c>
      <c r="G979" s="17" t="e">
        <f>#REF!</f>
        <v>#REF!</v>
      </c>
      <c r="H979" s="17" t="e">
        <f>#REF!</f>
        <v>#REF!</v>
      </c>
      <c r="I979" s="17" t="e">
        <f>#REF!</f>
        <v>#REF!</v>
      </c>
      <c r="J979" s="17" t="e">
        <f>#REF!</f>
        <v>#REF!</v>
      </c>
      <c r="K979" s="17" t="e">
        <f>#REF!</f>
        <v>#REF!</v>
      </c>
      <c r="L979" s="17"/>
      <c r="M979" s="17"/>
      <c r="N979" s="113"/>
      <c r="O979" s="113"/>
      <c r="P979" s="17"/>
      <c r="Q979" s="17"/>
      <c r="R979" s="17" t="e">
        <f>#REF!</f>
        <v>#REF!</v>
      </c>
    </row>
    <row r="980" spans="1:18">
      <c r="A980" s="17" t="e">
        <f>#REF!</f>
        <v>#REF!</v>
      </c>
      <c r="B980" s="17" t="e">
        <f>#REF!</f>
        <v>#REF!</v>
      </c>
      <c r="C980" s="17" t="e">
        <f>#REF!</f>
        <v>#REF!</v>
      </c>
      <c r="D980" s="17" t="e">
        <f>#REF!</f>
        <v>#REF!</v>
      </c>
      <c r="E980" s="17" t="e">
        <f>#REF!</f>
        <v>#REF!</v>
      </c>
      <c r="F980" s="17" t="e">
        <f>#REF!</f>
        <v>#REF!</v>
      </c>
      <c r="G980" s="17" t="e">
        <f>#REF!</f>
        <v>#REF!</v>
      </c>
      <c r="H980" s="17" t="e">
        <f>#REF!</f>
        <v>#REF!</v>
      </c>
      <c r="I980" s="17" t="e">
        <f>#REF!</f>
        <v>#REF!</v>
      </c>
      <c r="J980" s="17" t="e">
        <f>#REF!</f>
        <v>#REF!</v>
      </c>
      <c r="K980" s="17" t="e">
        <f>#REF!</f>
        <v>#REF!</v>
      </c>
      <c r="L980" s="17"/>
      <c r="M980" s="17"/>
      <c r="N980" s="113"/>
      <c r="O980" s="113"/>
      <c r="P980" s="17"/>
      <c r="Q980" s="17"/>
      <c r="R980" s="17" t="e">
        <f>#REF!</f>
        <v>#REF!</v>
      </c>
    </row>
    <row r="981" spans="1:18">
      <c r="A981" s="17" t="e">
        <f>#REF!</f>
        <v>#REF!</v>
      </c>
      <c r="B981" s="17" t="e">
        <f>#REF!</f>
        <v>#REF!</v>
      </c>
      <c r="C981" s="17" t="e">
        <f>#REF!</f>
        <v>#REF!</v>
      </c>
      <c r="D981" s="17" t="e">
        <f>#REF!</f>
        <v>#REF!</v>
      </c>
      <c r="E981" s="17" t="e">
        <f>#REF!</f>
        <v>#REF!</v>
      </c>
      <c r="F981" s="17" t="e">
        <f>#REF!</f>
        <v>#REF!</v>
      </c>
      <c r="G981" s="17" t="e">
        <f>#REF!</f>
        <v>#REF!</v>
      </c>
      <c r="H981" s="17" t="e">
        <f>#REF!</f>
        <v>#REF!</v>
      </c>
      <c r="I981" s="17" t="e">
        <f>#REF!</f>
        <v>#REF!</v>
      </c>
      <c r="J981" s="17" t="e">
        <f>#REF!</f>
        <v>#REF!</v>
      </c>
      <c r="K981" s="17" t="e">
        <f>#REF!</f>
        <v>#REF!</v>
      </c>
      <c r="L981" s="17"/>
      <c r="M981" s="17"/>
      <c r="N981" s="113"/>
      <c r="O981" s="113"/>
      <c r="P981" s="17"/>
      <c r="Q981" s="17"/>
      <c r="R981" s="17" t="e">
        <f>#REF!</f>
        <v>#REF!</v>
      </c>
    </row>
    <row r="982" spans="1:18">
      <c r="A982" s="17" t="e">
        <f>#REF!</f>
        <v>#REF!</v>
      </c>
      <c r="B982" s="17" t="e">
        <f>#REF!</f>
        <v>#REF!</v>
      </c>
      <c r="C982" s="17" t="e">
        <f>#REF!</f>
        <v>#REF!</v>
      </c>
      <c r="D982" s="17" t="e">
        <f>#REF!</f>
        <v>#REF!</v>
      </c>
      <c r="E982" s="17" t="e">
        <f>#REF!</f>
        <v>#REF!</v>
      </c>
      <c r="F982" s="17" t="e">
        <f>#REF!</f>
        <v>#REF!</v>
      </c>
      <c r="G982" s="17" t="e">
        <f>#REF!</f>
        <v>#REF!</v>
      </c>
      <c r="H982" s="17" t="e">
        <f>#REF!</f>
        <v>#REF!</v>
      </c>
      <c r="I982" s="17" t="e">
        <f>#REF!</f>
        <v>#REF!</v>
      </c>
      <c r="J982" s="17" t="e">
        <f>#REF!</f>
        <v>#REF!</v>
      </c>
      <c r="K982" s="17" t="e">
        <f>#REF!</f>
        <v>#REF!</v>
      </c>
      <c r="L982" s="17"/>
      <c r="M982" s="17"/>
      <c r="N982" s="113"/>
      <c r="O982" s="113"/>
      <c r="P982" s="17"/>
      <c r="Q982" s="17"/>
      <c r="R982" s="17" t="e">
        <f>#REF!</f>
        <v>#REF!</v>
      </c>
    </row>
    <row r="983" spans="1:18">
      <c r="A983" s="17" t="e">
        <f>#REF!</f>
        <v>#REF!</v>
      </c>
      <c r="B983" s="17" t="e">
        <f>#REF!</f>
        <v>#REF!</v>
      </c>
      <c r="C983" s="17" t="e">
        <f>#REF!</f>
        <v>#REF!</v>
      </c>
      <c r="D983" s="17" t="e">
        <f>#REF!</f>
        <v>#REF!</v>
      </c>
      <c r="E983" s="17" t="e">
        <f>#REF!</f>
        <v>#REF!</v>
      </c>
      <c r="F983" s="17" t="e">
        <f>#REF!</f>
        <v>#REF!</v>
      </c>
      <c r="G983" s="17" t="e">
        <f>#REF!</f>
        <v>#REF!</v>
      </c>
      <c r="H983" s="17" t="e">
        <f>#REF!</f>
        <v>#REF!</v>
      </c>
      <c r="I983" s="17" t="e">
        <f>#REF!</f>
        <v>#REF!</v>
      </c>
      <c r="J983" s="17" t="e">
        <f>#REF!</f>
        <v>#REF!</v>
      </c>
      <c r="K983" s="17" t="e">
        <f>#REF!</f>
        <v>#REF!</v>
      </c>
      <c r="L983" s="17"/>
      <c r="M983" s="17"/>
      <c r="N983" s="113"/>
      <c r="O983" s="113"/>
      <c r="P983" s="17"/>
      <c r="Q983" s="17"/>
      <c r="R983" s="17" t="e">
        <f>#REF!</f>
        <v>#REF!</v>
      </c>
    </row>
    <row r="984" spans="1:18">
      <c r="A984" s="17" t="e">
        <f>#REF!</f>
        <v>#REF!</v>
      </c>
      <c r="B984" s="17" t="e">
        <f>#REF!</f>
        <v>#REF!</v>
      </c>
      <c r="C984" s="17" t="e">
        <f>#REF!</f>
        <v>#REF!</v>
      </c>
      <c r="D984" s="17" t="e">
        <f>#REF!</f>
        <v>#REF!</v>
      </c>
      <c r="E984" s="17" t="e">
        <f>#REF!</f>
        <v>#REF!</v>
      </c>
      <c r="F984" s="17" t="e">
        <f>#REF!</f>
        <v>#REF!</v>
      </c>
      <c r="G984" s="17" t="e">
        <f>#REF!</f>
        <v>#REF!</v>
      </c>
      <c r="H984" s="17" t="e">
        <f>#REF!</f>
        <v>#REF!</v>
      </c>
      <c r="I984" s="17" t="e">
        <f>#REF!</f>
        <v>#REF!</v>
      </c>
      <c r="J984" s="17" t="e">
        <f>#REF!</f>
        <v>#REF!</v>
      </c>
      <c r="K984" s="17" t="e">
        <f>#REF!</f>
        <v>#REF!</v>
      </c>
      <c r="L984" s="17"/>
      <c r="M984" s="17"/>
      <c r="N984" s="113"/>
      <c r="O984" s="113"/>
      <c r="P984" s="17"/>
      <c r="Q984" s="17"/>
      <c r="R984" s="17" t="e">
        <f>#REF!</f>
        <v>#REF!</v>
      </c>
    </row>
    <row r="985" spans="1:18">
      <c r="A985" s="17" t="e">
        <f>#REF!</f>
        <v>#REF!</v>
      </c>
      <c r="B985" s="17" t="e">
        <f>#REF!</f>
        <v>#REF!</v>
      </c>
      <c r="C985" s="17" t="e">
        <f>#REF!</f>
        <v>#REF!</v>
      </c>
      <c r="D985" s="17" t="e">
        <f>#REF!</f>
        <v>#REF!</v>
      </c>
      <c r="E985" s="17" t="e">
        <f>#REF!</f>
        <v>#REF!</v>
      </c>
      <c r="F985" s="17" t="e">
        <f>#REF!</f>
        <v>#REF!</v>
      </c>
      <c r="G985" s="17" t="e">
        <f>#REF!</f>
        <v>#REF!</v>
      </c>
      <c r="H985" s="17" t="e">
        <f>#REF!</f>
        <v>#REF!</v>
      </c>
      <c r="I985" s="17" t="e">
        <f>#REF!</f>
        <v>#REF!</v>
      </c>
      <c r="J985" s="17" t="e">
        <f>#REF!</f>
        <v>#REF!</v>
      </c>
      <c r="K985" s="17" t="e">
        <f>#REF!</f>
        <v>#REF!</v>
      </c>
      <c r="L985" s="17"/>
      <c r="M985" s="17"/>
      <c r="N985" s="113"/>
      <c r="O985" s="113"/>
      <c r="P985" s="17"/>
      <c r="Q985" s="17"/>
      <c r="R985" s="17" t="e">
        <f>#REF!</f>
        <v>#REF!</v>
      </c>
    </row>
    <row r="986" spans="1:18">
      <c r="A986" s="17" t="e">
        <f>#REF!</f>
        <v>#REF!</v>
      </c>
      <c r="B986" s="17" t="e">
        <f>#REF!</f>
        <v>#REF!</v>
      </c>
      <c r="C986" s="17" t="e">
        <f>#REF!</f>
        <v>#REF!</v>
      </c>
      <c r="D986" s="17" t="e">
        <f>#REF!</f>
        <v>#REF!</v>
      </c>
      <c r="E986" s="17" t="e">
        <f>#REF!</f>
        <v>#REF!</v>
      </c>
      <c r="F986" s="17" t="e">
        <f>#REF!</f>
        <v>#REF!</v>
      </c>
      <c r="G986" s="17" t="e">
        <f>#REF!</f>
        <v>#REF!</v>
      </c>
      <c r="H986" s="17" t="e">
        <f>#REF!</f>
        <v>#REF!</v>
      </c>
      <c r="I986" s="17" t="e">
        <f>#REF!</f>
        <v>#REF!</v>
      </c>
      <c r="J986" s="17" t="e">
        <f>#REF!</f>
        <v>#REF!</v>
      </c>
      <c r="K986" s="17" t="e">
        <f>#REF!</f>
        <v>#REF!</v>
      </c>
      <c r="L986" s="17"/>
      <c r="M986" s="17"/>
      <c r="N986" s="113"/>
      <c r="O986" s="113"/>
      <c r="P986" s="17"/>
      <c r="Q986" s="17"/>
      <c r="R986" s="17" t="e">
        <f>#REF!</f>
        <v>#REF!</v>
      </c>
    </row>
    <row r="987" spans="1:18">
      <c r="A987" s="17" t="e">
        <f>#REF!</f>
        <v>#REF!</v>
      </c>
      <c r="B987" s="17" t="e">
        <f>#REF!</f>
        <v>#REF!</v>
      </c>
      <c r="C987" s="17" t="e">
        <f>#REF!</f>
        <v>#REF!</v>
      </c>
      <c r="D987" s="17" t="e">
        <f>#REF!</f>
        <v>#REF!</v>
      </c>
      <c r="E987" s="17" t="e">
        <f>#REF!</f>
        <v>#REF!</v>
      </c>
      <c r="F987" s="17" t="e">
        <f>#REF!</f>
        <v>#REF!</v>
      </c>
      <c r="G987" s="17" t="e">
        <f>#REF!</f>
        <v>#REF!</v>
      </c>
      <c r="H987" s="17" t="e">
        <f>#REF!</f>
        <v>#REF!</v>
      </c>
      <c r="I987" s="17" t="e">
        <f>#REF!</f>
        <v>#REF!</v>
      </c>
      <c r="J987" s="17" t="e">
        <f>#REF!</f>
        <v>#REF!</v>
      </c>
      <c r="K987" s="17" t="e">
        <f>#REF!</f>
        <v>#REF!</v>
      </c>
      <c r="L987" s="17"/>
      <c r="M987" s="17"/>
      <c r="N987" s="113"/>
      <c r="O987" s="113"/>
      <c r="P987" s="17"/>
      <c r="Q987" s="17"/>
      <c r="R987" s="17" t="e">
        <f>#REF!</f>
        <v>#REF!</v>
      </c>
    </row>
    <row r="988" spans="1:18">
      <c r="A988" s="17" t="e">
        <f>#REF!</f>
        <v>#REF!</v>
      </c>
      <c r="B988" s="17" t="e">
        <f>#REF!</f>
        <v>#REF!</v>
      </c>
      <c r="C988" s="17" t="e">
        <f>#REF!</f>
        <v>#REF!</v>
      </c>
      <c r="D988" s="17" t="e">
        <f>#REF!</f>
        <v>#REF!</v>
      </c>
      <c r="E988" s="17" t="e">
        <f>#REF!</f>
        <v>#REF!</v>
      </c>
      <c r="F988" s="17" t="e">
        <f>#REF!</f>
        <v>#REF!</v>
      </c>
      <c r="G988" s="17" t="e">
        <f>#REF!</f>
        <v>#REF!</v>
      </c>
      <c r="H988" s="17" t="e">
        <f>#REF!</f>
        <v>#REF!</v>
      </c>
      <c r="I988" s="17" t="e">
        <f>#REF!</f>
        <v>#REF!</v>
      </c>
      <c r="J988" s="17" t="e">
        <f>#REF!</f>
        <v>#REF!</v>
      </c>
      <c r="K988" s="17" t="e">
        <f>#REF!</f>
        <v>#REF!</v>
      </c>
      <c r="L988" s="17"/>
      <c r="M988" s="17"/>
      <c r="N988" s="113"/>
      <c r="O988" s="113"/>
      <c r="P988" s="17"/>
      <c r="Q988" s="17"/>
      <c r="R988" s="17" t="e">
        <f>#REF!</f>
        <v>#REF!</v>
      </c>
    </row>
    <row r="989" spans="1:18">
      <c r="A989" s="17" t="e">
        <f>#REF!</f>
        <v>#REF!</v>
      </c>
      <c r="B989" s="17" t="e">
        <f>#REF!</f>
        <v>#REF!</v>
      </c>
      <c r="C989" s="17" t="e">
        <f>#REF!</f>
        <v>#REF!</v>
      </c>
      <c r="D989" s="17" t="e">
        <f>#REF!</f>
        <v>#REF!</v>
      </c>
      <c r="E989" s="17" t="e">
        <f>#REF!</f>
        <v>#REF!</v>
      </c>
      <c r="F989" s="17" t="e">
        <f>#REF!</f>
        <v>#REF!</v>
      </c>
      <c r="G989" s="17" t="e">
        <f>#REF!</f>
        <v>#REF!</v>
      </c>
      <c r="H989" s="17" t="e">
        <f>#REF!</f>
        <v>#REF!</v>
      </c>
      <c r="I989" s="17" t="e">
        <f>#REF!</f>
        <v>#REF!</v>
      </c>
      <c r="J989" s="17" t="e">
        <f>#REF!</f>
        <v>#REF!</v>
      </c>
      <c r="K989" s="17" t="e">
        <f>#REF!</f>
        <v>#REF!</v>
      </c>
      <c r="L989" s="17"/>
      <c r="M989" s="17"/>
      <c r="N989" s="113"/>
      <c r="O989" s="113"/>
      <c r="P989" s="17"/>
      <c r="Q989" s="17"/>
      <c r="R989" s="17" t="e">
        <f>#REF!</f>
        <v>#REF!</v>
      </c>
    </row>
    <row r="990" spans="1:18">
      <c r="A990" s="17" t="e">
        <f>#REF!</f>
        <v>#REF!</v>
      </c>
      <c r="B990" s="17" t="e">
        <f>#REF!</f>
        <v>#REF!</v>
      </c>
      <c r="C990" s="17" t="e">
        <f>#REF!</f>
        <v>#REF!</v>
      </c>
      <c r="D990" s="17" t="e">
        <f>#REF!</f>
        <v>#REF!</v>
      </c>
      <c r="E990" s="17" t="e">
        <f>#REF!</f>
        <v>#REF!</v>
      </c>
      <c r="F990" s="17" t="e">
        <f>#REF!</f>
        <v>#REF!</v>
      </c>
      <c r="G990" s="17" t="e">
        <f>#REF!</f>
        <v>#REF!</v>
      </c>
      <c r="H990" s="17" t="e">
        <f>#REF!</f>
        <v>#REF!</v>
      </c>
      <c r="I990" s="17" t="e">
        <f>#REF!</f>
        <v>#REF!</v>
      </c>
      <c r="J990" s="17" t="e">
        <f>#REF!</f>
        <v>#REF!</v>
      </c>
      <c r="K990" s="17" t="e">
        <f>#REF!</f>
        <v>#REF!</v>
      </c>
      <c r="L990" s="17"/>
      <c r="M990" s="17"/>
      <c r="N990" s="113"/>
      <c r="O990" s="113"/>
      <c r="P990" s="17"/>
      <c r="Q990" s="17"/>
      <c r="R990" s="17" t="e">
        <f>#REF!</f>
        <v>#REF!</v>
      </c>
    </row>
    <row r="991" spans="1:18">
      <c r="A991" s="17" t="e">
        <f>#REF!</f>
        <v>#REF!</v>
      </c>
      <c r="B991" s="17" t="e">
        <f>#REF!</f>
        <v>#REF!</v>
      </c>
      <c r="C991" s="17" t="e">
        <f>#REF!</f>
        <v>#REF!</v>
      </c>
      <c r="D991" s="17" t="e">
        <f>#REF!</f>
        <v>#REF!</v>
      </c>
      <c r="E991" s="17" t="e">
        <f>#REF!</f>
        <v>#REF!</v>
      </c>
      <c r="F991" s="17" t="e">
        <f>#REF!</f>
        <v>#REF!</v>
      </c>
      <c r="G991" s="17" t="e">
        <f>#REF!</f>
        <v>#REF!</v>
      </c>
      <c r="H991" s="17" t="e">
        <f>#REF!</f>
        <v>#REF!</v>
      </c>
      <c r="I991" s="17" t="e">
        <f>#REF!</f>
        <v>#REF!</v>
      </c>
      <c r="J991" s="17" t="e">
        <f>#REF!</f>
        <v>#REF!</v>
      </c>
      <c r="K991" s="17" t="e">
        <f>#REF!</f>
        <v>#REF!</v>
      </c>
      <c r="L991" s="17"/>
      <c r="M991" s="17"/>
      <c r="N991" s="113"/>
      <c r="O991" s="113"/>
      <c r="P991" s="17"/>
      <c r="Q991" s="17"/>
      <c r="R991" s="17" t="e">
        <f>#REF!</f>
        <v>#REF!</v>
      </c>
    </row>
    <row r="992" spans="1:18">
      <c r="A992" s="17" t="e">
        <f>#REF!</f>
        <v>#REF!</v>
      </c>
      <c r="B992" s="17" t="e">
        <f>#REF!</f>
        <v>#REF!</v>
      </c>
      <c r="C992" s="17" t="e">
        <f>#REF!</f>
        <v>#REF!</v>
      </c>
      <c r="D992" s="17" t="e">
        <f>#REF!</f>
        <v>#REF!</v>
      </c>
      <c r="E992" s="17" t="e">
        <f>#REF!</f>
        <v>#REF!</v>
      </c>
      <c r="F992" s="17" t="e">
        <f>#REF!</f>
        <v>#REF!</v>
      </c>
      <c r="G992" s="17" t="e">
        <f>#REF!</f>
        <v>#REF!</v>
      </c>
      <c r="H992" s="17" t="e">
        <f>#REF!</f>
        <v>#REF!</v>
      </c>
      <c r="I992" s="17" t="e">
        <f>#REF!</f>
        <v>#REF!</v>
      </c>
      <c r="J992" s="17" t="e">
        <f>#REF!</f>
        <v>#REF!</v>
      </c>
      <c r="K992" s="17" t="e">
        <f>#REF!</f>
        <v>#REF!</v>
      </c>
      <c r="L992" s="17"/>
      <c r="M992" s="17"/>
      <c r="N992" s="113"/>
      <c r="O992" s="113"/>
      <c r="P992" s="17"/>
      <c r="Q992" s="17"/>
      <c r="R992" s="17" t="e">
        <f>#REF!</f>
        <v>#REF!</v>
      </c>
    </row>
    <row r="993" spans="1:18">
      <c r="A993" s="17" t="e">
        <f>#REF!</f>
        <v>#REF!</v>
      </c>
      <c r="B993" s="17" t="e">
        <f>#REF!</f>
        <v>#REF!</v>
      </c>
      <c r="C993" s="17" t="e">
        <f>#REF!</f>
        <v>#REF!</v>
      </c>
      <c r="D993" s="17" t="e">
        <f>#REF!</f>
        <v>#REF!</v>
      </c>
      <c r="E993" s="17" t="e">
        <f>#REF!</f>
        <v>#REF!</v>
      </c>
      <c r="F993" s="17" t="e">
        <f>#REF!</f>
        <v>#REF!</v>
      </c>
      <c r="G993" s="17" t="e">
        <f>#REF!</f>
        <v>#REF!</v>
      </c>
      <c r="H993" s="17" t="e">
        <f>#REF!</f>
        <v>#REF!</v>
      </c>
      <c r="I993" s="17" t="e">
        <f>#REF!</f>
        <v>#REF!</v>
      </c>
      <c r="J993" s="17" t="e">
        <f>#REF!</f>
        <v>#REF!</v>
      </c>
      <c r="K993" s="17" t="e">
        <f>#REF!</f>
        <v>#REF!</v>
      </c>
      <c r="L993" s="17"/>
      <c r="M993" s="17"/>
      <c r="N993" s="113"/>
      <c r="O993" s="113"/>
      <c r="P993" s="17"/>
      <c r="Q993" s="17"/>
      <c r="R993" s="17" t="e">
        <f>#REF!</f>
        <v>#REF!</v>
      </c>
    </row>
    <row r="994" spans="1:18">
      <c r="A994" s="17" t="e">
        <f>#REF!</f>
        <v>#REF!</v>
      </c>
      <c r="B994" s="17" t="e">
        <f>#REF!</f>
        <v>#REF!</v>
      </c>
      <c r="C994" s="17" t="e">
        <f>#REF!</f>
        <v>#REF!</v>
      </c>
      <c r="D994" s="17" t="e">
        <f>#REF!</f>
        <v>#REF!</v>
      </c>
      <c r="E994" s="17" t="e">
        <f>#REF!</f>
        <v>#REF!</v>
      </c>
      <c r="F994" s="17" t="e">
        <f>#REF!</f>
        <v>#REF!</v>
      </c>
      <c r="G994" s="17" t="e">
        <f>#REF!</f>
        <v>#REF!</v>
      </c>
      <c r="H994" s="17" t="e">
        <f>#REF!</f>
        <v>#REF!</v>
      </c>
      <c r="I994" s="17" t="e">
        <f>#REF!</f>
        <v>#REF!</v>
      </c>
      <c r="J994" s="17" t="e">
        <f>#REF!</f>
        <v>#REF!</v>
      </c>
      <c r="K994" s="17" t="e">
        <f>#REF!</f>
        <v>#REF!</v>
      </c>
      <c r="L994" s="17"/>
      <c r="M994" s="17"/>
      <c r="N994" s="113"/>
      <c r="O994" s="113"/>
      <c r="P994" s="17"/>
      <c r="Q994" s="17"/>
      <c r="R994" s="17" t="e">
        <f>#REF!</f>
        <v>#REF!</v>
      </c>
    </row>
    <row r="995" spans="1:18">
      <c r="A995" s="17" t="e">
        <f>#REF!</f>
        <v>#REF!</v>
      </c>
      <c r="B995" s="17" t="e">
        <f>#REF!</f>
        <v>#REF!</v>
      </c>
      <c r="C995" s="17" t="e">
        <f>#REF!</f>
        <v>#REF!</v>
      </c>
      <c r="D995" s="17" t="e">
        <f>#REF!</f>
        <v>#REF!</v>
      </c>
      <c r="E995" s="17" t="e">
        <f>#REF!</f>
        <v>#REF!</v>
      </c>
      <c r="F995" s="17" t="e">
        <f>#REF!</f>
        <v>#REF!</v>
      </c>
      <c r="G995" s="17" t="e">
        <f>#REF!</f>
        <v>#REF!</v>
      </c>
      <c r="H995" s="17" t="e">
        <f>#REF!</f>
        <v>#REF!</v>
      </c>
      <c r="I995" s="17" t="e">
        <f>#REF!</f>
        <v>#REF!</v>
      </c>
      <c r="J995" s="17" t="e">
        <f>#REF!</f>
        <v>#REF!</v>
      </c>
      <c r="K995" s="17" t="e">
        <f>#REF!</f>
        <v>#REF!</v>
      </c>
      <c r="L995" s="17"/>
      <c r="M995" s="17"/>
      <c r="N995" s="113"/>
      <c r="O995" s="113"/>
      <c r="P995" s="17"/>
      <c r="Q995" s="17"/>
      <c r="R995" s="17" t="e">
        <f>#REF!</f>
        <v>#REF!</v>
      </c>
    </row>
    <row r="996" spans="1:18">
      <c r="A996" s="17" t="e">
        <f>#REF!</f>
        <v>#REF!</v>
      </c>
      <c r="B996" s="17" t="e">
        <f>#REF!</f>
        <v>#REF!</v>
      </c>
      <c r="C996" s="17" t="e">
        <f>#REF!</f>
        <v>#REF!</v>
      </c>
      <c r="D996" s="17" t="e">
        <f>#REF!</f>
        <v>#REF!</v>
      </c>
      <c r="E996" s="17" t="e">
        <f>#REF!</f>
        <v>#REF!</v>
      </c>
      <c r="F996" s="17" t="e">
        <f>#REF!</f>
        <v>#REF!</v>
      </c>
      <c r="G996" s="17" t="e">
        <f>#REF!</f>
        <v>#REF!</v>
      </c>
      <c r="H996" s="17" t="e">
        <f>#REF!</f>
        <v>#REF!</v>
      </c>
      <c r="I996" s="17" t="e">
        <f>#REF!</f>
        <v>#REF!</v>
      </c>
      <c r="J996" s="17" t="e">
        <f>#REF!</f>
        <v>#REF!</v>
      </c>
      <c r="K996" s="17" t="e">
        <f>#REF!</f>
        <v>#REF!</v>
      </c>
      <c r="L996" s="17"/>
      <c r="M996" s="17"/>
      <c r="N996" s="113"/>
      <c r="O996" s="113"/>
      <c r="P996" s="17"/>
      <c r="Q996" s="17"/>
      <c r="R996" s="17" t="e">
        <f>#REF!</f>
        <v>#REF!</v>
      </c>
    </row>
    <row r="997" spans="1:18">
      <c r="A997" s="17" t="e">
        <f>#REF!</f>
        <v>#REF!</v>
      </c>
      <c r="B997" s="17" t="e">
        <f>#REF!</f>
        <v>#REF!</v>
      </c>
      <c r="C997" s="17" t="e">
        <f>#REF!</f>
        <v>#REF!</v>
      </c>
      <c r="D997" s="17" t="e">
        <f>#REF!</f>
        <v>#REF!</v>
      </c>
      <c r="E997" s="17" t="e">
        <f>#REF!</f>
        <v>#REF!</v>
      </c>
      <c r="F997" s="17" t="e">
        <f>#REF!</f>
        <v>#REF!</v>
      </c>
      <c r="G997" s="17" t="e">
        <f>#REF!</f>
        <v>#REF!</v>
      </c>
      <c r="H997" s="17" t="e">
        <f>#REF!</f>
        <v>#REF!</v>
      </c>
      <c r="I997" s="17" t="e">
        <f>#REF!</f>
        <v>#REF!</v>
      </c>
      <c r="J997" s="17" t="e">
        <f>#REF!</f>
        <v>#REF!</v>
      </c>
      <c r="K997" s="17" t="e">
        <f>#REF!</f>
        <v>#REF!</v>
      </c>
      <c r="L997" s="17"/>
      <c r="M997" s="17"/>
      <c r="N997" s="113"/>
      <c r="O997" s="113"/>
      <c r="P997" s="17"/>
      <c r="Q997" s="17"/>
      <c r="R997" s="17" t="e">
        <f>#REF!</f>
        <v>#REF!</v>
      </c>
    </row>
    <row r="998" spans="1:18">
      <c r="A998" s="17" t="e">
        <f>#REF!</f>
        <v>#REF!</v>
      </c>
      <c r="B998" s="17" t="e">
        <f>#REF!</f>
        <v>#REF!</v>
      </c>
      <c r="C998" s="17" t="e">
        <f>#REF!</f>
        <v>#REF!</v>
      </c>
      <c r="D998" s="17" t="e">
        <f>#REF!</f>
        <v>#REF!</v>
      </c>
      <c r="E998" s="17" t="e">
        <f>#REF!</f>
        <v>#REF!</v>
      </c>
      <c r="F998" s="17" t="e">
        <f>#REF!</f>
        <v>#REF!</v>
      </c>
      <c r="G998" s="17" t="e">
        <f>#REF!</f>
        <v>#REF!</v>
      </c>
      <c r="H998" s="17" t="e">
        <f>#REF!</f>
        <v>#REF!</v>
      </c>
      <c r="I998" s="17" t="e">
        <f>#REF!</f>
        <v>#REF!</v>
      </c>
      <c r="J998" s="17" t="e">
        <f>#REF!</f>
        <v>#REF!</v>
      </c>
      <c r="K998" s="17" t="e">
        <f>#REF!</f>
        <v>#REF!</v>
      </c>
      <c r="L998" s="17"/>
      <c r="M998" s="17"/>
      <c r="N998" s="113"/>
      <c r="O998" s="113"/>
      <c r="P998" s="17"/>
      <c r="Q998" s="17"/>
      <c r="R998" s="17" t="e">
        <f>#REF!</f>
        <v>#REF!</v>
      </c>
    </row>
    <row r="999" spans="1:18">
      <c r="A999" s="17" t="e">
        <f>#REF!</f>
        <v>#REF!</v>
      </c>
      <c r="B999" s="17" t="e">
        <f>#REF!</f>
        <v>#REF!</v>
      </c>
      <c r="C999" s="17" t="e">
        <f>#REF!</f>
        <v>#REF!</v>
      </c>
      <c r="D999" s="17" t="e">
        <f>#REF!</f>
        <v>#REF!</v>
      </c>
      <c r="E999" s="17" t="e">
        <f>#REF!</f>
        <v>#REF!</v>
      </c>
      <c r="F999" s="17" t="e">
        <f>#REF!</f>
        <v>#REF!</v>
      </c>
      <c r="G999" s="17" t="e">
        <f>#REF!</f>
        <v>#REF!</v>
      </c>
      <c r="H999" s="17" t="e">
        <f>#REF!</f>
        <v>#REF!</v>
      </c>
      <c r="I999" s="17" t="e">
        <f>#REF!</f>
        <v>#REF!</v>
      </c>
      <c r="J999" s="17" t="e">
        <f>#REF!</f>
        <v>#REF!</v>
      </c>
      <c r="K999" s="17" t="e">
        <f>#REF!</f>
        <v>#REF!</v>
      </c>
      <c r="L999" s="17"/>
      <c r="M999" s="17"/>
      <c r="N999" s="113"/>
      <c r="O999" s="113"/>
      <c r="P999" s="17"/>
      <c r="Q999" s="17"/>
      <c r="R999" s="17" t="e">
        <f>#REF!</f>
        <v>#REF!</v>
      </c>
    </row>
    <row r="1000" spans="1:18">
      <c r="A1000" s="17" t="e">
        <f>#REF!</f>
        <v>#REF!</v>
      </c>
      <c r="B1000" s="17" t="e">
        <f>#REF!</f>
        <v>#REF!</v>
      </c>
      <c r="C1000" s="17" t="e">
        <f>#REF!</f>
        <v>#REF!</v>
      </c>
      <c r="D1000" s="17" t="e">
        <f>#REF!</f>
        <v>#REF!</v>
      </c>
      <c r="E1000" s="17" t="e">
        <f>#REF!</f>
        <v>#REF!</v>
      </c>
      <c r="F1000" s="17" t="e">
        <f>#REF!</f>
        <v>#REF!</v>
      </c>
      <c r="G1000" s="17" t="e">
        <f>#REF!</f>
        <v>#REF!</v>
      </c>
      <c r="H1000" s="17" t="e">
        <f>#REF!</f>
        <v>#REF!</v>
      </c>
      <c r="I1000" s="17" t="e">
        <f>#REF!</f>
        <v>#REF!</v>
      </c>
      <c r="J1000" s="17" t="e">
        <f>#REF!</f>
        <v>#REF!</v>
      </c>
      <c r="K1000" s="17" t="e">
        <f>#REF!</f>
        <v>#REF!</v>
      </c>
      <c r="L1000" s="17"/>
      <c r="M1000" s="17"/>
      <c r="N1000" s="113"/>
      <c r="O1000" s="113"/>
      <c r="P1000" s="17"/>
      <c r="Q1000" s="17"/>
      <c r="R1000" s="17" t="e">
        <f>#REF!</f>
        <v>#REF!</v>
      </c>
    </row>
    <row r="1001" spans="1:18">
      <c r="A1001" s="17" t="e">
        <f>#REF!</f>
        <v>#REF!</v>
      </c>
      <c r="B1001" s="17" t="e">
        <f>#REF!</f>
        <v>#REF!</v>
      </c>
      <c r="C1001" s="17" t="e">
        <f>#REF!</f>
        <v>#REF!</v>
      </c>
      <c r="D1001" s="17" t="e">
        <f>#REF!</f>
        <v>#REF!</v>
      </c>
      <c r="E1001" s="17" t="e">
        <f>#REF!</f>
        <v>#REF!</v>
      </c>
      <c r="F1001" s="17" t="e">
        <f>#REF!</f>
        <v>#REF!</v>
      </c>
      <c r="G1001" s="17" t="e">
        <f>#REF!</f>
        <v>#REF!</v>
      </c>
      <c r="H1001" s="17" t="e">
        <f>#REF!</f>
        <v>#REF!</v>
      </c>
      <c r="I1001" s="17" t="e">
        <f>#REF!</f>
        <v>#REF!</v>
      </c>
      <c r="J1001" s="17" t="e">
        <f>#REF!</f>
        <v>#REF!</v>
      </c>
      <c r="K1001" s="17" t="e">
        <f>#REF!</f>
        <v>#REF!</v>
      </c>
      <c r="L1001" s="17"/>
      <c r="M1001" s="17"/>
      <c r="N1001" s="113"/>
      <c r="O1001" s="113"/>
      <c r="P1001" s="17"/>
      <c r="Q1001" s="17"/>
      <c r="R1001" s="17" t="e">
        <f>#REF!</f>
        <v>#REF!</v>
      </c>
    </row>
    <row r="1002" spans="1:18">
      <c r="A1002" s="17" t="e">
        <f>#REF!</f>
        <v>#REF!</v>
      </c>
      <c r="B1002" s="17" t="e">
        <f>#REF!</f>
        <v>#REF!</v>
      </c>
      <c r="C1002" s="17" t="e">
        <f>#REF!</f>
        <v>#REF!</v>
      </c>
      <c r="D1002" s="17" t="e">
        <f>#REF!</f>
        <v>#REF!</v>
      </c>
      <c r="E1002" s="17" t="e">
        <f>#REF!</f>
        <v>#REF!</v>
      </c>
      <c r="F1002" s="17" t="e">
        <f>#REF!</f>
        <v>#REF!</v>
      </c>
      <c r="G1002" s="17" t="e">
        <f>#REF!</f>
        <v>#REF!</v>
      </c>
      <c r="H1002" s="17" t="e">
        <f>#REF!</f>
        <v>#REF!</v>
      </c>
      <c r="I1002" s="17" t="e">
        <f>#REF!</f>
        <v>#REF!</v>
      </c>
      <c r="J1002" s="17" t="e">
        <f>#REF!</f>
        <v>#REF!</v>
      </c>
      <c r="K1002" s="17" t="e">
        <f>#REF!</f>
        <v>#REF!</v>
      </c>
      <c r="L1002" s="17"/>
      <c r="M1002" s="17"/>
      <c r="N1002" s="113"/>
      <c r="O1002" s="113"/>
      <c r="P1002" s="17"/>
      <c r="Q1002" s="17"/>
      <c r="R1002" s="17" t="e">
        <f>#REF!</f>
        <v>#REF!</v>
      </c>
    </row>
    <row r="1003" spans="1:18">
      <c r="A1003" s="17" t="e">
        <f>#REF!</f>
        <v>#REF!</v>
      </c>
      <c r="B1003" s="17" t="e">
        <f>#REF!</f>
        <v>#REF!</v>
      </c>
      <c r="C1003" s="17" t="e">
        <f>#REF!</f>
        <v>#REF!</v>
      </c>
      <c r="D1003" s="17" t="e">
        <f>#REF!</f>
        <v>#REF!</v>
      </c>
      <c r="E1003" s="17" t="e">
        <f>#REF!</f>
        <v>#REF!</v>
      </c>
      <c r="F1003" s="17" t="e">
        <f>#REF!</f>
        <v>#REF!</v>
      </c>
      <c r="G1003" s="17" t="e">
        <f>#REF!</f>
        <v>#REF!</v>
      </c>
      <c r="H1003" s="17" t="e">
        <f>#REF!</f>
        <v>#REF!</v>
      </c>
      <c r="I1003" s="17" t="e">
        <f>#REF!</f>
        <v>#REF!</v>
      </c>
      <c r="J1003" s="17" t="e">
        <f>#REF!</f>
        <v>#REF!</v>
      </c>
      <c r="K1003" s="17" t="e">
        <f>#REF!</f>
        <v>#REF!</v>
      </c>
      <c r="L1003" s="17"/>
      <c r="M1003" s="17"/>
      <c r="N1003" s="113"/>
      <c r="O1003" s="113"/>
      <c r="P1003" s="17"/>
      <c r="Q1003" s="17"/>
      <c r="R1003" s="17" t="e">
        <f>#REF!</f>
        <v>#REF!</v>
      </c>
    </row>
    <row r="1004" spans="1:18">
      <c r="A1004" s="17" t="e">
        <f>#REF!</f>
        <v>#REF!</v>
      </c>
      <c r="B1004" s="17" t="e">
        <f>#REF!</f>
        <v>#REF!</v>
      </c>
      <c r="C1004" s="17" t="e">
        <f>#REF!</f>
        <v>#REF!</v>
      </c>
      <c r="D1004" s="17" t="e">
        <f>#REF!</f>
        <v>#REF!</v>
      </c>
      <c r="E1004" s="17" t="e">
        <f>#REF!</f>
        <v>#REF!</v>
      </c>
      <c r="F1004" s="17" t="e">
        <f>#REF!</f>
        <v>#REF!</v>
      </c>
      <c r="G1004" s="17" t="e">
        <f>#REF!</f>
        <v>#REF!</v>
      </c>
      <c r="H1004" s="17" t="e">
        <f>#REF!</f>
        <v>#REF!</v>
      </c>
      <c r="I1004" s="17" t="e">
        <f>#REF!</f>
        <v>#REF!</v>
      </c>
      <c r="J1004" s="17" t="e">
        <f>#REF!</f>
        <v>#REF!</v>
      </c>
      <c r="K1004" s="17" t="e">
        <f>#REF!</f>
        <v>#REF!</v>
      </c>
      <c r="L1004" s="17"/>
      <c r="M1004" s="17"/>
      <c r="N1004" s="113"/>
      <c r="O1004" s="113"/>
      <c r="P1004" s="17"/>
      <c r="Q1004" s="17"/>
      <c r="R1004" s="17" t="e">
        <f>#REF!</f>
        <v>#REF!</v>
      </c>
    </row>
    <row r="1005" spans="1:18">
      <c r="A1005" s="17" t="e">
        <f>#REF!</f>
        <v>#REF!</v>
      </c>
      <c r="B1005" s="17" t="e">
        <f>#REF!</f>
        <v>#REF!</v>
      </c>
      <c r="C1005" s="17" t="e">
        <f>#REF!</f>
        <v>#REF!</v>
      </c>
      <c r="D1005" s="17" t="e">
        <f>#REF!</f>
        <v>#REF!</v>
      </c>
      <c r="E1005" s="17" t="e">
        <f>#REF!</f>
        <v>#REF!</v>
      </c>
      <c r="F1005" s="17" t="e">
        <f>#REF!</f>
        <v>#REF!</v>
      </c>
      <c r="G1005" s="17" t="e">
        <f>#REF!</f>
        <v>#REF!</v>
      </c>
      <c r="H1005" s="17" t="e">
        <f>#REF!</f>
        <v>#REF!</v>
      </c>
      <c r="I1005" s="17" t="e">
        <f>#REF!</f>
        <v>#REF!</v>
      </c>
      <c r="J1005" s="17" t="e">
        <f>#REF!</f>
        <v>#REF!</v>
      </c>
      <c r="K1005" s="17" t="e">
        <f>#REF!</f>
        <v>#REF!</v>
      </c>
      <c r="L1005" s="17"/>
      <c r="M1005" s="17"/>
      <c r="N1005" s="113"/>
      <c r="O1005" s="113"/>
      <c r="P1005" s="17"/>
      <c r="Q1005" s="17"/>
      <c r="R1005" s="17" t="e">
        <f>#REF!</f>
        <v>#REF!</v>
      </c>
    </row>
    <row r="1006" spans="1:18">
      <c r="A1006" s="17" t="e">
        <f>#REF!</f>
        <v>#REF!</v>
      </c>
      <c r="B1006" s="17" t="e">
        <f>#REF!</f>
        <v>#REF!</v>
      </c>
      <c r="C1006" s="17" t="e">
        <f>#REF!</f>
        <v>#REF!</v>
      </c>
      <c r="D1006" s="17" t="e">
        <f>#REF!</f>
        <v>#REF!</v>
      </c>
      <c r="E1006" s="17" t="e">
        <f>#REF!</f>
        <v>#REF!</v>
      </c>
      <c r="F1006" s="17" t="e">
        <f>#REF!</f>
        <v>#REF!</v>
      </c>
      <c r="G1006" s="17" t="e">
        <f>#REF!</f>
        <v>#REF!</v>
      </c>
      <c r="H1006" s="17" t="e">
        <f>#REF!</f>
        <v>#REF!</v>
      </c>
      <c r="I1006" s="17" t="e">
        <f>#REF!</f>
        <v>#REF!</v>
      </c>
      <c r="J1006" s="17" t="e">
        <f>#REF!</f>
        <v>#REF!</v>
      </c>
      <c r="K1006" s="17" t="e">
        <f>#REF!</f>
        <v>#REF!</v>
      </c>
      <c r="L1006" s="17"/>
      <c r="M1006" s="17"/>
      <c r="N1006" s="113"/>
      <c r="O1006" s="113"/>
      <c r="P1006" s="17"/>
      <c r="Q1006" s="17"/>
      <c r="R1006" s="17" t="e">
        <f>#REF!</f>
        <v>#REF!</v>
      </c>
    </row>
    <row r="1007" spans="1:18">
      <c r="A1007" s="17" t="e">
        <f>#REF!</f>
        <v>#REF!</v>
      </c>
      <c r="B1007" s="17" t="e">
        <f>#REF!</f>
        <v>#REF!</v>
      </c>
      <c r="C1007" s="17" t="e">
        <f>#REF!</f>
        <v>#REF!</v>
      </c>
      <c r="D1007" s="17" t="e">
        <f>#REF!</f>
        <v>#REF!</v>
      </c>
      <c r="E1007" s="17" t="e">
        <f>#REF!</f>
        <v>#REF!</v>
      </c>
      <c r="F1007" s="17" t="e">
        <f>#REF!</f>
        <v>#REF!</v>
      </c>
      <c r="G1007" s="17" t="e">
        <f>#REF!</f>
        <v>#REF!</v>
      </c>
      <c r="H1007" s="17" t="e">
        <f>#REF!</f>
        <v>#REF!</v>
      </c>
      <c r="I1007" s="17" t="e">
        <f>#REF!</f>
        <v>#REF!</v>
      </c>
      <c r="J1007" s="17" t="e">
        <f>#REF!</f>
        <v>#REF!</v>
      </c>
      <c r="K1007" s="17" t="e">
        <f>#REF!</f>
        <v>#REF!</v>
      </c>
      <c r="L1007" s="17"/>
      <c r="M1007" s="17"/>
      <c r="N1007" s="113"/>
      <c r="O1007" s="113"/>
      <c r="P1007" s="17"/>
      <c r="Q1007" s="17"/>
      <c r="R1007" s="17" t="e">
        <f>#REF!</f>
        <v>#REF!</v>
      </c>
    </row>
    <row r="1008" spans="1:18">
      <c r="A1008" s="17" t="e">
        <f>#REF!</f>
        <v>#REF!</v>
      </c>
      <c r="B1008" s="17" t="e">
        <f>#REF!</f>
        <v>#REF!</v>
      </c>
      <c r="C1008" s="17" t="e">
        <f>#REF!</f>
        <v>#REF!</v>
      </c>
      <c r="D1008" s="17" t="e">
        <f>#REF!</f>
        <v>#REF!</v>
      </c>
      <c r="E1008" s="17" t="e">
        <f>#REF!</f>
        <v>#REF!</v>
      </c>
      <c r="F1008" s="17" t="e">
        <f>#REF!</f>
        <v>#REF!</v>
      </c>
      <c r="G1008" s="17" t="e">
        <f>#REF!</f>
        <v>#REF!</v>
      </c>
      <c r="H1008" s="17" t="e">
        <f>#REF!</f>
        <v>#REF!</v>
      </c>
      <c r="I1008" s="17" t="e">
        <f>#REF!</f>
        <v>#REF!</v>
      </c>
      <c r="J1008" s="17" t="e">
        <f>#REF!</f>
        <v>#REF!</v>
      </c>
      <c r="K1008" s="17" t="e">
        <f>#REF!</f>
        <v>#REF!</v>
      </c>
      <c r="L1008" s="17"/>
      <c r="M1008" s="17"/>
      <c r="N1008" s="113"/>
      <c r="O1008" s="113"/>
      <c r="P1008" s="17"/>
      <c r="Q1008" s="17"/>
      <c r="R1008" s="17" t="e">
        <f>#REF!</f>
        <v>#REF!</v>
      </c>
    </row>
    <row r="1009" spans="1:18">
      <c r="A1009" s="17" t="e">
        <f>#REF!</f>
        <v>#REF!</v>
      </c>
      <c r="B1009" s="17" t="e">
        <f>#REF!</f>
        <v>#REF!</v>
      </c>
      <c r="C1009" s="17" t="e">
        <f>#REF!</f>
        <v>#REF!</v>
      </c>
      <c r="D1009" s="17" t="e">
        <f>#REF!</f>
        <v>#REF!</v>
      </c>
      <c r="E1009" s="17" t="e">
        <f>#REF!</f>
        <v>#REF!</v>
      </c>
      <c r="F1009" s="17" t="e">
        <f>#REF!</f>
        <v>#REF!</v>
      </c>
      <c r="G1009" s="17" t="e">
        <f>#REF!</f>
        <v>#REF!</v>
      </c>
      <c r="H1009" s="17" t="e">
        <f>#REF!</f>
        <v>#REF!</v>
      </c>
      <c r="I1009" s="17" t="e">
        <f>#REF!</f>
        <v>#REF!</v>
      </c>
      <c r="J1009" s="17" t="e">
        <f>#REF!</f>
        <v>#REF!</v>
      </c>
      <c r="K1009" s="17" t="e">
        <f>#REF!</f>
        <v>#REF!</v>
      </c>
      <c r="L1009" s="17"/>
      <c r="M1009" s="17"/>
      <c r="N1009" s="113"/>
      <c r="O1009" s="113"/>
      <c r="P1009" s="17"/>
      <c r="Q1009" s="17"/>
      <c r="R1009" s="17" t="e">
        <f>#REF!</f>
        <v>#REF!</v>
      </c>
    </row>
    <row r="1010" spans="1:18">
      <c r="A1010" s="17" t="e">
        <f>#REF!</f>
        <v>#REF!</v>
      </c>
      <c r="B1010" s="17" t="e">
        <f>#REF!</f>
        <v>#REF!</v>
      </c>
      <c r="C1010" s="17" t="e">
        <f>#REF!</f>
        <v>#REF!</v>
      </c>
      <c r="D1010" s="17" t="e">
        <f>#REF!</f>
        <v>#REF!</v>
      </c>
      <c r="E1010" s="17" t="e">
        <f>#REF!</f>
        <v>#REF!</v>
      </c>
      <c r="F1010" s="17" t="e">
        <f>#REF!</f>
        <v>#REF!</v>
      </c>
      <c r="G1010" s="17" t="e">
        <f>#REF!</f>
        <v>#REF!</v>
      </c>
      <c r="H1010" s="17" t="e">
        <f>#REF!</f>
        <v>#REF!</v>
      </c>
      <c r="I1010" s="17" t="e">
        <f>#REF!</f>
        <v>#REF!</v>
      </c>
      <c r="J1010" s="17" t="e">
        <f>#REF!</f>
        <v>#REF!</v>
      </c>
      <c r="K1010" s="17" t="e">
        <f>#REF!</f>
        <v>#REF!</v>
      </c>
      <c r="L1010" s="17"/>
      <c r="M1010" s="17"/>
      <c r="N1010" s="113"/>
      <c r="O1010" s="113"/>
      <c r="P1010" s="17"/>
      <c r="Q1010" s="17"/>
      <c r="R1010" s="17" t="e">
        <f>#REF!</f>
        <v>#REF!</v>
      </c>
    </row>
    <row r="1011" spans="1:18">
      <c r="A1011" s="17" t="e">
        <f>#REF!</f>
        <v>#REF!</v>
      </c>
      <c r="B1011" s="17" t="e">
        <f>#REF!</f>
        <v>#REF!</v>
      </c>
      <c r="C1011" s="17" t="e">
        <f>#REF!</f>
        <v>#REF!</v>
      </c>
      <c r="D1011" s="17" t="e">
        <f>#REF!</f>
        <v>#REF!</v>
      </c>
      <c r="E1011" s="17" t="e">
        <f>#REF!</f>
        <v>#REF!</v>
      </c>
      <c r="F1011" s="17" t="e">
        <f>#REF!</f>
        <v>#REF!</v>
      </c>
      <c r="G1011" s="17" t="e">
        <f>#REF!</f>
        <v>#REF!</v>
      </c>
      <c r="H1011" s="17" t="e">
        <f>#REF!</f>
        <v>#REF!</v>
      </c>
      <c r="I1011" s="17" t="e">
        <f>#REF!</f>
        <v>#REF!</v>
      </c>
      <c r="J1011" s="17" t="e">
        <f>#REF!</f>
        <v>#REF!</v>
      </c>
      <c r="K1011" s="17" t="e">
        <f>#REF!</f>
        <v>#REF!</v>
      </c>
      <c r="L1011" s="17"/>
      <c r="M1011" s="17"/>
      <c r="N1011" s="113"/>
      <c r="O1011" s="113"/>
      <c r="P1011" s="17"/>
      <c r="Q1011" s="17"/>
      <c r="R1011" s="17" t="e">
        <f>#REF!</f>
        <v>#REF!</v>
      </c>
    </row>
    <row r="1012" spans="1:18">
      <c r="A1012" s="17" t="e">
        <f>#REF!</f>
        <v>#REF!</v>
      </c>
      <c r="B1012" s="17" t="e">
        <f>#REF!</f>
        <v>#REF!</v>
      </c>
      <c r="C1012" s="17" t="e">
        <f>#REF!</f>
        <v>#REF!</v>
      </c>
      <c r="D1012" s="17" t="e">
        <f>#REF!</f>
        <v>#REF!</v>
      </c>
      <c r="E1012" s="17" t="e">
        <f>#REF!</f>
        <v>#REF!</v>
      </c>
      <c r="F1012" s="17" t="e">
        <f>#REF!</f>
        <v>#REF!</v>
      </c>
      <c r="G1012" s="17" t="e">
        <f>#REF!</f>
        <v>#REF!</v>
      </c>
      <c r="H1012" s="17" t="e">
        <f>#REF!</f>
        <v>#REF!</v>
      </c>
      <c r="I1012" s="17" t="e">
        <f>#REF!</f>
        <v>#REF!</v>
      </c>
      <c r="J1012" s="17" t="e">
        <f>#REF!</f>
        <v>#REF!</v>
      </c>
      <c r="K1012" s="17" t="e">
        <f>#REF!</f>
        <v>#REF!</v>
      </c>
      <c r="L1012" s="17"/>
      <c r="M1012" s="17"/>
      <c r="N1012" s="113"/>
      <c r="O1012" s="113"/>
      <c r="P1012" s="17"/>
      <c r="Q1012" s="17"/>
      <c r="R1012" s="17" t="e">
        <f>#REF!</f>
        <v>#REF!</v>
      </c>
    </row>
    <row r="1013" spans="1:18">
      <c r="A1013" s="17" t="e">
        <f>#REF!</f>
        <v>#REF!</v>
      </c>
      <c r="B1013" s="17" t="e">
        <f>#REF!</f>
        <v>#REF!</v>
      </c>
      <c r="C1013" s="17" t="e">
        <f>#REF!</f>
        <v>#REF!</v>
      </c>
      <c r="D1013" s="17" t="e">
        <f>#REF!</f>
        <v>#REF!</v>
      </c>
      <c r="E1013" s="17" t="e">
        <f>#REF!</f>
        <v>#REF!</v>
      </c>
      <c r="F1013" s="17" t="e">
        <f>#REF!</f>
        <v>#REF!</v>
      </c>
      <c r="G1013" s="17" t="e">
        <f>#REF!</f>
        <v>#REF!</v>
      </c>
      <c r="H1013" s="17" t="e">
        <f>#REF!</f>
        <v>#REF!</v>
      </c>
      <c r="I1013" s="17" t="e">
        <f>#REF!</f>
        <v>#REF!</v>
      </c>
      <c r="J1013" s="17" t="e">
        <f>#REF!</f>
        <v>#REF!</v>
      </c>
      <c r="K1013" s="17" t="e">
        <f>#REF!</f>
        <v>#REF!</v>
      </c>
      <c r="L1013" s="17"/>
      <c r="M1013" s="17"/>
      <c r="N1013" s="113"/>
      <c r="O1013" s="113"/>
      <c r="P1013" s="17"/>
      <c r="Q1013" s="17"/>
      <c r="R1013" s="17" t="e">
        <f>#REF!</f>
        <v>#REF!</v>
      </c>
    </row>
    <row r="1014" spans="1:18">
      <c r="A1014" s="17" t="e">
        <f>#REF!</f>
        <v>#REF!</v>
      </c>
      <c r="B1014" s="17" t="e">
        <f>#REF!</f>
        <v>#REF!</v>
      </c>
      <c r="C1014" s="17" t="e">
        <f>#REF!</f>
        <v>#REF!</v>
      </c>
      <c r="D1014" s="17" t="e">
        <f>#REF!</f>
        <v>#REF!</v>
      </c>
      <c r="E1014" s="17" t="e">
        <f>#REF!</f>
        <v>#REF!</v>
      </c>
      <c r="F1014" s="17" t="e">
        <f>#REF!</f>
        <v>#REF!</v>
      </c>
      <c r="G1014" s="17" t="e">
        <f>#REF!</f>
        <v>#REF!</v>
      </c>
      <c r="H1014" s="17" t="e">
        <f>#REF!</f>
        <v>#REF!</v>
      </c>
      <c r="I1014" s="17" t="e">
        <f>#REF!</f>
        <v>#REF!</v>
      </c>
      <c r="J1014" s="17" t="e">
        <f>#REF!</f>
        <v>#REF!</v>
      </c>
      <c r="K1014" s="17" t="e">
        <f>#REF!</f>
        <v>#REF!</v>
      </c>
      <c r="L1014" s="17"/>
      <c r="M1014" s="17"/>
      <c r="N1014" s="113"/>
      <c r="O1014" s="113"/>
      <c r="P1014" s="17"/>
      <c r="Q1014" s="17"/>
      <c r="R1014" s="17" t="e">
        <f>#REF!</f>
        <v>#REF!</v>
      </c>
    </row>
    <row r="1015" spans="1:18">
      <c r="A1015" s="17" t="e">
        <f>#REF!</f>
        <v>#REF!</v>
      </c>
      <c r="B1015" s="17" t="e">
        <f>#REF!</f>
        <v>#REF!</v>
      </c>
      <c r="C1015" s="17" t="e">
        <f>#REF!</f>
        <v>#REF!</v>
      </c>
      <c r="D1015" s="17" t="e">
        <f>#REF!</f>
        <v>#REF!</v>
      </c>
      <c r="E1015" s="17" t="e">
        <f>#REF!</f>
        <v>#REF!</v>
      </c>
      <c r="F1015" s="17" t="e">
        <f>#REF!</f>
        <v>#REF!</v>
      </c>
      <c r="G1015" s="17" t="e">
        <f>#REF!</f>
        <v>#REF!</v>
      </c>
      <c r="H1015" s="17" t="e">
        <f>#REF!</f>
        <v>#REF!</v>
      </c>
      <c r="I1015" s="17" t="e">
        <f>#REF!</f>
        <v>#REF!</v>
      </c>
      <c r="J1015" s="17" t="e">
        <f>#REF!</f>
        <v>#REF!</v>
      </c>
      <c r="K1015" s="17" t="e">
        <f>#REF!</f>
        <v>#REF!</v>
      </c>
      <c r="L1015" s="17"/>
      <c r="M1015" s="17"/>
      <c r="N1015" s="113"/>
      <c r="O1015" s="113"/>
      <c r="P1015" s="17"/>
      <c r="Q1015" s="17"/>
      <c r="R1015" s="17" t="e">
        <f>#REF!</f>
        <v>#REF!</v>
      </c>
    </row>
    <row r="1016" spans="1:18">
      <c r="A1016" s="17" t="e">
        <f>#REF!</f>
        <v>#REF!</v>
      </c>
      <c r="B1016" s="17" t="e">
        <f>#REF!</f>
        <v>#REF!</v>
      </c>
      <c r="C1016" s="17" t="e">
        <f>#REF!</f>
        <v>#REF!</v>
      </c>
      <c r="D1016" s="17" t="e">
        <f>#REF!</f>
        <v>#REF!</v>
      </c>
      <c r="E1016" s="17" t="e">
        <f>#REF!</f>
        <v>#REF!</v>
      </c>
      <c r="F1016" s="17" t="e">
        <f>#REF!</f>
        <v>#REF!</v>
      </c>
      <c r="G1016" s="17" t="e">
        <f>#REF!</f>
        <v>#REF!</v>
      </c>
      <c r="H1016" s="17" t="e">
        <f>#REF!</f>
        <v>#REF!</v>
      </c>
      <c r="I1016" s="17" t="e">
        <f>#REF!</f>
        <v>#REF!</v>
      </c>
      <c r="J1016" s="17" t="e">
        <f>#REF!</f>
        <v>#REF!</v>
      </c>
      <c r="K1016" s="17" t="e">
        <f>#REF!</f>
        <v>#REF!</v>
      </c>
      <c r="L1016" s="17"/>
      <c r="M1016" s="17"/>
      <c r="N1016" s="113"/>
      <c r="O1016" s="113"/>
      <c r="P1016" s="17"/>
      <c r="Q1016" s="17"/>
      <c r="R1016" s="17" t="e">
        <f>#REF!</f>
        <v>#REF!</v>
      </c>
    </row>
    <row r="1017" spans="1:18">
      <c r="A1017" s="17" t="e">
        <f>#REF!</f>
        <v>#REF!</v>
      </c>
      <c r="B1017" s="17" t="e">
        <f>#REF!</f>
        <v>#REF!</v>
      </c>
      <c r="C1017" s="17" t="e">
        <f>#REF!</f>
        <v>#REF!</v>
      </c>
      <c r="D1017" s="17" t="e">
        <f>#REF!</f>
        <v>#REF!</v>
      </c>
      <c r="E1017" s="17" t="e">
        <f>#REF!</f>
        <v>#REF!</v>
      </c>
      <c r="F1017" s="17" t="e">
        <f>#REF!</f>
        <v>#REF!</v>
      </c>
      <c r="G1017" s="17" t="e">
        <f>#REF!</f>
        <v>#REF!</v>
      </c>
      <c r="H1017" s="17" t="e">
        <f>#REF!</f>
        <v>#REF!</v>
      </c>
      <c r="I1017" s="17" t="e">
        <f>#REF!</f>
        <v>#REF!</v>
      </c>
      <c r="J1017" s="17" t="e">
        <f>#REF!</f>
        <v>#REF!</v>
      </c>
      <c r="K1017" s="17" t="e">
        <f>#REF!</f>
        <v>#REF!</v>
      </c>
      <c r="L1017" s="17"/>
      <c r="M1017" s="17"/>
      <c r="N1017" s="113"/>
      <c r="O1017" s="113"/>
      <c r="P1017" s="17"/>
      <c r="Q1017" s="17"/>
      <c r="R1017" s="17" t="e">
        <f>#REF!</f>
        <v>#REF!</v>
      </c>
    </row>
    <row r="1018" spans="1:18">
      <c r="A1018" s="17" t="e">
        <f>#REF!</f>
        <v>#REF!</v>
      </c>
      <c r="B1018" s="17" t="e">
        <f>#REF!</f>
        <v>#REF!</v>
      </c>
      <c r="C1018" s="17" t="e">
        <f>#REF!</f>
        <v>#REF!</v>
      </c>
      <c r="D1018" s="17" t="e">
        <f>#REF!</f>
        <v>#REF!</v>
      </c>
      <c r="E1018" s="17" t="e">
        <f>#REF!</f>
        <v>#REF!</v>
      </c>
      <c r="F1018" s="17" t="e">
        <f>#REF!</f>
        <v>#REF!</v>
      </c>
      <c r="G1018" s="17" t="e">
        <f>#REF!</f>
        <v>#REF!</v>
      </c>
      <c r="H1018" s="17" t="e">
        <f>#REF!</f>
        <v>#REF!</v>
      </c>
      <c r="I1018" s="17" t="e">
        <f>#REF!</f>
        <v>#REF!</v>
      </c>
      <c r="J1018" s="17" t="e">
        <f>#REF!</f>
        <v>#REF!</v>
      </c>
      <c r="K1018" s="17" t="e">
        <f>#REF!</f>
        <v>#REF!</v>
      </c>
      <c r="L1018" s="17"/>
      <c r="M1018" s="17"/>
      <c r="N1018" s="113"/>
      <c r="O1018" s="113"/>
      <c r="P1018" s="17"/>
      <c r="Q1018" s="17"/>
      <c r="R1018" s="17" t="e">
        <f>#REF!</f>
        <v>#REF!</v>
      </c>
    </row>
    <row r="1019" spans="1:18">
      <c r="A1019" s="17" t="e">
        <f>#REF!</f>
        <v>#REF!</v>
      </c>
      <c r="B1019" s="17" t="e">
        <f>#REF!</f>
        <v>#REF!</v>
      </c>
      <c r="C1019" s="17" t="e">
        <f>#REF!</f>
        <v>#REF!</v>
      </c>
      <c r="D1019" s="17" t="e">
        <f>#REF!</f>
        <v>#REF!</v>
      </c>
      <c r="E1019" s="17" t="e">
        <f>#REF!</f>
        <v>#REF!</v>
      </c>
      <c r="F1019" s="17" t="e">
        <f>#REF!</f>
        <v>#REF!</v>
      </c>
      <c r="G1019" s="17" t="e">
        <f>#REF!</f>
        <v>#REF!</v>
      </c>
      <c r="H1019" s="17" t="e">
        <f>#REF!</f>
        <v>#REF!</v>
      </c>
      <c r="I1019" s="17" t="e">
        <f>#REF!</f>
        <v>#REF!</v>
      </c>
      <c r="J1019" s="17" t="e">
        <f>#REF!</f>
        <v>#REF!</v>
      </c>
      <c r="K1019" s="17" t="e">
        <f>#REF!</f>
        <v>#REF!</v>
      </c>
      <c r="L1019" s="17"/>
      <c r="M1019" s="17"/>
      <c r="N1019" s="113"/>
      <c r="O1019" s="113"/>
      <c r="P1019" s="17"/>
      <c r="Q1019" s="17"/>
      <c r="R1019" s="17" t="e">
        <f>#REF!</f>
        <v>#REF!</v>
      </c>
    </row>
    <row r="1020" spans="1:18">
      <c r="A1020" s="17" t="e">
        <f>#REF!</f>
        <v>#REF!</v>
      </c>
      <c r="B1020" s="17" t="e">
        <f>#REF!</f>
        <v>#REF!</v>
      </c>
      <c r="C1020" s="17" t="e">
        <f>#REF!</f>
        <v>#REF!</v>
      </c>
      <c r="D1020" s="17" t="e">
        <f>#REF!</f>
        <v>#REF!</v>
      </c>
      <c r="E1020" s="17" t="e">
        <f>#REF!</f>
        <v>#REF!</v>
      </c>
      <c r="F1020" s="17" t="e">
        <f>#REF!</f>
        <v>#REF!</v>
      </c>
      <c r="G1020" s="17" t="e">
        <f>#REF!</f>
        <v>#REF!</v>
      </c>
      <c r="H1020" s="17" t="e">
        <f>#REF!</f>
        <v>#REF!</v>
      </c>
      <c r="I1020" s="17" t="e">
        <f>#REF!</f>
        <v>#REF!</v>
      </c>
      <c r="J1020" s="17" t="e">
        <f>#REF!</f>
        <v>#REF!</v>
      </c>
      <c r="K1020" s="17" t="e">
        <f>#REF!</f>
        <v>#REF!</v>
      </c>
      <c r="L1020" s="17"/>
      <c r="M1020" s="17"/>
      <c r="N1020" s="113"/>
      <c r="O1020" s="113"/>
      <c r="P1020" s="17"/>
      <c r="Q1020" s="17"/>
      <c r="R1020" s="17" t="e">
        <f>#REF!</f>
        <v>#REF!</v>
      </c>
    </row>
    <row r="1021" spans="1:18">
      <c r="A1021" s="17" t="e">
        <f>#REF!</f>
        <v>#REF!</v>
      </c>
      <c r="B1021" s="17" t="e">
        <f>#REF!</f>
        <v>#REF!</v>
      </c>
      <c r="C1021" s="17" t="e">
        <f>#REF!</f>
        <v>#REF!</v>
      </c>
      <c r="D1021" s="17" t="e">
        <f>#REF!</f>
        <v>#REF!</v>
      </c>
      <c r="E1021" s="17" t="e">
        <f>#REF!</f>
        <v>#REF!</v>
      </c>
      <c r="F1021" s="17" t="e">
        <f>#REF!</f>
        <v>#REF!</v>
      </c>
      <c r="G1021" s="17" t="e">
        <f>#REF!</f>
        <v>#REF!</v>
      </c>
      <c r="H1021" s="17" t="e">
        <f>#REF!</f>
        <v>#REF!</v>
      </c>
      <c r="I1021" s="17" t="e">
        <f>#REF!</f>
        <v>#REF!</v>
      </c>
      <c r="J1021" s="17" t="e">
        <f>#REF!</f>
        <v>#REF!</v>
      </c>
      <c r="K1021" s="17" t="e">
        <f>#REF!</f>
        <v>#REF!</v>
      </c>
      <c r="L1021" s="17"/>
      <c r="M1021" s="17"/>
      <c r="N1021" s="113"/>
      <c r="O1021" s="113"/>
      <c r="P1021" s="17"/>
      <c r="Q1021" s="17"/>
      <c r="R1021" s="17" t="e">
        <f>#REF!</f>
        <v>#REF!</v>
      </c>
    </row>
    <row r="1022" spans="1:18">
      <c r="A1022" s="17" t="e">
        <f>#REF!</f>
        <v>#REF!</v>
      </c>
      <c r="B1022" s="17" t="e">
        <f>#REF!</f>
        <v>#REF!</v>
      </c>
      <c r="C1022" s="17" t="e">
        <f>#REF!</f>
        <v>#REF!</v>
      </c>
      <c r="D1022" s="17" t="e">
        <f>#REF!</f>
        <v>#REF!</v>
      </c>
      <c r="E1022" s="17" t="e">
        <f>#REF!</f>
        <v>#REF!</v>
      </c>
      <c r="F1022" s="17" t="e">
        <f>#REF!</f>
        <v>#REF!</v>
      </c>
      <c r="G1022" s="17" t="e">
        <f>#REF!</f>
        <v>#REF!</v>
      </c>
      <c r="H1022" s="17" t="e">
        <f>#REF!</f>
        <v>#REF!</v>
      </c>
      <c r="I1022" s="17" t="e">
        <f>#REF!</f>
        <v>#REF!</v>
      </c>
      <c r="J1022" s="17" t="e">
        <f>#REF!</f>
        <v>#REF!</v>
      </c>
      <c r="K1022" s="17" t="e">
        <f>#REF!</f>
        <v>#REF!</v>
      </c>
      <c r="L1022" s="17"/>
      <c r="M1022" s="17"/>
      <c r="N1022" s="113"/>
      <c r="O1022" s="113"/>
      <c r="P1022" s="17"/>
      <c r="Q1022" s="17"/>
      <c r="R1022" s="17" t="e">
        <f>#REF!</f>
        <v>#REF!</v>
      </c>
    </row>
    <row r="1023" spans="1:18">
      <c r="A1023" s="17" t="e">
        <f>#REF!</f>
        <v>#REF!</v>
      </c>
      <c r="B1023" s="17" t="e">
        <f>#REF!</f>
        <v>#REF!</v>
      </c>
      <c r="C1023" s="17" t="e">
        <f>#REF!</f>
        <v>#REF!</v>
      </c>
      <c r="D1023" s="17" t="e">
        <f>#REF!</f>
        <v>#REF!</v>
      </c>
      <c r="E1023" s="17" t="e">
        <f>#REF!</f>
        <v>#REF!</v>
      </c>
      <c r="F1023" s="17" t="e">
        <f>#REF!</f>
        <v>#REF!</v>
      </c>
      <c r="G1023" s="17" t="e">
        <f>#REF!</f>
        <v>#REF!</v>
      </c>
      <c r="H1023" s="17" t="e">
        <f>#REF!</f>
        <v>#REF!</v>
      </c>
      <c r="I1023" s="17" t="e">
        <f>#REF!</f>
        <v>#REF!</v>
      </c>
      <c r="J1023" s="17" t="e">
        <f>#REF!</f>
        <v>#REF!</v>
      </c>
      <c r="K1023" s="17" t="e">
        <f>#REF!</f>
        <v>#REF!</v>
      </c>
      <c r="L1023" s="17"/>
      <c r="M1023" s="17"/>
      <c r="N1023" s="113"/>
      <c r="O1023" s="113"/>
      <c r="P1023" s="17"/>
      <c r="Q1023" s="17"/>
      <c r="R1023" s="17" t="e">
        <f>#REF!</f>
        <v>#REF!</v>
      </c>
    </row>
    <row r="1024" spans="1:18">
      <c r="A1024" s="17" t="e">
        <f>#REF!</f>
        <v>#REF!</v>
      </c>
      <c r="B1024" s="17" t="e">
        <f>#REF!</f>
        <v>#REF!</v>
      </c>
      <c r="C1024" s="17" t="e">
        <f>#REF!</f>
        <v>#REF!</v>
      </c>
      <c r="D1024" s="17" t="e">
        <f>#REF!</f>
        <v>#REF!</v>
      </c>
      <c r="E1024" s="17" t="e">
        <f>#REF!</f>
        <v>#REF!</v>
      </c>
      <c r="F1024" s="17" t="e">
        <f>#REF!</f>
        <v>#REF!</v>
      </c>
      <c r="G1024" s="17" t="e">
        <f>#REF!</f>
        <v>#REF!</v>
      </c>
      <c r="H1024" s="17" t="e">
        <f>#REF!</f>
        <v>#REF!</v>
      </c>
      <c r="I1024" s="17" t="e">
        <f>#REF!</f>
        <v>#REF!</v>
      </c>
      <c r="J1024" s="17" t="e">
        <f>#REF!</f>
        <v>#REF!</v>
      </c>
      <c r="K1024" s="17" t="e">
        <f>#REF!</f>
        <v>#REF!</v>
      </c>
      <c r="L1024" s="17"/>
      <c r="M1024" s="17"/>
      <c r="N1024" s="113"/>
      <c r="O1024" s="113"/>
      <c r="P1024" s="17"/>
      <c r="Q1024" s="17"/>
      <c r="R1024" s="17" t="e">
        <f>#REF!</f>
        <v>#REF!</v>
      </c>
    </row>
    <row r="1025" spans="1:18">
      <c r="A1025" s="17" t="e">
        <f>#REF!</f>
        <v>#REF!</v>
      </c>
      <c r="B1025" s="17" t="e">
        <f>#REF!</f>
        <v>#REF!</v>
      </c>
      <c r="C1025" s="17" t="e">
        <f>#REF!</f>
        <v>#REF!</v>
      </c>
      <c r="D1025" s="17" t="e">
        <f>#REF!</f>
        <v>#REF!</v>
      </c>
      <c r="E1025" s="17" t="e">
        <f>#REF!</f>
        <v>#REF!</v>
      </c>
      <c r="F1025" s="17" t="e">
        <f>#REF!</f>
        <v>#REF!</v>
      </c>
      <c r="G1025" s="17" t="e">
        <f>#REF!</f>
        <v>#REF!</v>
      </c>
      <c r="H1025" s="17" t="e">
        <f>#REF!</f>
        <v>#REF!</v>
      </c>
      <c r="I1025" s="17" t="e">
        <f>#REF!</f>
        <v>#REF!</v>
      </c>
      <c r="J1025" s="17" t="e">
        <f>#REF!</f>
        <v>#REF!</v>
      </c>
      <c r="K1025" s="17" t="e">
        <f>#REF!</f>
        <v>#REF!</v>
      </c>
      <c r="L1025" s="17"/>
      <c r="M1025" s="17"/>
      <c r="N1025" s="113"/>
      <c r="O1025" s="113"/>
      <c r="P1025" s="17"/>
      <c r="Q1025" s="17"/>
      <c r="R1025" s="17" t="e">
        <f>#REF!</f>
        <v>#REF!</v>
      </c>
    </row>
    <row r="1026" spans="1:18">
      <c r="A1026" s="17" t="e">
        <f>#REF!</f>
        <v>#REF!</v>
      </c>
      <c r="B1026" s="17" t="e">
        <f>#REF!</f>
        <v>#REF!</v>
      </c>
      <c r="C1026" s="17" t="e">
        <f>#REF!</f>
        <v>#REF!</v>
      </c>
      <c r="D1026" s="17" t="e">
        <f>#REF!</f>
        <v>#REF!</v>
      </c>
      <c r="E1026" s="17" t="e">
        <f>#REF!</f>
        <v>#REF!</v>
      </c>
      <c r="F1026" s="17" t="e">
        <f>#REF!</f>
        <v>#REF!</v>
      </c>
      <c r="G1026" s="17" t="e">
        <f>#REF!</f>
        <v>#REF!</v>
      </c>
      <c r="H1026" s="17" t="e">
        <f>#REF!</f>
        <v>#REF!</v>
      </c>
      <c r="I1026" s="17" t="e">
        <f>#REF!</f>
        <v>#REF!</v>
      </c>
      <c r="J1026" s="17" t="e">
        <f>#REF!</f>
        <v>#REF!</v>
      </c>
      <c r="K1026" s="17" t="e">
        <f>#REF!</f>
        <v>#REF!</v>
      </c>
      <c r="L1026" s="17"/>
      <c r="M1026" s="17"/>
      <c r="N1026" s="113"/>
      <c r="O1026" s="113"/>
      <c r="P1026" s="17"/>
      <c r="Q1026" s="17"/>
      <c r="R1026" s="17" t="e">
        <f>#REF!</f>
        <v>#REF!</v>
      </c>
    </row>
    <row r="1027" spans="1:18">
      <c r="A1027" s="17" t="e">
        <f>#REF!</f>
        <v>#REF!</v>
      </c>
      <c r="B1027" s="17" t="e">
        <f>#REF!</f>
        <v>#REF!</v>
      </c>
      <c r="C1027" s="17" t="e">
        <f>#REF!</f>
        <v>#REF!</v>
      </c>
      <c r="D1027" s="17" t="e">
        <f>#REF!</f>
        <v>#REF!</v>
      </c>
      <c r="E1027" s="17" t="e">
        <f>#REF!</f>
        <v>#REF!</v>
      </c>
      <c r="F1027" s="17" t="e">
        <f>#REF!</f>
        <v>#REF!</v>
      </c>
      <c r="G1027" s="17" t="e">
        <f>#REF!</f>
        <v>#REF!</v>
      </c>
      <c r="H1027" s="17" t="e">
        <f>#REF!</f>
        <v>#REF!</v>
      </c>
      <c r="I1027" s="17" t="e">
        <f>#REF!</f>
        <v>#REF!</v>
      </c>
      <c r="J1027" s="17" t="e">
        <f>#REF!</f>
        <v>#REF!</v>
      </c>
      <c r="K1027" s="17" t="e">
        <f>#REF!</f>
        <v>#REF!</v>
      </c>
      <c r="L1027" s="17"/>
      <c r="M1027" s="17"/>
      <c r="N1027" s="113"/>
      <c r="O1027" s="113"/>
      <c r="P1027" s="17"/>
      <c r="Q1027" s="17"/>
      <c r="R1027" s="17" t="e">
        <f>#REF!</f>
        <v>#REF!</v>
      </c>
    </row>
    <row r="1028" spans="1:18">
      <c r="A1028" s="17" t="e">
        <f>#REF!</f>
        <v>#REF!</v>
      </c>
      <c r="B1028" s="17" t="e">
        <f>#REF!</f>
        <v>#REF!</v>
      </c>
      <c r="C1028" s="17" t="e">
        <f>#REF!</f>
        <v>#REF!</v>
      </c>
      <c r="D1028" s="17" t="e">
        <f>#REF!</f>
        <v>#REF!</v>
      </c>
      <c r="E1028" s="17" t="e">
        <f>#REF!</f>
        <v>#REF!</v>
      </c>
      <c r="F1028" s="17" t="e">
        <f>#REF!</f>
        <v>#REF!</v>
      </c>
      <c r="G1028" s="17" t="e">
        <f>#REF!</f>
        <v>#REF!</v>
      </c>
      <c r="H1028" s="17" t="e">
        <f>#REF!</f>
        <v>#REF!</v>
      </c>
      <c r="I1028" s="17" t="e">
        <f>#REF!</f>
        <v>#REF!</v>
      </c>
      <c r="J1028" s="17" t="e">
        <f>#REF!</f>
        <v>#REF!</v>
      </c>
      <c r="K1028" s="17" t="e">
        <f>#REF!</f>
        <v>#REF!</v>
      </c>
      <c r="L1028" s="17"/>
      <c r="M1028" s="17"/>
      <c r="N1028" s="113"/>
      <c r="O1028" s="113"/>
      <c r="P1028" s="17"/>
      <c r="Q1028" s="17"/>
      <c r="R1028" s="17" t="e">
        <f>#REF!</f>
        <v>#REF!</v>
      </c>
    </row>
    <row r="1029" spans="1:18">
      <c r="A1029" s="17" t="e">
        <f>#REF!</f>
        <v>#REF!</v>
      </c>
      <c r="B1029" s="17" t="e">
        <f>#REF!</f>
        <v>#REF!</v>
      </c>
      <c r="C1029" s="17" t="e">
        <f>#REF!</f>
        <v>#REF!</v>
      </c>
      <c r="D1029" s="17" t="e">
        <f>#REF!</f>
        <v>#REF!</v>
      </c>
      <c r="E1029" s="17" t="e">
        <f>#REF!</f>
        <v>#REF!</v>
      </c>
      <c r="F1029" s="17" t="e">
        <f>#REF!</f>
        <v>#REF!</v>
      </c>
      <c r="G1029" s="17" t="e">
        <f>#REF!</f>
        <v>#REF!</v>
      </c>
      <c r="H1029" s="17" t="e">
        <f>#REF!</f>
        <v>#REF!</v>
      </c>
      <c r="I1029" s="17" t="e">
        <f>#REF!</f>
        <v>#REF!</v>
      </c>
      <c r="J1029" s="17" t="e">
        <f>#REF!</f>
        <v>#REF!</v>
      </c>
      <c r="K1029" s="17" t="e">
        <f>#REF!</f>
        <v>#REF!</v>
      </c>
      <c r="L1029" s="17"/>
      <c r="M1029" s="17"/>
      <c r="N1029" s="113"/>
      <c r="O1029" s="113"/>
      <c r="P1029" s="17"/>
      <c r="Q1029" s="17"/>
      <c r="R1029" s="17" t="e">
        <f>#REF!</f>
        <v>#REF!</v>
      </c>
    </row>
    <row r="1030" spans="1:18">
      <c r="A1030" s="17" t="e">
        <f>#REF!</f>
        <v>#REF!</v>
      </c>
      <c r="B1030" s="17" t="e">
        <f>#REF!</f>
        <v>#REF!</v>
      </c>
      <c r="C1030" s="17" t="e">
        <f>#REF!</f>
        <v>#REF!</v>
      </c>
      <c r="D1030" s="17" t="e">
        <f>#REF!</f>
        <v>#REF!</v>
      </c>
      <c r="E1030" s="17" t="e">
        <f>#REF!</f>
        <v>#REF!</v>
      </c>
      <c r="F1030" s="17" t="e">
        <f>#REF!</f>
        <v>#REF!</v>
      </c>
      <c r="G1030" s="17" t="e">
        <f>#REF!</f>
        <v>#REF!</v>
      </c>
      <c r="H1030" s="17" t="e">
        <f>#REF!</f>
        <v>#REF!</v>
      </c>
      <c r="I1030" s="17" t="e">
        <f>#REF!</f>
        <v>#REF!</v>
      </c>
      <c r="J1030" s="17" t="e">
        <f>#REF!</f>
        <v>#REF!</v>
      </c>
      <c r="K1030" s="17" t="e">
        <f>#REF!</f>
        <v>#REF!</v>
      </c>
      <c r="L1030" s="17"/>
      <c r="M1030" s="17"/>
      <c r="N1030" s="113"/>
      <c r="O1030" s="113"/>
      <c r="P1030" s="17"/>
      <c r="Q1030" s="17"/>
      <c r="R1030" s="17" t="e">
        <f>#REF!</f>
        <v>#REF!</v>
      </c>
    </row>
    <row r="1031" spans="1:18">
      <c r="A1031" s="17" t="e">
        <f>#REF!</f>
        <v>#REF!</v>
      </c>
      <c r="B1031" s="17" t="e">
        <f>#REF!</f>
        <v>#REF!</v>
      </c>
      <c r="C1031" s="17" t="e">
        <f>#REF!</f>
        <v>#REF!</v>
      </c>
      <c r="D1031" s="17" t="e">
        <f>#REF!</f>
        <v>#REF!</v>
      </c>
      <c r="E1031" s="17" t="e">
        <f>#REF!</f>
        <v>#REF!</v>
      </c>
      <c r="F1031" s="17" t="e">
        <f>#REF!</f>
        <v>#REF!</v>
      </c>
      <c r="G1031" s="17" t="e">
        <f>#REF!</f>
        <v>#REF!</v>
      </c>
      <c r="H1031" s="17" t="e">
        <f>#REF!</f>
        <v>#REF!</v>
      </c>
      <c r="I1031" s="17" t="e">
        <f>#REF!</f>
        <v>#REF!</v>
      </c>
      <c r="J1031" s="17" t="e">
        <f>#REF!</f>
        <v>#REF!</v>
      </c>
      <c r="K1031" s="17" t="e">
        <f>#REF!</f>
        <v>#REF!</v>
      </c>
      <c r="L1031" s="17"/>
      <c r="M1031" s="17"/>
      <c r="N1031" s="113"/>
      <c r="O1031" s="113"/>
      <c r="P1031" s="17"/>
      <c r="Q1031" s="17"/>
      <c r="R1031" s="17" t="e">
        <f>#REF!</f>
        <v>#REF!</v>
      </c>
    </row>
    <row r="1032" spans="1:18">
      <c r="A1032" s="17" t="e">
        <f>#REF!</f>
        <v>#REF!</v>
      </c>
      <c r="B1032" s="17" t="e">
        <f>#REF!</f>
        <v>#REF!</v>
      </c>
      <c r="C1032" s="17" t="e">
        <f>#REF!</f>
        <v>#REF!</v>
      </c>
      <c r="D1032" s="17" t="e">
        <f>#REF!</f>
        <v>#REF!</v>
      </c>
      <c r="E1032" s="17" t="e">
        <f>#REF!</f>
        <v>#REF!</v>
      </c>
      <c r="F1032" s="17" t="e">
        <f>#REF!</f>
        <v>#REF!</v>
      </c>
      <c r="G1032" s="17" t="e">
        <f>#REF!</f>
        <v>#REF!</v>
      </c>
      <c r="H1032" s="17" t="e">
        <f>#REF!</f>
        <v>#REF!</v>
      </c>
      <c r="I1032" s="17" t="e">
        <f>#REF!</f>
        <v>#REF!</v>
      </c>
      <c r="J1032" s="17" t="e">
        <f>#REF!</f>
        <v>#REF!</v>
      </c>
      <c r="K1032" s="17" t="e">
        <f>#REF!</f>
        <v>#REF!</v>
      </c>
      <c r="L1032" s="17"/>
      <c r="M1032" s="17"/>
      <c r="N1032" s="113"/>
      <c r="O1032" s="113"/>
      <c r="P1032" s="17"/>
      <c r="Q1032" s="17"/>
      <c r="R1032" s="17" t="e">
        <f>#REF!</f>
        <v>#REF!</v>
      </c>
    </row>
    <row r="1033" spans="1:18">
      <c r="A1033" s="17" t="e">
        <f>#REF!</f>
        <v>#REF!</v>
      </c>
      <c r="B1033" s="17" t="e">
        <f>#REF!</f>
        <v>#REF!</v>
      </c>
      <c r="C1033" s="17" t="e">
        <f>#REF!</f>
        <v>#REF!</v>
      </c>
      <c r="D1033" s="17" t="e">
        <f>#REF!</f>
        <v>#REF!</v>
      </c>
      <c r="E1033" s="17" t="e">
        <f>#REF!</f>
        <v>#REF!</v>
      </c>
      <c r="F1033" s="17" t="e">
        <f>#REF!</f>
        <v>#REF!</v>
      </c>
      <c r="G1033" s="17" t="e">
        <f>#REF!</f>
        <v>#REF!</v>
      </c>
      <c r="H1033" s="17" t="e">
        <f>#REF!</f>
        <v>#REF!</v>
      </c>
      <c r="I1033" s="17" t="e">
        <f>#REF!</f>
        <v>#REF!</v>
      </c>
      <c r="J1033" s="17" t="e">
        <f>#REF!</f>
        <v>#REF!</v>
      </c>
      <c r="K1033" s="17" t="e">
        <f>#REF!</f>
        <v>#REF!</v>
      </c>
      <c r="L1033" s="17"/>
      <c r="M1033" s="17"/>
      <c r="N1033" s="113"/>
      <c r="O1033" s="113"/>
      <c r="P1033" s="17"/>
      <c r="Q1033" s="17"/>
      <c r="R1033" s="17" t="e">
        <f>#REF!</f>
        <v>#REF!</v>
      </c>
    </row>
    <row r="1034" spans="1:18">
      <c r="A1034" s="17" t="e">
        <f>#REF!</f>
        <v>#REF!</v>
      </c>
      <c r="B1034" s="17" t="e">
        <f>#REF!</f>
        <v>#REF!</v>
      </c>
      <c r="C1034" s="17" t="e">
        <f>#REF!</f>
        <v>#REF!</v>
      </c>
      <c r="D1034" s="17" t="e">
        <f>#REF!</f>
        <v>#REF!</v>
      </c>
      <c r="E1034" s="17" t="e">
        <f>#REF!</f>
        <v>#REF!</v>
      </c>
      <c r="F1034" s="17" t="e">
        <f>#REF!</f>
        <v>#REF!</v>
      </c>
      <c r="G1034" s="17" t="e">
        <f>#REF!</f>
        <v>#REF!</v>
      </c>
      <c r="H1034" s="17" t="e">
        <f>#REF!</f>
        <v>#REF!</v>
      </c>
      <c r="I1034" s="17" t="e">
        <f>#REF!</f>
        <v>#REF!</v>
      </c>
      <c r="J1034" s="17" t="e">
        <f>#REF!</f>
        <v>#REF!</v>
      </c>
      <c r="K1034" s="17" t="e">
        <f>#REF!</f>
        <v>#REF!</v>
      </c>
      <c r="L1034" s="17"/>
      <c r="M1034" s="17"/>
      <c r="N1034" s="113"/>
      <c r="O1034" s="113"/>
      <c r="P1034" s="17"/>
      <c r="Q1034" s="17"/>
      <c r="R1034" s="17" t="e">
        <f>#REF!</f>
        <v>#REF!</v>
      </c>
    </row>
    <row r="1035" spans="1:18">
      <c r="A1035" s="17" t="e">
        <f>#REF!</f>
        <v>#REF!</v>
      </c>
      <c r="B1035" s="17" t="e">
        <f>#REF!</f>
        <v>#REF!</v>
      </c>
      <c r="C1035" s="17" t="e">
        <f>#REF!</f>
        <v>#REF!</v>
      </c>
      <c r="D1035" s="17" t="e">
        <f>#REF!</f>
        <v>#REF!</v>
      </c>
      <c r="E1035" s="17" t="e">
        <f>#REF!</f>
        <v>#REF!</v>
      </c>
      <c r="F1035" s="17" t="e">
        <f>#REF!</f>
        <v>#REF!</v>
      </c>
      <c r="G1035" s="17" t="e">
        <f>#REF!</f>
        <v>#REF!</v>
      </c>
      <c r="H1035" s="17" t="e">
        <f>#REF!</f>
        <v>#REF!</v>
      </c>
      <c r="I1035" s="17" t="e">
        <f>#REF!</f>
        <v>#REF!</v>
      </c>
      <c r="J1035" s="17" t="e">
        <f>#REF!</f>
        <v>#REF!</v>
      </c>
      <c r="K1035" s="17" t="e">
        <f>#REF!</f>
        <v>#REF!</v>
      </c>
      <c r="L1035" s="17"/>
      <c r="M1035" s="17"/>
      <c r="N1035" s="113"/>
      <c r="O1035" s="113"/>
      <c r="P1035" s="17"/>
      <c r="Q1035" s="17"/>
      <c r="R1035" s="17" t="e">
        <f>#REF!</f>
        <v>#REF!</v>
      </c>
    </row>
    <row r="1036" spans="1:18">
      <c r="A1036" s="17" t="e">
        <f>#REF!</f>
        <v>#REF!</v>
      </c>
      <c r="B1036" s="17" t="e">
        <f>#REF!</f>
        <v>#REF!</v>
      </c>
      <c r="C1036" s="17" t="e">
        <f>#REF!</f>
        <v>#REF!</v>
      </c>
      <c r="D1036" s="17" t="e">
        <f>#REF!</f>
        <v>#REF!</v>
      </c>
      <c r="E1036" s="17" t="e">
        <f>#REF!</f>
        <v>#REF!</v>
      </c>
      <c r="F1036" s="17" t="e">
        <f>#REF!</f>
        <v>#REF!</v>
      </c>
      <c r="G1036" s="17" t="e">
        <f>#REF!</f>
        <v>#REF!</v>
      </c>
      <c r="H1036" s="17" t="e">
        <f>#REF!</f>
        <v>#REF!</v>
      </c>
      <c r="I1036" s="17" t="e">
        <f>#REF!</f>
        <v>#REF!</v>
      </c>
      <c r="J1036" s="17" t="e">
        <f>#REF!</f>
        <v>#REF!</v>
      </c>
      <c r="K1036" s="17" t="e">
        <f>#REF!</f>
        <v>#REF!</v>
      </c>
      <c r="L1036" s="17"/>
      <c r="M1036" s="17"/>
      <c r="N1036" s="113"/>
      <c r="O1036" s="113"/>
      <c r="P1036" s="17"/>
      <c r="Q1036" s="17"/>
      <c r="R1036" s="17" t="e">
        <f>#REF!</f>
        <v>#REF!</v>
      </c>
    </row>
    <row r="1037" spans="1:18">
      <c r="A1037" s="17" t="e">
        <f>#REF!</f>
        <v>#REF!</v>
      </c>
      <c r="B1037" s="17" t="e">
        <f>#REF!</f>
        <v>#REF!</v>
      </c>
      <c r="C1037" s="17" t="e">
        <f>#REF!</f>
        <v>#REF!</v>
      </c>
      <c r="D1037" s="17" t="e">
        <f>#REF!</f>
        <v>#REF!</v>
      </c>
      <c r="E1037" s="17" t="e">
        <f>#REF!</f>
        <v>#REF!</v>
      </c>
      <c r="F1037" s="17" t="e">
        <f>#REF!</f>
        <v>#REF!</v>
      </c>
      <c r="G1037" s="17" t="e">
        <f>#REF!</f>
        <v>#REF!</v>
      </c>
      <c r="H1037" s="17" t="e">
        <f>#REF!</f>
        <v>#REF!</v>
      </c>
      <c r="I1037" s="17" t="e">
        <f>#REF!</f>
        <v>#REF!</v>
      </c>
      <c r="J1037" s="17" t="e">
        <f>#REF!</f>
        <v>#REF!</v>
      </c>
      <c r="K1037" s="17" t="e">
        <f>#REF!</f>
        <v>#REF!</v>
      </c>
      <c r="L1037" s="17"/>
      <c r="M1037" s="17"/>
      <c r="N1037" s="113"/>
      <c r="O1037" s="113"/>
      <c r="P1037" s="17"/>
      <c r="Q1037" s="17"/>
      <c r="R1037" s="17" t="e">
        <f>#REF!</f>
        <v>#REF!</v>
      </c>
    </row>
    <row r="1038" spans="1:18">
      <c r="A1038" s="17" t="e">
        <f>#REF!</f>
        <v>#REF!</v>
      </c>
      <c r="B1038" s="17" t="e">
        <f>#REF!</f>
        <v>#REF!</v>
      </c>
      <c r="C1038" s="17" t="e">
        <f>#REF!</f>
        <v>#REF!</v>
      </c>
      <c r="D1038" s="17" t="e">
        <f>#REF!</f>
        <v>#REF!</v>
      </c>
      <c r="E1038" s="17" t="e">
        <f>#REF!</f>
        <v>#REF!</v>
      </c>
      <c r="F1038" s="17" t="e">
        <f>#REF!</f>
        <v>#REF!</v>
      </c>
      <c r="G1038" s="17" t="e">
        <f>#REF!</f>
        <v>#REF!</v>
      </c>
      <c r="H1038" s="17" t="e">
        <f>#REF!</f>
        <v>#REF!</v>
      </c>
      <c r="I1038" s="17" t="e">
        <f>#REF!</f>
        <v>#REF!</v>
      </c>
      <c r="J1038" s="17" t="e">
        <f>#REF!</f>
        <v>#REF!</v>
      </c>
      <c r="K1038" s="17" t="e">
        <f>#REF!</f>
        <v>#REF!</v>
      </c>
      <c r="L1038" s="17"/>
      <c r="M1038" s="17"/>
      <c r="N1038" s="113"/>
      <c r="O1038" s="113"/>
      <c r="P1038" s="17"/>
      <c r="Q1038" s="17"/>
      <c r="R1038" s="17" t="e">
        <f>#REF!</f>
        <v>#REF!</v>
      </c>
    </row>
    <row r="1039" spans="1:18">
      <c r="A1039" s="17" t="e">
        <f>#REF!</f>
        <v>#REF!</v>
      </c>
      <c r="B1039" s="17" t="e">
        <f>#REF!</f>
        <v>#REF!</v>
      </c>
      <c r="C1039" s="17" t="e">
        <f>#REF!</f>
        <v>#REF!</v>
      </c>
      <c r="D1039" s="17" t="e">
        <f>#REF!</f>
        <v>#REF!</v>
      </c>
      <c r="E1039" s="17" t="e">
        <f>#REF!</f>
        <v>#REF!</v>
      </c>
      <c r="F1039" s="17" t="e">
        <f>#REF!</f>
        <v>#REF!</v>
      </c>
      <c r="G1039" s="17" t="e">
        <f>#REF!</f>
        <v>#REF!</v>
      </c>
      <c r="H1039" s="17" t="e">
        <f>#REF!</f>
        <v>#REF!</v>
      </c>
      <c r="I1039" s="17" t="e">
        <f>#REF!</f>
        <v>#REF!</v>
      </c>
      <c r="J1039" s="17" t="e">
        <f>#REF!</f>
        <v>#REF!</v>
      </c>
      <c r="K1039" s="17" t="e">
        <f>#REF!</f>
        <v>#REF!</v>
      </c>
      <c r="L1039" s="17"/>
      <c r="M1039" s="17"/>
      <c r="N1039" s="113"/>
      <c r="O1039" s="113"/>
      <c r="P1039" s="17"/>
      <c r="Q1039" s="17"/>
      <c r="R1039" s="17" t="e">
        <f>#REF!</f>
        <v>#REF!</v>
      </c>
    </row>
    <row r="1040" spans="1:18">
      <c r="A1040" s="17" t="e">
        <f>#REF!</f>
        <v>#REF!</v>
      </c>
      <c r="B1040" s="17" t="e">
        <f>#REF!</f>
        <v>#REF!</v>
      </c>
      <c r="C1040" s="17" t="e">
        <f>#REF!</f>
        <v>#REF!</v>
      </c>
      <c r="D1040" s="17" t="e">
        <f>#REF!</f>
        <v>#REF!</v>
      </c>
      <c r="E1040" s="17" t="e">
        <f>#REF!</f>
        <v>#REF!</v>
      </c>
      <c r="F1040" s="17" t="e">
        <f>#REF!</f>
        <v>#REF!</v>
      </c>
      <c r="G1040" s="17" t="e">
        <f>#REF!</f>
        <v>#REF!</v>
      </c>
      <c r="H1040" s="17" t="e">
        <f>#REF!</f>
        <v>#REF!</v>
      </c>
      <c r="I1040" s="17" t="e">
        <f>#REF!</f>
        <v>#REF!</v>
      </c>
      <c r="J1040" s="17" t="e">
        <f>#REF!</f>
        <v>#REF!</v>
      </c>
      <c r="K1040" s="17" t="e">
        <f>#REF!</f>
        <v>#REF!</v>
      </c>
      <c r="L1040" s="17"/>
      <c r="M1040" s="17"/>
      <c r="N1040" s="113"/>
      <c r="O1040" s="113"/>
      <c r="P1040" s="17"/>
      <c r="Q1040" s="17"/>
      <c r="R1040" s="17" t="e">
        <f>#REF!</f>
        <v>#REF!</v>
      </c>
    </row>
    <row r="1041" spans="1:18">
      <c r="A1041" s="17" t="e">
        <f>#REF!</f>
        <v>#REF!</v>
      </c>
      <c r="B1041" s="17" t="e">
        <f>#REF!</f>
        <v>#REF!</v>
      </c>
      <c r="C1041" s="17" t="e">
        <f>#REF!</f>
        <v>#REF!</v>
      </c>
      <c r="D1041" s="17" t="e">
        <f>#REF!</f>
        <v>#REF!</v>
      </c>
      <c r="E1041" s="17" t="e">
        <f>#REF!</f>
        <v>#REF!</v>
      </c>
      <c r="F1041" s="17" t="e">
        <f>#REF!</f>
        <v>#REF!</v>
      </c>
      <c r="G1041" s="17" t="e">
        <f>#REF!</f>
        <v>#REF!</v>
      </c>
      <c r="H1041" s="17" t="e">
        <f>#REF!</f>
        <v>#REF!</v>
      </c>
      <c r="I1041" s="17" t="e">
        <f>#REF!</f>
        <v>#REF!</v>
      </c>
      <c r="J1041" s="17" t="e">
        <f>#REF!</f>
        <v>#REF!</v>
      </c>
      <c r="K1041" s="17" t="e">
        <f>#REF!</f>
        <v>#REF!</v>
      </c>
      <c r="L1041" s="17"/>
      <c r="M1041" s="17"/>
      <c r="N1041" s="113"/>
      <c r="O1041" s="113"/>
      <c r="P1041" s="17"/>
      <c r="Q1041" s="17"/>
      <c r="R1041" s="17" t="e">
        <f>#REF!</f>
        <v>#REF!</v>
      </c>
    </row>
    <row r="1042" spans="1:18">
      <c r="A1042" s="17" t="e">
        <f>#REF!</f>
        <v>#REF!</v>
      </c>
      <c r="B1042" s="17" t="e">
        <f>#REF!</f>
        <v>#REF!</v>
      </c>
      <c r="C1042" s="17" t="e">
        <f>#REF!</f>
        <v>#REF!</v>
      </c>
      <c r="D1042" s="17" t="e">
        <f>#REF!</f>
        <v>#REF!</v>
      </c>
      <c r="E1042" s="17" t="e">
        <f>#REF!</f>
        <v>#REF!</v>
      </c>
      <c r="F1042" s="17" t="e">
        <f>#REF!</f>
        <v>#REF!</v>
      </c>
      <c r="G1042" s="17" t="e">
        <f>#REF!</f>
        <v>#REF!</v>
      </c>
      <c r="H1042" s="17" t="e">
        <f>#REF!</f>
        <v>#REF!</v>
      </c>
      <c r="I1042" s="17" t="e">
        <f>#REF!</f>
        <v>#REF!</v>
      </c>
      <c r="J1042" s="17" t="e">
        <f>#REF!</f>
        <v>#REF!</v>
      </c>
      <c r="K1042" s="17" t="e">
        <f>#REF!</f>
        <v>#REF!</v>
      </c>
      <c r="L1042" s="17"/>
      <c r="M1042" s="17"/>
      <c r="N1042" s="113"/>
      <c r="O1042" s="113"/>
      <c r="P1042" s="17"/>
      <c r="Q1042" s="17"/>
      <c r="R1042" s="17" t="e">
        <f>#REF!</f>
        <v>#REF!</v>
      </c>
    </row>
    <row r="1043" spans="1:18">
      <c r="A1043" s="17" t="e">
        <f>#REF!</f>
        <v>#REF!</v>
      </c>
      <c r="B1043" s="17" t="e">
        <f>#REF!</f>
        <v>#REF!</v>
      </c>
      <c r="C1043" s="17" t="e">
        <f>#REF!</f>
        <v>#REF!</v>
      </c>
      <c r="D1043" s="17" t="e">
        <f>#REF!</f>
        <v>#REF!</v>
      </c>
      <c r="E1043" s="17" t="e">
        <f>#REF!</f>
        <v>#REF!</v>
      </c>
      <c r="F1043" s="17" t="e">
        <f>#REF!</f>
        <v>#REF!</v>
      </c>
      <c r="G1043" s="17" t="e">
        <f>#REF!</f>
        <v>#REF!</v>
      </c>
      <c r="H1043" s="17" t="e">
        <f>#REF!</f>
        <v>#REF!</v>
      </c>
      <c r="I1043" s="17" t="e">
        <f>#REF!</f>
        <v>#REF!</v>
      </c>
      <c r="J1043" s="17" t="e">
        <f>#REF!</f>
        <v>#REF!</v>
      </c>
      <c r="K1043" s="17" t="e">
        <f>#REF!</f>
        <v>#REF!</v>
      </c>
      <c r="L1043" s="17"/>
      <c r="M1043" s="17"/>
      <c r="N1043" s="113"/>
      <c r="O1043" s="113"/>
      <c r="P1043" s="17"/>
      <c r="Q1043" s="17"/>
      <c r="R1043" s="17" t="e">
        <f>#REF!</f>
        <v>#REF!</v>
      </c>
    </row>
    <row r="1044" spans="1:18">
      <c r="A1044" s="17" t="e">
        <f>#REF!</f>
        <v>#REF!</v>
      </c>
      <c r="B1044" s="17" t="e">
        <f>#REF!</f>
        <v>#REF!</v>
      </c>
      <c r="C1044" s="17" t="e">
        <f>#REF!</f>
        <v>#REF!</v>
      </c>
      <c r="D1044" s="17" t="e">
        <f>#REF!</f>
        <v>#REF!</v>
      </c>
      <c r="E1044" s="17" t="e">
        <f>#REF!</f>
        <v>#REF!</v>
      </c>
      <c r="F1044" s="17" t="e">
        <f>#REF!</f>
        <v>#REF!</v>
      </c>
      <c r="G1044" s="17" t="e">
        <f>#REF!</f>
        <v>#REF!</v>
      </c>
      <c r="H1044" s="17" t="e">
        <f>#REF!</f>
        <v>#REF!</v>
      </c>
      <c r="I1044" s="17" t="e">
        <f>#REF!</f>
        <v>#REF!</v>
      </c>
      <c r="J1044" s="17" t="e">
        <f>#REF!</f>
        <v>#REF!</v>
      </c>
      <c r="K1044" s="17" t="e">
        <f>#REF!</f>
        <v>#REF!</v>
      </c>
      <c r="L1044" s="17"/>
      <c r="M1044" s="17"/>
      <c r="N1044" s="113"/>
      <c r="O1044" s="113"/>
      <c r="P1044" s="17"/>
      <c r="Q1044" s="17"/>
      <c r="R1044" s="17" t="e">
        <f>#REF!</f>
        <v>#REF!</v>
      </c>
    </row>
    <row r="1045" spans="1:18">
      <c r="A1045" s="17" t="e">
        <f>#REF!</f>
        <v>#REF!</v>
      </c>
      <c r="B1045" s="17" t="e">
        <f>#REF!</f>
        <v>#REF!</v>
      </c>
      <c r="C1045" s="17" t="e">
        <f>#REF!</f>
        <v>#REF!</v>
      </c>
      <c r="D1045" s="17" t="e">
        <f>#REF!</f>
        <v>#REF!</v>
      </c>
      <c r="E1045" s="17" t="e">
        <f>#REF!</f>
        <v>#REF!</v>
      </c>
      <c r="F1045" s="17" t="e">
        <f>#REF!</f>
        <v>#REF!</v>
      </c>
      <c r="G1045" s="17" t="e">
        <f>#REF!</f>
        <v>#REF!</v>
      </c>
      <c r="H1045" s="17" t="e">
        <f>#REF!</f>
        <v>#REF!</v>
      </c>
      <c r="I1045" s="17" t="e">
        <f>#REF!</f>
        <v>#REF!</v>
      </c>
      <c r="J1045" s="17" t="e">
        <f>#REF!</f>
        <v>#REF!</v>
      </c>
      <c r="K1045" s="17" t="e">
        <f>#REF!</f>
        <v>#REF!</v>
      </c>
      <c r="L1045" s="17"/>
      <c r="M1045" s="17"/>
      <c r="N1045" s="113"/>
      <c r="O1045" s="113"/>
      <c r="P1045" s="17"/>
      <c r="Q1045" s="17"/>
      <c r="R1045" s="17" t="e">
        <f>#REF!</f>
        <v>#REF!</v>
      </c>
    </row>
    <row r="1046" spans="1:18">
      <c r="A1046" s="17" t="e">
        <f>#REF!</f>
        <v>#REF!</v>
      </c>
      <c r="B1046" s="17" t="e">
        <f>#REF!</f>
        <v>#REF!</v>
      </c>
      <c r="C1046" s="17" t="e">
        <f>#REF!</f>
        <v>#REF!</v>
      </c>
      <c r="D1046" s="17" t="e">
        <f>#REF!</f>
        <v>#REF!</v>
      </c>
      <c r="E1046" s="17" t="e">
        <f>#REF!</f>
        <v>#REF!</v>
      </c>
      <c r="F1046" s="17" t="e">
        <f>#REF!</f>
        <v>#REF!</v>
      </c>
      <c r="G1046" s="17" t="e">
        <f>#REF!</f>
        <v>#REF!</v>
      </c>
      <c r="H1046" s="17" t="e">
        <f>#REF!</f>
        <v>#REF!</v>
      </c>
      <c r="I1046" s="17" t="e">
        <f>#REF!</f>
        <v>#REF!</v>
      </c>
      <c r="J1046" s="17" t="e">
        <f>#REF!</f>
        <v>#REF!</v>
      </c>
      <c r="K1046" s="17" t="e">
        <f>#REF!</f>
        <v>#REF!</v>
      </c>
      <c r="L1046" s="17"/>
      <c r="M1046" s="17"/>
      <c r="N1046" s="113"/>
      <c r="O1046" s="113"/>
      <c r="P1046" s="17"/>
      <c r="Q1046" s="17"/>
      <c r="R1046" s="17" t="e">
        <f>#REF!</f>
        <v>#REF!</v>
      </c>
    </row>
    <row r="1047" spans="1:18">
      <c r="A1047" s="17" t="e">
        <f>#REF!</f>
        <v>#REF!</v>
      </c>
      <c r="B1047" s="17" t="e">
        <f>#REF!</f>
        <v>#REF!</v>
      </c>
      <c r="C1047" s="17" t="e">
        <f>#REF!</f>
        <v>#REF!</v>
      </c>
      <c r="D1047" s="17" t="e">
        <f>#REF!</f>
        <v>#REF!</v>
      </c>
      <c r="E1047" s="17" t="e">
        <f>#REF!</f>
        <v>#REF!</v>
      </c>
      <c r="F1047" s="17" t="e">
        <f>#REF!</f>
        <v>#REF!</v>
      </c>
      <c r="G1047" s="17" t="e">
        <f>#REF!</f>
        <v>#REF!</v>
      </c>
      <c r="H1047" s="17" t="e">
        <f>#REF!</f>
        <v>#REF!</v>
      </c>
      <c r="I1047" s="17" t="e">
        <f>#REF!</f>
        <v>#REF!</v>
      </c>
      <c r="J1047" s="17" t="e">
        <f>#REF!</f>
        <v>#REF!</v>
      </c>
      <c r="K1047" s="17" t="e">
        <f>#REF!</f>
        <v>#REF!</v>
      </c>
      <c r="L1047" s="17"/>
      <c r="M1047" s="17"/>
      <c r="N1047" s="113"/>
      <c r="O1047" s="113"/>
      <c r="P1047" s="17"/>
      <c r="Q1047" s="17"/>
      <c r="R1047" s="17" t="e">
        <f>#REF!</f>
        <v>#REF!</v>
      </c>
    </row>
    <row r="1048" spans="1:18">
      <c r="A1048" s="17" t="e">
        <f>#REF!</f>
        <v>#REF!</v>
      </c>
      <c r="B1048" s="17" t="e">
        <f>#REF!</f>
        <v>#REF!</v>
      </c>
      <c r="C1048" s="17" t="e">
        <f>#REF!</f>
        <v>#REF!</v>
      </c>
      <c r="D1048" s="17" t="e">
        <f>#REF!</f>
        <v>#REF!</v>
      </c>
      <c r="E1048" s="17" t="e">
        <f>#REF!</f>
        <v>#REF!</v>
      </c>
      <c r="F1048" s="17" t="e">
        <f>#REF!</f>
        <v>#REF!</v>
      </c>
      <c r="G1048" s="17" t="e">
        <f>#REF!</f>
        <v>#REF!</v>
      </c>
      <c r="H1048" s="17" t="e">
        <f>#REF!</f>
        <v>#REF!</v>
      </c>
      <c r="I1048" s="17" t="e">
        <f>#REF!</f>
        <v>#REF!</v>
      </c>
      <c r="J1048" s="17" t="e">
        <f>#REF!</f>
        <v>#REF!</v>
      </c>
      <c r="K1048" s="17" t="e">
        <f>#REF!</f>
        <v>#REF!</v>
      </c>
      <c r="L1048" s="17"/>
      <c r="M1048" s="17"/>
      <c r="N1048" s="113"/>
      <c r="O1048" s="113"/>
      <c r="P1048" s="17"/>
      <c r="Q1048" s="17"/>
      <c r="R1048" s="17" t="e">
        <f>#REF!</f>
        <v>#REF!</v>
      </c>
    </row>
    <row r="1049" spans="1:18">
      <c r="A1049" s="17" t="e">
        <f>#REF!</f>
        <v>#REF!</v>
      </c>
      <c r="B1049" s="17" t="e">
        <f>#REF!</f>
        <v>#REF!</v>
      </c>
      <c r="C1049" s="17" t="e">
        <f>#REF!</f>
        <v>#REF!</v>
      </c>
      <c r="D1049" s="17" t="e">
        <f>#REF!</f>
        <v>#REF!</v>
      </c>
      <c r="E1049" s="17" t="e">
        <f>#REF!</f>
        <v>#REF!</v>
      </c>
      <c r="F1049" s="17" t="e">
        <f>#REF!</f>
        <v>#REF!</v>
      </c>
      <c r="G1049" s="17" t="e">
        <f>#REF!</f>
        <v>#REF!</v>
      </c>
      <c r="H1049" s="17" t="e">
        <f>#REF!</f>
        <v>#REF!</v>
      </c>
      <c r="I1049" s="17" t="e">
        <f>#REF!</f>
        <v>#REF!</v>
      </c>
      <c r="J1049" s="17" t="e">
        <f>#REF!</f>
        <v>#REF!</v>
      </c>
      <c r="K1049" s="17" t="e">
        <f>#REF!</f>
        <v>#REF!</v>
      </c>
      <c r="L1049" s="17"/>
      <c r="M1049" s="17"/>
      <c r="N1049" s="113"/>
      <c r="O1049" s="113"/>
      <c r="P1049" s="17"/>
      <c r="Q1049" s="17"/>
      <c r="R1049" s="17" t="e">
        <f>#REF!</f>
        <v>#REF!</v>
      </c>
    </row>
    <row r="1050" spans="1:18">
      <c r="A1050" s="17" t="e">
        <f>#REF!</f>
        <v>#REF!</v>
      </c>
      <c r="B1050" s="17" t="e">
        <f>#REF!</f>
        <v>#REF!</v>
      </c>
      <c r="C1050" s="17" t="e">
        <f>#REF!</f>
        <v>#REF!</v>
      </c>
      <c r="D1050" s="17" t="e">
        <f>#REF!</f>
        <v>#REF!</v>
      </c>
      <c r="E1050" s="17" t="e">
        <f>#REF!</f>
        <v>#REF!</v>
      </c>
      <c r="F1050" s="17" t="e">
        <f>#REF!</f>
        <v>#REF!</v>
      </c>
      <c r="G1050" s="17" t="e">
        <f>#REF!</f>
        <v>#REF!</v>
      </c>
      <c r="H1050" s="17" t="e">
        <f>#REF!</f>
        <v>#REF!</v>
      </c>
      <c r="I1050" s="17" t="e">
        <f>#REF!</f>
        <v>#REF!</v>
      </c>
      <c r="J1050" s="17" t="e">
        <f>#REF!</f>
        <v>#REF!</v>
      </c>
      <c r="K1050" s="17" t="e">
        <f>#REF!</f>
        <v>#REF!</v>
      </c>
      <c r="L1050" s="17"/>
      <c r="M1050" s="17"/>
      <c r="N1050" s="113"/>
      <c r="O1050" s="113"/>
      <c r="P1050" s="17"/>
      <c r="Q1050" s="17"/>
      <c r="R1050" s="17" t="e">
        <f>#REF!</f>
        <v>#REF!</v>
      </c>
    </row>
    <row r="1051" spans="1:18">
      <c r="A1051" s="17" t="e">
        <f>#REF!</f>
        <v>#REF!</v>
      </c>
      <c r="B1051" s="17" t="e">
        <f>#REF!</f>
        <v>#REF!</v>
      </c>
      <c r="C1051" s="17" t="e">
        <f>#REF!</f>
        <v>#REF!</v>
      </c>
      <c r="D1051" s="17" t="e">
        <f>#REF!</f>
        <v>#REF!</v>
      </c>
      <c r="E1051" s="17" t="e">
        <f>#REF!</f>
        <v>#REF!</v>
      </c>
      <c r="F1051" s="17" t="e">
        <f>#REF!</f>
        <v>#REF!</v>
      </c>
      <c r="G1051" s="17" t="e">
        <f>#REF!</f>
        <v>#REF!</v>
      </c>
      <c r="H1051" s="17" t="e">
        <f>#REF!</f>
        <v>#REF!</v>
      </c>
      <c r="I1051" s="17" t="e">
        <f>#REF!</f>
        <v>#REF!</v>
      </c>
      <c r="J1051" s="17" t="e">
        <f>#REF!</f>
        <v>#REF!</v>
      </c>
      <c r="K1051" s="17" t="e">
        <f>#REF!</f>
        <v>#REF!</v>
      </c>
      <c r="L1051" s="17"/>
      <c r="M1051" s="17"/>
      <c r="N1051" s="113"/>
      <c r="O1051" s="113"/>
      <c r="P1051" s="17"/>
      <c r="Q1051" s="17"/>
      <c r="R1051" s="17" t="e">
        <f>#REF!</f>
        <v>#REF!</v>
      </c>
    </row>
    <row r="1052" spans="1:18">
      <c r="A1052" s="17" t="e">
        <f>#REF!</f>
        <v>#REF!</v>
      </c>
      <c r="B1052" s="17" t="e">
        <f>#REF!</f>
        <v>#REF!</v>
      </c>
      <c r="C1052" s="17" t="e">
        <f>#REF!</f>
        <v>#REF!</v>
      </c>
      <c r="D1052" s="17" t="e">
        <f>#REF!</f>
        <v>#REF!</v>
      </c>
      <c r="E1052" s="17" t="e">
        <f>#REF!</f>
        <v>#REF!</v>
      </c>
      <c r="F1052" s="17" t="e">
        <f>#REF!</f>
        <v>#REF!</v>
      </c>
      <c r="G1052" s="17" t="e">
        <f>#REF!</f>
        <v>#REF!</v>
      </c>
      <c r="H1052" s="17" t="e">
        <f>#REF!</f>
        <v>#REF!</v>
      </c>
      <c r="I1052" s="17" t="e">
        <f>#REF!</f>
        <v>#REF!</v>
      </c>
      <c r="J1052" s="17" t="e">
        <f>#REF!</f>
        <v>#REF!</v>
      </c>
      <c r="K1052" s="17" t="e">
        <f>#REF!</f>
        <v>#REF!</v>
      </c>
      <c r="L1052" s="17"/>
      <c r="M1052" s="17"/>
      <c r="N1052" s="113"/>
      <c r="O1052" s="113"/>
      <c r="P1052" s="17"/>
      <c r="Q1052" s="17"/>
      <c r="R1052" s="17" t="e">
        <f>#REF!</f>
        <v>#REF!</v>
      </c>
    </row>
    <row r="1053" spans="1:18">
      <c r="A1053" s="17" t="e">
        <f>#REF!</f>
        <v>#REF!</v>
      </c>
      <c r="B1053" s="17" t="e">
        <f>#REF!</f>
        <v>#REF!</v>
      </c>
      <c r="C1053" s="17" t="e">
        <f>#REF!</f>
        <v>#REF!</v>
      </c>
      <c r="D1053" s="17" t="e">
        <f>#REF!</f>
        <v>#REF!</v>
      </c>
      <c r="E1053" s="17" t="e">
        <f>#REF!</f>
        <v>#REF!</v>
      </c>
      <c r="F1053" s="17" t="e">
        <f>#REF!</f>
        <v>#REF!</v>
      </c>
      <c r="G1053" s="17" t="e">
        <f>#REF!</f>
        <v>#REF!</v>
      </c>
      <c r="H1053" s="17" t="e">
        <f>#REF!</f>
        <v>#REF!</v>
      </c>
      <c r="I1053" s="17" t="e">
        <f>#REF!</f>
        <v>#REF!</v>
      </c>
      <c r="J1053" s="17" t="e">
        <f>#REF!</f>
        <v>#REF!</v>
      </c>
      <c r="K1053" s="17" t="e">
        <f>#REF!</f>
        <v>#REF!</v>
      </c>
      <c r="L1053" s="17"/>
      <c r="M1053" s="17"/>
      <c r="N1053" s="113"/>
      <c r="O1053" s="113"/>
      <c r="P1053" s="17"/>
      <c r="Q1053" s="17"/>
      <c r="R1053" s="17" t="e">
        <f>#REF!</f>
        <v>#REF!</v>
      </c>
    </row>
    <row r="1054" spans="1:18">
      <c r="A1054" s="17" t="e">
        <f>#REF!</f>
        <v>#REF!</v>
      </c>
      <c r="B1054" s="17" t="e">
        <f>#REF!</f>
        <v>#REF!</v>
      </c>
      <c r="C1054" s="17" t="e">
        <f>#REF!</f>
        <v>#REF!</v>
      </c>
      <c r="D1054" s="17" t="e">
        <f>#REF!</f>
        <v>#REF!</v>
      </c>
      <c r="E1054" s="17" t="e">
        <f>#REF!</f>
        <v>#REF!</v>
      </c>
      <c r="F1054" s="17" t="e">
        <f>#REF!</f>
        <v>#REF!</v>
      </c>
      <c r="G1054" s="17" t="e">
        <f>#REF!</f>
        <v>#REF!</v>
      </c>
      <c r="H1054" s="17" t="e">
        <f>#REF!</f>
        <v>#REF!</v>
      </c>
      <c r="I1054" s="17" t="e">
        <f>#REF!</f>
        <v>#REF!</v>
      </c>
      <c r="J1054" s="17" t="e">
        <f>#REF!</f>
        <v>#REF!</v>
      </c>
      <c r="K1054" s="17" t="e">
        <f>#REF!</f>
        <v>#REF!</v>
      </c>
      <c r="L1054" s="17"/>
      <c r="M1054" s="17"/>
      <c r="N1054" s="113"/>
      <c r="O1054" s="113"/>
      <c r="P1054" s="17"/>
      <c r="Q1054" s="17"/>
      <c r="R1054" s="17" t="e">
        <f>#REF!</f>
        <v>#REF!</v>
      </c>
    </row>
    <row r="1055" spans="1:18">
      <c r="A1055" s="17" t="e">
        <f>#REF!</f>
        <v>#REF!</v>
      </c>
      <c r="B1055" s="17" t="e">
        <f>#REF!</f>
        <v>#REF!</v>
      </c>
      <c r="C1055" s="17" t="e">
        <f>#REF!</f>
        <v>#REF!</v>
      </c>
      <c r="D1055" s="17" t="e">
        <f>#REF!</f>
        <v>#REF!</v>
      </c>
      <c r="E1055" s="17" t="e">
        <f>#REF!</f>
        <v>#REF!</v>
      </c>
      <c r="F1055" s="17" t="e">
        <f>#REF!</f>
        <v>#REF!</v>
      </c>
      <c r="G1055" s="17" t="e">
        <f>#REF!</f>
        <v>#REF!</v>
      </c>
      <c r="H1055" s="17" t="e">
        <f>#REF!</f>
        <v>#REF!</v>
      </c>
      <c r="I1055" s="17" t="e">
        <f>#REF!</f>
        <v>#REF!</v>
      </c>
      <c r="J1055" s="17" t="e">
        <f>#REF!</f>
        <v>#REF!</v>
      </c>
      <c r="K1055" s="17" t="e">
        <f>#REF!</f>
        <v>#REF!</v>
      </c>
      <c r="L1055" s="17"/>
      <c r="M1055" s="17"/>
      <c r="N1055" s="113"/>
      <c r="O1055" s="113"/>
      <c r="P1055" s="17"/>
      <c r="Q1055" s="17"/>
      <c r="R1055" s="17" t="e">
        <f>#REF!</f>
        <v>#REF!</v>
      </c>
    </row>
    <row r="1056" spans="1:18">
      <c r="A1056" s="17" t="e">
        <f>#REF!</f>
        <v>#REF!</v>
      </c>
      <c r="B1056" s="17" t="e">
        <f>#REF!</f>
        <v>#REF!</v>
      </c>
      <c r="C1056" s="17" t="e">
        <f>#REF!</f>
        <v>#REF!</v>
      </c>
      <c r="D1056" s="17" t="e">
        <f>#REF!</f>
        <v>#REF!</v>
      </c>
      <c r="E1056" s="17" t="e">
        <f>#REF!</f>
        <v>#REF!</v>
      </c>
      <c r="F1056" s="17" t="e">
        <f>#REF!</f>
        <v>#REF!</v>
      </c>
      <c r="G1056" s="17" t="e">
        <f>#REF!</f>
        <v>#REF!</v>
      </c>
      <c r="H1056" s="17" t="e">
        <f>#REF!</f>
        <v>#REF!</v>
      </c>
      <c r="I1056" s="17" t="e">
        <f>#REF!</f>
        <v>#REF!</v>
      </c>
      <c r="J1056" s="17" t="e">
        <f>#REF!</f>
        <v>#REF!</v>
      </c>
      <c r="K1056" s="17" t="e">
        <f>#REF!</f>
        <v>#REF!</v>
      </c>
      <c r="L1056" s="17"/>
      <c r="M1056" s="17"/>
      <c r="N1056" s="113"/>
      <c r="O1056" s="113"/>
      <c r="P1056" s="17"/>
      <c r="Q1056" s="17"/>
      <c r="R1056" s="17" t="e">
        <f>#REF!</f>
        <v>#REF!</v>
      </c>
    </row>
    <row r="1057" spans="1:18">
      <c r="A1057" s="17" t="e">
        <f>#REF!</f>
        <v>#REF!</v>
      </c>
      <c r="B1057" s="17" t="e">
        <f>#REF!</f>
        <v>#REF!</v>
      </c>
      <c r="C1057" s="17" t="e">
        <f>#REF!</f>
        <v>#REF!</v>
      </c>
      <c r="D1057" s="17" t="e">
        <f>#REF!</f>
        <v>#REF!</v>
      </c>
      <c r="E1057" s="17" t="e">
        <f>#REF!</f>
        <v>#REF!</v>
      </c>
      <c r="F1057" s="17" t="e">
        <f>#REF!</f>
        <v>#REF!</v>
      </c>
      <c r="G1057" s="17" t="e">
        <f>#REF!</f>
        <v>#REF!</v>
      </c>
      <c r="H1057" s="17" t="e">
        <f>#REF!</f>
        <v>#REF!</v>
      </c>
      <c r="I1057" s="17" t="e">
        <f>#REF!</f>
        <v>#REF!</v>
      </c>
      <c r="J1057" s="17" t="e">
        <f>#REF!</f>
        <v>#REF!</v>
      </c>
      <c r="K1057" s="17" t="e">
        <f>#REF!</f>
        <v>#REF!</v>
      </c>
      <c r="L1057" s="17"/>
      <c r="M1057" s="17"/>
      <c r="N1057" s="113"/>
      <c r="O1057" s="113"/>
      <c r="P1057" s="17"/>
      <c r="Q1057" s="17"/>
      <c r="R1057" s="17" t="e">
        <f>#REF!</f>
        <v>#REF!</v>
      </c>
    </row>
    <row r="1058" spans="1:18">
      <c r="A1058" s="17" t="e">
        <f>#REF!</f>
        <v>#REF!</v>
      </c>
      <c r="B1058" s="17" t="e">
        <f>#REF!</f>
        <v>#REF!</v>
      </c>
      <c r="C1058" s="17" t="e">
        <f>#REF!</f>
        <v>#REF!</v>
      </c>
      <c r="D1058" s="17" t="e">
        <f>#REF!</f>
        <v>#REF!</v>
      </c>
      <c r="E1058" s="17" t="e">
        <f>#REF!</f>
        <v>#REF!</v>
      </c>
      <c r="F1058" s="17" t="e">
        <f>#REF!</f>
        <v>#REF!</v>
      </c>
      <c r="G1058" s="17" t="e">
        <f>#REF!</f>
        <v>#REF!</v>
      </c>
      <c r="H1058" s="17" t="e">
        <f>#REF!</f>
        <v>#REF!</v>
      </c>
      <c r="I1058" s="17" t="e">
        <f>#REF!</f>
        <v>#REF!</v>
      </c>
      <c r="J1058" s="17" t="e">
        <f>#REF!</f>
        <v>#REF!</v>
      </c>
      <c r="K1058" s="17" t="e">
        <f>#REF!</f>
        <v>#REF!</v>
      </c>
      <c r="L1058" s="17"/>
      <c r="M1058" s="17"/>
      <c r="N1058" s="113"/>
      <c r="O1058" s="113"/>
      <c r="P1058" s="17"/>
      <c r="Q1058" s="17"/>
      <c r="R1058" s="17" t="e">
        <f>#REF!</f>
        <v>#REF!</v>
      </c>
    </row>
    <row r="1059" spans="1:18">
      <c r="A1059" s="17" t="e">
        <f>#REF!</f>
        <v>#REF!</v>
      </c>
      <c r="B1059" s="17" t="e">
        <f>#REF!</f>
        <v>#REF!</v>
      </c>
      <c r="C1059" s="17" t="e">
        <f>#REF!</f>
        <v>#REF!</v>
      </c>
      <c r="D1059" s="17" t="e">
        <f>#REF!</f>
        <v>#REF!</v>
      </c>
      <c r="E1059" s="17" t="e">
        <f>#REF!</f>
        <v>#REF!</v>
      </c>
      <c r="F1059" s="17" t="e">
        <f>#REF!</f>
        <v>#REF!</v>
      </c>
      <c r="G1059" s="17" t="e">
        <f>#REF!</f>
        <v>#REF!</v>
      </c>
      <c r="H1059" s="17" t="e">
        <f>#REF!</f>
        <v>#REF!</v>
      </c>
      <c r="I1059" s="17" t="e">
        <f>#REF!</f>
        <v>#REF!</v>
      </c>
      <c r="J1059" s="17" t="e">
        <f>#REF!</f>
        <v>#REF!</v>
      </c>
      <c r="K1059" s="17" t="e">
        <f>#REF!</f>
        <v>#REF!</v>
      </c>
      <c r="L1059" s="17"/>
      <c r="M1059" s="17"/>
      <c r="N1059" s="113"/>
      <c r="O1059" s="113"/>
      <c r="P1059" s="17"/>
      <c r="Q1059" s="17"/>
      <c r="R1059" s="17" t="e">
        <f>#REF!</f>
        <v>#REF!</v>
      </c>
    </row>
    <row r="1060" spans="1:18">
      <c r="A1060" s="17" t="e">
        <f>#REF!</f>
        <v>#REF!</v>
      </c>
      <c r="B1060" s="17" t="e">
        <f>#REF!</f>
        <v>#REF!</v>
      </c>
      <c r="C1060" s="17" t="e">
        <f>#REF!</f>
        <v>#REF!</v>
      </c>
      <c r="D1060" s="17" t="e">
        <f>#REF!</f>
        <v>#REF!</v>
      </c>
      <c r="E1060" s="17" t="e">
        <f>#REF!</f>
        <v>#REF!</v>
      </c>
      <c r="F1060" s="17" t="e">
        <f>#REF!</f>
        <v>#REF!</v>
      </c>
      <c r="G1060" s="17" t="e">
        <f>#REF!</f>
        <v>#REF!</v>
      </c>
      <c r="H1060" s="17" t="e">
        <f>#REF!</f>
        <v>#REF!</v>
      </c>
      <c r="I1060" s="17" t="e">
        <f>#REF!</f>
        <v>#REF!</v>
      </c>
      <c r="J1060" s="17" t="e">
        <f>#REF!</f>
        <v>#REF!</v>
      </c>
      <c r="K1060" s="17" t="e">
        <f>#REF!</f>
        <v>#REF!</v>
      </c>
      <c r="L1060" s="17"/>
      <c r="M1060" s="17"/>
      <c r="N1060" s="113"/>
      <c r="O1060" s="113"/>
      <c r="P1060" s="17"/>
      <c r="Q1060" s="17"/>
      <c r="R1060" s="17" t="e">
        <f>#REF!</f>
        <v>#REF!</v>
      </c>
    </row>
    <row r="1061" spans="1:18">
      <c r="A1061" s="17" t="e">
        <f>#REF!</f>
        <v>#REF!</v>
      </c>
      <c r="B1061" s="17" t="e">
        <f>#REF!</f>
        <v>#REF!</v>
      </c>
      <c r="C1061" s="17" t="e">
        <f>#REF!</f>
        <v>#REF!</v>
      </c>
      <c r="D1061" s="17" t="e">
        <f>#REF!</f>
        <v>#REF!</v>
      </c>
      <c r="E1061" s="17" t="e">
        <f>#REF!</f>
        <v>#REF!</v>
      </c>
      <c r="F1061" s="17" t="e">
        <f>#REF!</f>
        <v>#REF!</v>
      </c>
      <c r="G1061" s="17" t="e">
        <f>#REF!</f>
        <v>#REF!</v>
      </c>
      <c r="H1061" s="17" t="e">
        <f>#REF!</f>
        <v>#REF!</v>
      </c>
      <c r="I1061" s="17" t="e">
        <f>#REF!</f>
        <v>#REF!</v>
      </c>
      <c r="J1061" s="17" t="e">
        <f>#REF!</f>
        <v>#REF!</v>
      </c>
      <c r="K1061" s="17" t="e">
        <f>#REF!</f>
        <v>#REF!</v>
      </c>
      <c r="L1061" s="17"/>
      <c r="M1061" s="17"/>
      <c r="N1061" s="113"/>
      <c r="O1061" s="113"/>
      <c r="P1061" s="17"/>
      <c r="Q1061" s="17"/>
      <c r="R1061" s="17" t="e">
        <f>#REF!</f>
        <v>#REF!</v>
      </c>
    </row>
    <row r="1062" spans="1:18">
      <c r="A1062" s="17" t="e">
        <f>#REF!</f>
        <v>#REF!</v>
      </c>
      <c r="B1062" s="17" t="e">
        <f>#REF!</f>
        <v>#REF!</v>
      </c>
      <c r="C1062" s="17" t="e">
        <f>#REF!</f>
        <v>#REF!</v>
      </c>
      <c r="D1062" s="17" t="e">
        <f>#REF!</f>
        <v>#REF!</v>
      </c>
      <c r="E1062" s="17" t="e">
        <f>#REF!</f>
        <v>#REF!</v>
      </c>
      <c r="F1062" s="17" t="e">
        <f>#REF!</f>
        <v>#REF!</v>
      </c>
      <c r="G1062" s="17" t="e">
        <f>#REF!</f>
        <v>#REF!</v>
      </c>
      <c r="H1062" s="17" t="e">
        <f>#REF!</f>
        <v>#REF!</v>
      </c>
      <c r="I1062" s="17" t="e">
        <f>#REF!</f>
        <v>#REF!</v>
      </c>
      <c r="J1062" s="17" t="e">
        <f>#REF!</f>
        <v>#REF!</v>
      </c>
      <c r="K1062" s="17" t="e">
        <f>#REF!</f>
        <v>#REF!</v>
      </c>
      <c r="L1062" s="17"/>
      <c r="M1062" s="17"/>
      <c r="N1062" s="113"/>
      <c r="O1062" s="113"/>
      <c r="P1062" s="17"/>
      <c r="Q1062" s="17"/>
      <c r="R1062" s="17" t="e">
        <f>#REF!</f>
        <v>#REF!</v>
      </c>
    </row>
    <row r="1063" spans="1:18">
      <c r="A1063" s="17" t="e">
        <f>#REF!</f>
        <v>#REF!</v>
      </c>
      <c r="B1063" s="17" t="e">
        <f>#REF!</f>
        <v>#REF!</v>
      </c>
      <c r="C1063" s="17" t="e">
        <f>#REF!</f>
        <v>#REF!</v>
      </c>
      <c r="D1063" s="17" t="e">
        <f>#REF!</f>
        <v>#REF!</v>
      </c>
      <c r="E1063" s="17" t="e">
        <f>#REF!</f>
        <v>#REF!</v>
      </c>
      <c r="F1063" s="17" t="e">
        <f>#REF!</f>
        <v>#REF!</v>
      </c>
      <c r="G1063" s="17" t="e">
        <f>#REF!</f>
        <v>#REF!</v>
      </c>
      <c r="H1063" s="17" t="e">
        <f>#REF!</f>
        <v>#REF!</v>
      </c>
      <c r="I1063" s="17" t="e">
        <f>#REF!</f>
        <v>#REF!</v>
      </c>
      <c r="J1063" s="17" t="e">
        <f>#REF!</f>
        <v>#REF!</v>
      </c>
      <c r="K1063" s="17" t="e">
        <f>#REF!</f>
        <v>#REF!</v>
      </c>
      <c r="L1063" s="17"/>
      <c r="M1063" s="17"/>
      <c r="N1063" s="113"/>
      <c r="O1063" s="113"/>
      <c r="P1063" s="17"/>
      <c r="Q1063" s="17"/>
      <c r="R1063" s="17" t="e">
        <f>#REF!</f>
        <v>#REF!</v>
      </c>
    </row>
    <row r="1064" spans="1:18">
      <c r="A1064" s="17" t="e">
        <f>#REF!</f>
        <v>#REF!</v>
      </c>
      <c r="B1064" s="17" t="e">
        <f>#REF!</f>
        <v>#REF!</v>
      </c>
      <c r="C1064" s="17" t="e">
        <f>#REF!</f>
        <v>#REF!</v>
      </c>
      <c r="D1064" s="17" t="e">
        <f>#REF!</f>
        <v>#REF!</v>
      </c>
      <c r="E1064" s="17" t="e">
        <f>#REF!</f>
        <v>#REF!</v>
      </c>
      <c r="F1064" s="17" t="e">
        <f>#REF!</f>
        <v>#REF!</v>
      </c>
      <c r="G1064" s="17" t="e">
        <f>#REF!</f>
        <v>#REF!</v>
      </c>
      <c r="H1064" s="17" t="e">
        <f>#REF!</f>
        <v>#REF!</v>
      </c>
      <c r="I1064" s="17" t="e">
        <f>#REF!</f>
        <v>#REF!</v>
      </c>
      <c r="J1064" s="17" t="e">
        <f>#REF!</f>
        <v>#REF!</v>
      </c>
      <c r="K1064" s="17" t="e">
        <f>#REF!</f>
        <v>#REF!</v>
      </c>
      <c r="L1064" s="17"/>
      <c r="M1064" s="17"/>
      <c r="N1064" s="113"/>
      <c r="O1064" s="113"/>
      <c r="P1064" s="17"/>
      <c r="Q1064" s="17"/>
      <c r="R1064" s="17" t="e">
        <f>#REF!</f>
        <v>#REF!</v>
      </c>
    </row>
    <row r="1065" spans="1:18">
      <c r="A1065" s="17" t="e">
        <f>#REF!</f>
        <v>#REF!</v>
      </c>
      <c r="B1065" s="17" t="e">
        <f>#REF!</f>
        <v>#REF!</v>
      </c>
      <c r="C1065" s="17" t="e">
        <f>#REF!</f>
        <v>#REF!</v>
      </c>
      <c r="D1065" s="17" t="e">
        <f>#REF!</f>
        <v>#REF!</v>
      </c>
      <c r="E1065" s="17" t="e">
        <f>#REF!</f>
        <v>#REF!</v>
      </c>
      <c r="F1065" s="17" t="e">
        <f>#REF!</f>
        <v>#REF!</v>
      </c>
      <c r="G1065" s="17" t="e">
        <f>#REF!</f>
        <v>#REF!</v>
      </c>
      <c r="H1065" s="17" t="e">
        <f>#REF!</f>
        <v>#REF!</v>
      </c>
      <c r="I1065" s="17" t="e">
        <f>#REF!</f>
        <v>#REF!</v>
      </c>
      <c r="J1065" s="17" t="e">
        <f>#REF!</f>
        <v>#REF!</v>
      </c>
      <c r="K1065" s="17" t="e">
        <f>#REF!</f>
        <v>#REF!</v>
      </c>
      <c r="L1065" s="17"/>
      <c r="M1065" s="17"/>
      <c r="N1065" s="113"/>
      <c r="O1065" s="113"/>
      <c r="P1065" s="17"/>
      <c r="Q1065" s="17"/>
      <c r="R1065" s="17" t="e">
        <f>#REF!</f>
        <v>#REF!</v>
      </c>
    </row>
    <row r="1066" spans="1:18">
      <c r="A1066" s="17" t="e">
        <f>#REF!</f>
        <v>#REF!</v>
      </c>
      <c r="B1066" s="17" t="e">
        <f>#REF!</f>
        <v>#REF!</v>
      </c>
      <c r="C1066" s="17" t="e">
        <f>#REF!</f>
        <v>#REF!</v>
      </c>
      <c r="D1066" s="17" t="e">
        <f>#REF!</f>
        <v>#REF!</v>
      </c>
      <c r="E1066" s="17" t="e">
        <f>#REF!</f>
        <v>#REF!</v>
      </c>
      <c r="F1066" s="17" t="e">
        <f>#REF!</f>
        <v>#REF!</v>
      </c>
      <c r="G1066" s="17" t="e">
        <f>#REF!</f>
        <v>#REF!</v>
      </c>
      <c r="H1066" s="17" t="e">
        <f>#REF!</f>
        <v>#REF!</v>
      </c>
      <c r="I1066" s="17" t="e">
        <f>#REF!</f>
        <v>#REF!</v>
      </c>
      <c r="J1066" s="17" t="e">
        <f>#REF!</f>
        <v>#REF!</v>
      </c>
      <c r="K1066" s="17" t="e">
        <f>#REF!</f>
        <v>#REF!</v>
      </c>
      <c r="L1066" s="17"/>
      <c r="M1066" s="17"/>
      <c r="N1066" s="113"/>
      <c r="O1066" s="113"/>
      <c r="P1066" s="17"/>
      <c r="Q1066" s="17"/>
      <c r="R1066" s="17" t="e">
        <f>#REF!</f>
        <v>#REF!</v>
      </c>
    </row>
    <row r="1067" spans="1:18">
      <c r="A1067" s="17" t="e">
        <f>#REF!</f>
        <v>#REF!</v>
      </c>
      <c r="B1067" s="17" t="e">
        <f>#REF!</f>
        <v>#REF!</v>
      </c>
      <c r="C1067" s="17" t="e">
        <f>#REF!</f>
        <v>#REF!</v>
      </c>
      <c r="D1067" s="17" t="e">
        <f>#REF!</f>
        <v>#REF!</v>
      </c>
      <c r="E1067" s="17" t="e">
        <f>#REF!</f>
        <v>#REF!</v>
      </c>
      <c r="F1067" s="17" t="e">
        <f>#REF!</f>
        <v>#REF!</v>
      </c>
      <c r="G1067" s="17" t="e">
        <f>#REF!</f>
        <v>#REF!</v>
      </c>
      <c r="H1067" s="17" t="e">
        <f>#REF!</f>
        <v>#REF!</v>
      </c>
      <c r="I1067" s="17" t="e">
        <f>#REF!</f>
        <v>#REF!</v>
      </c>
      <c r="J1067" s="17" t="e">
        <f>#REF!</f>
        <v>#REF!</v>
      </c>
      <c r="K1067" s="17" t="e">
        <f>#REF!</f>
        <v>#REF!</v>
      </c>
      <c r="L1067" s="17"/>
      <c r="M1067" s="17"/>
      <c r="N1067" s="113"/>
      <c r="O1067" s="113"/>
      <c r="P1067" s="17"/>
      <c r="Q1067" s="17"/>
      <c r="R1067" s="17" t="e">
        <f>#REF!</f>
        <v>#REF!</v>
      </c>
    </row>
    <row r="1068" spans="1:18">
      <c r="A1068" s="17" t="e">
        <f>#REF!</f>
        <v>#REF!</v>
      </c>
      <c r="B1068" s="17" t="e">
        <f>#REF!</f>
        <v>#REF!</v>
      </c>
      <c r="C1068" s="17" t="e">
        <f>#REF!</f>
        <v>#REF!</v>
      </c>
      <c r="D1068" s="17" t="e">
        <f>#REF!</f>
        <v>#REF!</v>
      </c>
      <c r="E1068" s="17" t="e">
        <f>#REF!</f>
        <v>#REF!</v>
      </c>
      <c r="F1068" s="17" t="e">
        <f>#REF!</f>
        <v>#REF!</v>
      </c>
      <c r="G1068" s="17" t="e">
        <f>#REF!</f>
        <v>#REF!</v>
      </c>
      <c r="H1068" s="17" t="e">
        <f>#REF!</f>
        <v>#REF!</v>
      </c>
      <c r="I1068" s="17" t="e">
        <f>#REF!</f>
        <v>#REF!</v>
      </c>
      <c r="J1068" s="17" t="e">
        <f>#REF!</f>
        <v>#REF!</v>
      </c>
      <c r="K1068" s="17" t="e">
        <f>#REF!</f>
        <v>#REF!</v>
      </c>
      <c r="L1068" s="17"/>
      <c r="M1068" s="17"/>
      <c r="N1068" s="113"/>
      <c r="O1068" s="113"/>
      <c r="P1068" s="17"/>
      <c r="Q1068" s="17"/>
      <c r="R1068" s="17" t="e">
        <f>#REF!</f>
        <v>#REF!</v>
      </c>
    </row>
    <row r="1069" spans="1:18">
      <c r="A1069" s="17" t="e">
        <f>#REF!</f>
        <v>#REF!</v>
      </c>
      <c r="B1069" s="17" t="e">
        <f>#REF!</f>
        <v>#REF!</v>
      </c>
      <c r="C1069" s="17" t="e">
        <f>#REF!</f>
        <v>#REF!</v>
      </c>
      <c r="D1069" s="17" t="e">
        <f>#REF!</f>
        <v>#REF!</v>
      </c>
      <c r="E1069" s="17" t="e">
        <f>#REF!</f>
        <v>#REF!</v>
      </c>
      <c r="F1069" s="17" t="e">
        <f>#REF!</f>
        <v>#REF!</v>
      </c>
      <c r="G1069" s="17" t="e">
        <f>#REF!</f>
        <v>#REF!</v>
      </c>
      <c r="H1069" s="17" t="e">
        <f>#REF!</f>
        <v>#REF!</v>
      </c>
      <c r="I1069" s="17" t="e">
        <f>#REF!</f>
        <v>#REF!</v>
      </c>
      <c r="J1069" s="17" t="e">
        <f>#REF!</f>
        <v>#REF!</v>
      </c>
      <c r="K1069" s="17" t="e">
        <f>#REF!</f>
        <v>#REF!</v>
      </c>
      <c r="L1069" s="17"/>
      <c r="M1069" s="17"/>
      <c r="N1069" s="113"/>
      <c r="O1069" s="113"/>
      <c r="P1069" s="17"/>
      <c r="Q1069" s="17"/>
      <c r="R1069" s="17" t="e">
        <f>#REF!</f>
        <v>#REF!</v>
      </c>
    </row>
    <row r="1070" spans="1:18">
      <c r="A1070" s="17" t="e">
        <f>#REF!</f>
        <v>#REF!</v>
      </c>
      <c r="B1070" s="17" t="e">
        <f>#REF!</f>
        <v>#REF!</v>
      </c>
      <c r="C1070" s="17" t="e">
        <f>#REF!</f>
        <v>#REF!</v>
      </c>
      <c r="D1070" s="17" t="e">
        <f>#REF!</f>
        <v>#REF!</v>
      </c>
      <c r="E1070" s="17" t="e">
        <f>#REF!</f>
        <v>#REF!</v>
      </c>
      <c r="F1070" s="17" t="e">
        <f>#REF!</f>
        <v>#REF!</v>
      </c>
      <c r="G1070" s="17" t="e">
        <f>#REF!</f>
        <v>#REF!</v>
      </c>
      <c r="H1070" s="17" t="e">
        <f>#REF!</f>
        <v>#REF!</v>
      </c>
      <c r="I1070" s="17" t="e">
        <f>#REF!</f>
        <v>#REF!</v>
      </c>
      <c r="J1070" s="17" t="e">
        <f>#REF!</f>
        <v>#REF!</v>
      </c>
      <c r="K1070" s="17" t="e">
        <f>#REF!</f>
        <v>#REF!</v>
      </c>
      <c r="L1070" s="17"/>
      <c r="M1070" s="17"/>
      <c r="N1070" s="113"/>
      <c r="O1070" s="113"/>
      <c r="P1070" s="17"/>
      <c r="Q1070" s="17"/>
      <c r="R1070" s="17" t="e">
        <f>#REF!</f>
        <v>#REF!</v>
      </c>
    </row>
    <row r="1071" spans="1:18">
      <c r="A1071" s="17" t="e">
        <f>#REF!</f>
        <v>#REF!</v>
      </c>
      <c r="B1071" s="17" t="e">
        <f>#REF!</f>
        <v>#REF!</v>
      </c>
      <c r="C1071" s="17" t="e">
        <f>#REF!</f>
        <v>#REF!</v>
      </c>
      <c r="D1071" s="17" t="e">
        <f>#REF!</f>
        <v>#REF!</v>
      </c>
      <c r="E1071" s="17" t="e">
        <f>#REF!</f>
        <v>#REF!</v>
      </c>
      <c r="F1071" s="17" t="e">
        <f>#REF!</f>
        <v>#REF!</v>
      </c>
      <c r="G1071" s="17" t="e">
        <f>#REF!</f>
        <v>#REF!</v>
      </c>
      <c r="H1071" s="17" t="e">
        <f>#REF!</f>
        <v>#REF!</v>
      </c>
      <c r="I1071" s="17" t="e">
        <f>#REF!</f>
        <v>#REF!</v>
      </c>
      <c r="J1071" s="17" t="e">
        <f>#REF!</f>
        <v>#REF!</v>
      </c>
      <c r="K1071" s="17" t="e">
        <f>#REF!</f>
        <v>#REF!</v>
      </c>
      <c r="L1071" s="17"/>
      <c r="M1071" s="17"/>
      <c r="N1071" s="113"/>
      <c r="O1071" s="113"/>
      <c r="P1071" s="17"/>
      <c r="Q1071" s="17"/>
      <c r="R1071" s="17" t="e">
        <f>#REF!</f>
        <v>#REF!</v>
      </c>
    </row>
    <row r="1072" spans="1:18">
      <c r="A1072" s="17" t="e">
        <f>#REF!</f>
        <v>#REF!</v>
      </c>
      <c r="B1072" s="17" t="e">
        <f>#REF!</f>
        <v>#REF!</v>
      </c>
      <c r="C1072" s="17" t="e">
        <f>#REF!</f>
        <v>#REF!</v>
      </c>
      <c r="D1072" s="17" t="e">
        <f>#REF!</f>
        <v>#REF!</v>
      </c>
      <c r="E1072" s="17" t="e">
        <f>#REF!</f>
        <v>#REF!</v>
      </c>
      <c r="F1072" s="17" t="e">
        <f>#REF!</f>
        <v>#REF!</v>
      </c>
      <c r="G1072" s="17" t="e">
        <f>#REF!</f>
        <v>#REF!</v>
      </c>
      <c r="H1072" s="17" t="e">
        <f>#REF!</f>
        <v>#REF!</v>
      </c>
      <c r="I1072" s="17" t="e">
        <f>#REF!</f>
        <v>#REF!</v>
      </c>
      <c r="J1072" s="17" t="e">
        <f>#REF!</f>
        <v>#REF!</v>
      </c>
      <c r="K1072" s="17" t="e">
        <f>#REF!</f>
        <v>#REF!</v>
      </c>
      <c r="L1072" s="17"/>
      <c r="M1072" s="17"/>
      <c r="N1072" s="113"/>
      <c r="O1072" s="113"/>
      <c r="P1072" s="17"/>
      <c r="Q1072" s="17"/>
      <c r="R1072" s="17" t="e">
        <f>#REF!</f>
        <v>#REF!</v>
      </c>
    </row>
    <row r="1073" spans="1:18">
      <c r="A1073" s="17" t="e">
        <f>#REF!</f>
        <v>#REF!</v>
      </c>
      <c r="B1073" s="17" t="e">
        <f>#REF!</f>
        <v>#REF!</v>
      </c>
      <c r="C1073" s="17" t="e">
        <f>#REF!</f>
        <v>#REF!</v>
      </c>
      <c r="D1073" s="17" t="e">
        <f>#REF!</f>
        <v>#REF!</v>
      </c>
      <c r="E1073" s="17" t="e">
        <f>#REF!</f>
        <v>#REF!</v>
      </c>
      <c r="F1073" s="17" t="e">
        <f>#REF!</f>
        <v>#REF!</v>
      </c>
      <c r="G1073" s="17" t="e">
        <f>#REF!</f>
        <v>#REF!</v>
      </c>
      <c r="H1073" s="17" t="e">
        <f>#REF!</f>
        <v>#REF!</v>
      </c>
      <c r="I1073" s="17" t="e">
        <f>#REF!</f>
        <v>#REF!</v>
      </c>
      <c r="J1073" s="17" t="e">
        <f>#REF!</f>
        <v>#REF!</v>
      </c>
      <c r="K1073" s="17" t="e">
        <f>#REF!</f>
        <v>#REF!</v>
      </c>
      <c r="L1073" s="17"/>
      <c r="M1073" s="17"/>
      <c r="N1073" s="113"/>
      <c r="O1073" s="113"/>
      <c r="P1073" s="17"/>
      <c r="Q1073" s="17"/>
      <c r="R1073" s="17" t="e">
        <f>#REF!</f>
        <v>#REF!</v>
      </c>
    </row>
    <row r="1074" spans="1:18">
      <c r="A1074" s="17" t="e">
        <f>#REF!</f>
        <v>#REF!</v>
      </c>
      <c r="B1074" s="17" t="e">
        <f>#REF!</f>
        <v>#REF!</v>
      </c>
      <c r="C1074" s="17" t="e">
        <f>#REF!</f>
        <v>#REF!</v>
      </c>
      <c r="D1074" s="17" t="e">
        <f>#REF!</f>
        <v>#REF!</v>
      </c>
      <c r="E1074" s="17" t="e">
        <f>#REF!</f>
        <v>#REF!</v>
      </c>
      <c r="F1074" s="17" t="e">
        <f>#REF!</f>
        <v>#REF!</v>
      </c>
      <c r="G1074" s="17" t="e">
        <f>#REF!</f>
        <v>#REF!</v>
      </c>
      <c r="H1074" s="17" t="e">
        <f>#REF!</f>
        <v>#REF!</v>
      </c>
      <c r="I1074" s="17" t="e">
        <f>#REF!</f>
        <v>#REF!</v>
      </c>
      <c r="J1074" s="17" t="e">
        <f>#REF!</f>
        <v>#REF!</v>
      </c>
      <c r="K1074" s="17" t="e">
        <f>#REF!</f>
        <v>#REF!</v>
      </c>
      <c r="L1074" s="17"/>
      <c r="M1074" s="17"/>
      <c r="N1074" s="113"/>
      <c r="O1074" s="113"/>
      <c r="P1074" s="17"/>
      <c r="Q1074" s="17"/>
      <c r="R1074" s="17" t="e">
        <f>#REF!</f>
        <v>#REF!</v>
      </c>
    </row>
    <row r="1075" spans="1:18">
      <c r="A1075" s="17" t="e">
        <f>#REF!</f>
        <v>#REF!</v>
      </c>
      <c r="B1075" s="17" t="e">
        <f>#REF!</f>
        <v>#REF!</v>
      </c>
      <c r="C1075" s="17" t="e">
        <f>#REF!</f>
        <v>#REF!</v>
      </c>
      <c r="D1075" s="17" t="e">
        <f>#REF!</f>
        <v>#REF!</v>
      </c>
      <c r="E1075" s="17" t="e">
        <f>#REF!</f>
        <v>#REF!</v>
      </c>
      <c r="F1075" s="17" t="e">
        <f>#REF!</f>
        <v>#REF!</v>
      </c>
      <c r="G1075" s="17" t="e">
        <f>#REF!</f>
        <v>#REF!</v>
      </c>
      <c r="H1075" s="17" t="e">
        <f>#REF!</f>
        <v>#REF!</v>
      </c>
      <c r="I1075" s="17" t="e">
        <f>#REF!</f>
        <v>#REF!</v>
      </c>
      <c r="J1075" s="17" t="e">
        <f>#REF!</f>
        <v>#REF!</v>
      </c>
      <c r="K1075" s="17" t="e">
        <f>#REF!</f>
        <v>#REF!</v>
      </c>
      <c r="L1075" s="17"/>
      <c r="M1075" s="17"/>
      <c r="N1075" s="113"/>
      <c r="O1075" s="113"/>
      <c r="P1075" s="17"/>
      <c r="Q1075" s="17"/>
      <c r="R1075" s="17" t="e">
        <f>#REF!</f>
        <v>#REF!</v>
      </c>
    </row>
    <row r="1076" spans="1:18">
      <c r="A1076" s="17" t="e">
        <f>#REF!</f>
        <v>#REF!</v>
      </c>
      <c r="B1076" s="17" t="e">
        <f>#REF!</f>
        <v>#REF!</v>
      </c>
      <c r="C1076" s="17" t="e">
        <f>#REF!</f>
        <v>#REF!</v>
      </c>
      <c r="D1076" s="17" t="e">
        <f>#REF!</f>
        <v>#REF!</v>
      </c>
      <c r="E1076" s="17" t="e">
        <f>#REF!</f>
        <v>#REF!</v>
      </c>
      <c r="F1076" s="17" t="e">
        <f>#REF!</f>
        <v>#REF!</v>
      </c>
      <c r="G1076" s="17" t="e">
        <f>#REF!</f>
        <v>#REF!</v>
      </c>
      <c r="H1076" s="17" t="e">
        <f>#REF!</f>
        <v>#REF!</v>
      </c>
      <c r="I1076" s="17" t="e">
        <f>#REF!</f>
        <v>#REF!</v>
      </c>
      <c r="J1076" s="17" t="e">
        <f>#REF!</f>
        <v>#REF!</v>
      </c>
      <c r="K1076" s="17" t="e">
        <f>#REF!</f>
        <v>#REF!</v>
      </c>
      <c r="L1076" s="17"/>
      <c r="M1076" s="17"/>
      <c r="N1076" s="113"/>
      <c r="O1076" s="113"/>
      <c r="P1076" s="17"/>
      <c r="Q1076" s="17"/>
      <c r="R1076" s="17" t="e">
        <f>#REF!</f>
        <v>#REF!</v>
      </c>
    </row>
    <row r="1077" spans="1:18">
      <c r="A1077" s="17" t="e">
        <f>#REF!</f>
        <v>#REF!</v>
      </c>
      <c r="B1077" s="17" t="e">
        <f>#REF!</f>
        <v>#REF!</v>
      </c>
      <c r="C1077" s="17" t="e">
        <f>#REF!</f>
        <v>#REF!</v>
      </c>
      <c r="D1077" s="17" t="e">
        <f>#REF!</f>
        <v>#REF!</v>
      </c>
      <c r="E1077" s="17" t="e">
        <f>#REF!</f>
        <v>#REF!</v>
      </c>
      <c r="F1077" s="17" t="e">
        <f>#REF!</f>
        <v>#REF!</v>
      </c>
      <c r="G1077" s="17" t="e">
        <f>#REF!</f>
        <v>#REF!</v>
      </c>
      <c r="H1077" s="17" t="e">
        <f>#REF!</f>
        <v>#REF!</v>
      </c>
      <c r="I1077" s="17" t="e">
        <f>#REF!</f>
        <v>#REF!</v>
      </c>
      <c r="J1077" s="17" t="e">
        <f>#REF!</f>
        <v>#REF!</v>
      </c>
      <c r="K1077" s="17" t="e">
        <f>#REF!</f>
        <v>#REF!</v>
      </c>
      <c r="L1077" s="17"/>
      <c r="M1077" s="17"/>
      <c r="N1077" s="113"/>
      <c r="O1077" s="113"/>
      <c r="P1077" s="17"/>
      <c r="Q1077" s="17"/>
      <c r="R1077" s="17" t="e">
        <f>#REF!</f>
        <v>#REF!</v>
      </c>
    </row>
    <row r="1078" spans="1:18">
      <c r="A1078" s="17" t="e">
        <f>#REF!</f>
        <v>#REF!</v>
      </c>
      <c r="B1078" s="17" t="e">
        <f>#REF!</f>
        <v>#REF!</v>
      </c>
      <c r="C1078" s="17" t="e">
        <f>#REF!</f>
        <v>#REF!</v>
      </c>
      <c r="D1078" s="17" t="e">
        <f>#REF!</f>
        <v>#REF!</v>
      </c>
      <c r="E1078" s="17" t="e">
        <f>#REF!</f>
        <v>#REF!</v>
      </c>
      <c r="F1078" s="17" t="e">
        <f>#REF!</f>
        <v>#REF!</v>
      </c>
      <c r="G1078" s="17" t="e">
        <f>#REF!</f>
        <v>#REF!</v>
      </c>
      <c r="H1078" s="17" t="e">
        <f>#REF!</f>
        <v>#REF!</v>
      </c>
      <c r="I1078" s="17" t="e">
        <f>#REF!</f>
        <v>#REF!</v>
      </c>
      <c r="J1078" s="17" t="e">
        <f>#REF!</f>
        <v>#REF!</v>
      </c>
      <c r="K1078" s="17" t="e">
        <f>#REF!</f>
        <v>#REF!</v>
      </c>
      <c r="L1078" s="17"/>
      <c r="M1078" s="17"/>
      <c r="N1078" s="113"/>
      <c r="O1078" s="113"/>
      <c r="P1078" s="17"/>
      <c r="Q1078" s="17"/>
      <c r="R1078" s="17" t="e">
        <f>#REF!</f>
        <v>#REF!</v>
      </c>
    </row>
    <row r="1079" spans="1:18">
      <c r="A1079" s="17" t="e">
        <f>#REF!</f>
        <v>#REF!</v>
      </c>
      <c r="B1079" s="17" t="e">
        <f>#REF!</f>
        <v>#REF!</v>
      </c>
      <c r="C1079" s="17" t="e">
        <f>#REF!</f>
        <v>#REF!</v>
      </c>
      <c r="D1079" s="17" t="e">
        <f>#REF!</f>
        <v>#REF!</v>
      </c>
      <c r="E1079" s="17" t="e">
        <f>#REF!</f>
        <v>#REF!</v>
      </c>
      <c r="F1079" s="17" t="e">
        <f>#REF!</f>
        <v>#REF!</v>
      </c>
      <c r="G1079" s="17" t="e">
        <f>#REF!</f>
        <v>#REF!</v>
      </c>
      <c r="H1079" s="17" t="e">
        <f>#REF!</f>
        <v>#REF!</v>
      </c>
      <c r="I1079" s="17" t="e">
        <f>#REF!</f>
        <v>#REF!</v>
      </c>
      <c r="J1079" s="17" t="e">
        <f>#REF!</f>
        <v>#REF!</v>
      </c>
      <c r="K1079" s="17" t="e">
        <f>#REF!</f>
        <v>#REF!</v>
      </c>
      <c r="L1079" s="17"/>
      <c r="M1079" s="17"/>
      <c r="N1079" s="113"/>
      <c r="O1079" s="113"/>
      <c r="P1079" s="17"/>
      <c r="Q1079" s="17"/>
      <c r="R1079" s="17" t="e">
        <f>#REF!</f>
        <v>#REF!</v>
      </c>
    </row>
    <row r="1080" spans="1:18">
      <c r="A1080" s="17" t="e">
        <f>#REF!</f>
        <v>#REF!</v>
      </c>
      <c r="B1080" s="17" t="e">
        <f>#REF!</f>
        <v>#REF!</v>
      </c>
      <c r="C1080" s="17" t="e">
        <f>#REF!</f>
        <v>#REF!</v>
      </c>
      <c r="D1080" s="17" t="e">
        <f>#REF!</f>
        <v>#REF!</v>
      </c>
      <c r="E1080" s="17" t="e">
        <f>#REF!</f>
        <v>#REF!</v>
      </c>
      <c r="F1080" s="17" t="e">
        <f>#REF!</f>
        <v>#REF!</v>
      </c>
      <c r="G1080" s="17" t="e">
        <f>#REF!</f>
        <v>#REF!</v>
      </c>
      <c r="H1080" s="17" t="e">
        <f>#REF!</f>
        <v>#REF!</v>
      </c>
      <c r="I1080" s="17" t="e">
        <f>#REF!</f>
        <v>#REF!</v>
      </c>
      <c r="J1080" s="17" t="e">
        <f>#REF!</f>
        <v>#REF!</v>
      </c>
      <c r="K1080" s="17" t="e">
        <f>#REF!</f>
        <v>#REF!</v>
      </c>
      <c r="L1080" s="17"/>
      <c r="M1080" s="17"/>
      <c r="N1080" s="113"/>
      <c r="O1080" s="113"/>
      <c r="P1080" s="17"/>
      <c r="Q1080" s="17"/>
      <c r="R1080" s="17" t="e">
        <f>#REF!</f>
        <v>#REF!</v>
      </c>
    </row>
    <row r="1081" spans="1:18">
      <c r="A1081" s="17" t="e">
        <f>#REF!</f>
        <v>#REF!</v>
      </c>
      <c r="B1081" s="17" t="e">
        <f>#REF!</f>
        <v>#REF!</v>
      </c>
      <c r="C1081" s="17" t="e">
        <f>#REF!</f>
        <v>#REF!</v>
      </c>
      <c r="D1081" s="17" t="e">
        <f>#REF!</f>
        <v>#REF!</v>
      </c>
      <c r="E1081" s="17" t="e">
        <f>#REF!</f>
        <v>#REF!</v>
      </c>
      <c r="F1081" s="17" t="e">
        <f>#REF!</f>
        <v>#REF!</v>
      </c>
      <c r="G1081" s="17" t="e">
        <f>#REF!</f>
        <v>#REF!</v>
      </c>
      <c r="H1081" s="17" t="e">
        <f>#REF!</f>
        <v>#REF!</v>
      </c>
      <c r="I1081" s="17" t="e">
        <f>#REF!</f>
        <v>#REF!</v>
      </c>
      <c r="J1081" s="17" t="e">
        <f>#REF!</f>
        <v>#REF!</v>
      </c>
      <c r="K1081" s="17" t="e">
        <f>#REF!</f>
        <v>#REF!</v>
      </c>
      <c r="L1081" s="17"/>
      <c r="M1081" s="17"/>
      <c r="N1081" s="113"/>
      <c r="O1081" s="113"/>
      <c r="P1081" s="17"/>
      <c r="Q1081" s="17"/>
      <c r="R1081" s="17" t="e">
        <f>#REF!</f>
        <v>#REF!</v>
      </c>
    </row>
    <row r="1082" spans="1:18">
      <c r="A1082" s="17" t="e">
        <f>#REF!</f>
        <v>#REF!</v>
      </c>
      <c r="B1082" s="17" t="e">
        <f>#REF!</f>
        <v>#REF!</v>
      </c>
      <c r="C1082" s="17" t="e">
        <f>#REF!</f>
        <v>#REF!</v>
      </c>
      <c r="D1082" s="17" t="e">
        <f>#REF!</f>
        <v>#REF!</v>
      </c>
      <c r="E1082" s="17" t="e">
        <f>#REF!</f>
        <v>#REF!</v>
      </c>
      <c r="F1082" s="17" t="e">
        <f>#REF!</f>
        <v>#REF!</v>
      </c>
      <c r="G1082" s="17" t="e">
        <f>#REF!</f>
        <v>#REF!</v>
      </c>
      <c r="H1082" s="17" t="e">
        <f>#REF!</f>
        <v>#REF!</v>
      </c>
      <c r="I1082" s="17" t="e">
        <f>#REF!</f>
        <v>#REF!</v>
      </c>
      <c r="J1082" s="17" t="e">
        <f>#REF!</f>
        <v>#REF!</v>
      </c>
      <c r="K1082" s="17" t="e">
        <f>#REF!</f>
        <v>#REF!</v>
      </c>
      <c r="L1082" s="17"/>
      <c r="M1082" s="17"/>
      <c r="N1082" s="113"/>
      <c r="O1082" s="113"/>
      <c r="P1082" s="17"/>
      <c r="Q1082" s="17"/>
      <c r="R1082" s="17" t="e">
        <f>#REF!</f>
        <v>#REF!</v>
      </c>
    </row>
    <row r="1083" spans="1:18">
      <c r="A1083" s="17" t="e">
        <f>#REF!</f>
        <v>#REF!</v>
      </c>
      <c r="B1083" s="17" t="e">
        <f>#REF!</f>
        <v>#REF!</v>
      </c>
      <c r="C1083" s="17" t="e">
        <f>#REF!</f>
        <v>#REF!</v>
      </c>
      <c r="D1083" s="17" t="e">
        <f>#REF!</f>
        <v>#REF!</v>
      </c>
      <c r="E1083" s="17" t="e">
        <f>#REF!</f>
        <v>#REF!</v>
      </c>
      <c r="F1083" s="17" t="e">
        <f>#REF!</f>
        <v>#REF!</v>
      </c>
      <c r="G1083" s="17" t="e">
        <f>#REF!</f>
        <v>#REF!</v>
      </c>
      <c r="H1083" s="17" t="e">
        <f>#REF!</f>
        <v>#REF!</v>
      </c>
      <c r="I1083" s="17" t="e">
        <f>#REF!</f>
        <v>#REF!</v>
      </c>
      <c r="J1083" s="17" t="e">
        <f>#REF!</f>
        <v>#REF!</v>
      </c>
      <c r="K1083" s="17" t="e">
        <f>#REF!</f>
        <v>#REF!</v>
      </c>
      <c r="L1083" s="17"/>
      <c r="M1083" s="17"/>
      <c r="N1083" s="113"/>
      <c r="O1083" s="113"/>
      <c r="P1083" s="17"/>
      <c r="Q1083" s="17"/>
      <c r="R1083" s="17" t="e">
        <f>#REF!</f>
        <v>#REF!</v>
      </c>
    </row>
    <row r="1084" spans="1:18">
      <c r="A1084" s="17" t="e">
        <f>#REF!</f>
        <v>#REF!</v>
      </c>
      <c r="B1084" s="17" t="e">
        <f>#REF!</f>
        <v>#REF!</v>
      </c>
      <c r="C1084" s="17" t="e">
        <f>#REF!</f>
        <v>#REF!</v>
      </c>
      <c r="D1084" s="17" t="e">
        <f>#REF!</f>
        <v>#REF!</v>
      </c>
      <c r="E1084" s="17" t="e">
        <f>#REF!</f>
        <v>#REF!</v>
      </c>
      <c r="F1084" s="17" t="e">
        <f>#REF!</f>
        <v>#REF!</v>
      </c>
      <c r="G1084" s="17" t="e">
        <f>#REF!</f>
        <v>#REF!</v>
      </c>
      <c r="H1084" s="17" t="e">
        <f>#REF!</f>
        <v>#REF!</v>
      </c>
      <c r="I1084" s="17" t="e">
        <f>#REF!</f>
        <v>#REF!</v>
      </c>
      <c r="J1084" s="17" t="e">
        <f>#REF!</f>
        <v>#REF!</v>
      </c>
      <c r="K1084" s="17" t="e">
        <f>#REF!</f>
        <v>#REF!</v>
      </c>
      <c r="L1084" s="17"/>
      <c r="M1084" s="17"/>
      <c r="N1084" s="113"/>
      <c r="O1084" s="113"/>
      <c r="P1084" s="17"/>
      <c r="Q1084" s="17"/>
      <c r="R1084" s="17" t="e">
        <f>#REF!</f>
        <v>#REF!</v>
      </c>
    </row>
    <row r="1085" spans="1:18">
      <c r="A1085" s="17" t="e">
        <f>#REF!</f>
        <v>#REF!</v>
      </c>
      <c r="B1085" s="17" t="e">
        <f>#REF!</f>
        <v>#REF!</v>
      </c>
      <c r="C1085" s="17" t="e">
        <f>#REF!</f>
        <v>#REF!</v>
      </c>
      <c r="D1085" s="17" t="e">
        <f>#REF!</f>
        <v>#REF!</v>
      </c>
      <c r="E1085" s="17" t="e">
        <f>#REF!</f>
        <v>#REF!</v>
      </c>
      <c r="F1085" s="17" t="e">
        <f>#REF!</f>
        <v>#REF!</v>
      </c>
      <c r="G1085" s="17" t="e">
        <f>#REF!</f>
        <v>#REF!</v>
      </c>
      <c r="H1085" s="17" t="e">
        <f>#REF!</f>
        <v>#REF!</v>
      </c>
      <c r="I1085" s="17" t="e">
        <f>#REF!</f>
        <v>#REF!</v>
      </c>
      <c r="J1085" s="17" t="e">
        <f>#REF!</f>
        <v>#REF!</v>
      </c>
      <c r="K1085" s="17" t="e">
        <f>#REF!</f>
        <v>#REF!</v>
      </c>
      <c r="L1085" s="17"/>
      <c r="M1085" s="17"/>
      <c r="N1085" s="113"/>
      <c r="O1085" s="113"/>
      <c r="P1085" s="17"/>
      <c r="Q1085" s="17"/>
      <c r="R1085" s="17" t="e">
        <f>#REF!</f>
        <v>#REF!</v>
      </c>
    </row>
    <row r="1086" spans="1:18">
      <c r="A1086" s="17" t="e">
        <f>#REF!</f>
        <v>#REF!</v>
      </c>
      <c r="B1086" s="17" t="e">
        <f>#REF!</f>
        <v>#REF!</v>
      </c>
      <c r="C1086" s="17" t="e">
        <f>#REF!</f>
        <v>#REF!</v>
      </c>
      <c r="D1086" s="17" t="e">
        <f>#REF!</f>
        <v>#REF!</v>
      </c>
      <c r="E1086" s="17" t="e">
        <f>#REF!</f>
        <v>#REF!</v>
      </c>
      <c r="F1086" s="17" t="e">
        <f>#REF!</f>
        <v>#REF!</v>
      </c>
      <c r="G1086" s="17" t="e">
        <f>#REF!</f>
        <v>#REF!</v>
      </c>
      <c r="H1086" s="17" t="e">
        <f>#REF!</f>
        <v>#REF!</v>
      </c>
      <c r="I1086" s="17" t="e">
        <f>#REF!</f>
        <v>#REF!</v>
      </c>
      <c r="J1086" s="17" t="e">
        <f>#REF!</f>
        <v>#REF!</v>
      </c>
      <c r="K1086" s="17" t="e">
        <f>#REF!</f>
        <v>#REF!</v>
      </c>
      <c r="L1086" s="17"/>
      <c r="M1086" s="17"/>
      <c r="N1086" s="113"/>
      <c r="O1086" s="113"/>
      <c r="P1086" s="17"/>
      <c r="Q1086" s="17"/>
      <c r="R1086" s="17" t="e">
        <f>#REF!</f>
        <v>#REF!</v>
      </c>
    </row>
    <row r="1087" spans="1:18">
      <c r="A1087" s="17" t="e">
        <f>#REF!</f>
        <v>#REF!</v>
      </c>
      <c r="B1087" s="17" t="e">
        <f>#REF!</f>
        <v>#REF!</v>
      </c>
      <c r="C1087" s="17" t="e">
        <f>#REF!</f>
        <v>#REF!</v>
      </c>
      <c r="D1087" s="17" t="e">
        <f>#REF!</f>
        <v>#REF!</v>
      </c>
      <c r="E1087" s="17" t="e">
        <f>#REF!</f>
        <v>#REF!</v>
      </c>
      <c r="F1087" s="17" t="e">
        <f>#REF!</f>
        <v>#REF!</v>
      </c>
      <c r="G1087" s="17" t="e">
        <f>#REF!</f>
        <v>#REF!</v>
      </c>
      <c r="H1087" s="17" t="e">
        <f>#REF!</f>
        <v>#REF!</v>
      </c>
      <c r="I1087" s="17" t="e">
        <f>#REF!</f>
        <v>#REF!</v>
      </c>
      <c r="J1087" s="17" t="e">
        <f>#REF!</f>
        <v>#REF!</v>
      </c>
      <c r="K1087" s="17" t="e">
        <f>#REF!</f>
        <v>#REF!</v>
      </c>
      <c r="L1087" s="17"/>
      <c r="M1087" s="17"/>
      <c r="N1087" s="113"/>
      <c r="O1087" s="113"/>
      <c r="P1087" s="17"/>
      <c r="Q1087" s="17"/>
      <c r="R1087" s="17" t="e">
        <f>#REF!</f>
        <v>#REF!</v>
      </c>
    </row>
    <row r="1088" spans="1:18">
      <c r="A1088" s="17" t="e">
        <f>#REF!</f>
        <v>#REF!</v>
      </c>
      <c r="B1088" s="17" t="e">
        <f>#REF!</f>
        <v>#REF!</v>
      </c>
      <c r="C1088" s="17" t="e">
        <f>#REF!</f>
        <v>#REF!</v>
      </c>
      <c r="D1088" s="17" t="e">
        <f>#REF!</f>
        <v>#REF!</v>
      </c>
      <c r="E1088" s="17" t="e">
        <f>#REF!</f>
        <v>#REF!</v>
      </c>
      <c r="F1088" s="17" t="e">
        <f>#REF!</f>
        <v>#REF!</v>
      </c>
      <c r="G1088" s="17" t="e">
        <f>#REF!</f>
        <v>#REF!</v>
      </c>
      <c r="H1088" s="17" t="e">
        <f>#REF!</f>
        <v>#REF!</v>
      </c>
      <c r="I1088" s="17" t="e">
        <f>#REF!</f>
        <v>#REF!</v>
      </c>
      <c r="J1088" s="17" t="e">
        <f>#REF!</f>
        <v>#REF!</v>
      </c>
      <c r="K1088" s="17" t="e">
        <f>#REF!</f>
        <v>#REF!</v>
      </c>
      <c r="L1088" s="17"/>
      <c r="M1088" s="17"/>
      <c r="N1088" s="113"/>
      <c r="O1088" s="113"/>
      <c r="P1088" s="17"/>
      <c r="Q1088" s="17"/>
      <c r="R1088" s="17" t="e">
        <f>#REF!</f>
        <v>#REF!</v>
      </c>
    </row>
    <row r="1089" spans="1:18">
      <c r="A1089" s="17" t="e">
        <f>#REF!</f>
        <v>#REF!</v>
      </c>
      <c r="B1089" s="17" t="e">
        <f>#REF!</f>
        <v>#REF!</v>
      </c>
      <c r="C1089" s="17" t="e">
        <f>#REF!</f>
        <v>#REF!</v>
      </c>
      <c r="D1089" s="17" t="e">
        <f>#REF!</f>
        <v>#REF!</v>
      </c>
      <c r="E1089" s="17" t="e">
        <f>#REF!</f>
        <v>#REF!</v>
      </c>
      <c r="F1089" s="17" t="e">
        <f>#REF!</f>
        <v>#REF!</v>
      </c>
      <c r="G1089" s="17" t="e">
        <f>#REF!</f>
        <v>#REF!</v>
      </c>
      <c r="H1089" s="17" t="e">
        <f>#REF!</f>
        <v>#REF!</v>
      </c>
      <c r="I1089" s="17" t="e">
        <f>#REF!</f>
        <v>#REF!</v>
      </c>
      <c r="J1089" s="17" t="e">
        <f>#REF!</f>
        <v>#REF!</v>
      </c>
      <c r="K1089" s="17" t="e">
        <f>#REF!</f>
        <v>#REF!</v>
      </c>
      <c r="L1089" s="17"/>
      <c r="M1089" s="17"/>
      <c r="N1089" s="113"/>
      <c r="O1089" s="113"/>
      <c r="P1089" s="17"/>
      <c r="Q1089" s="17"/>
      <c r="R1089" s="17" t="e">
        <f>#REF!</f>
        <v>#REF!</v>
      </c>
    </row>
    <row r="1090" spans="1:18">
      <c r="A1090" s="17" t="e">
        <f>#REF!</f>
        <v>#REF!</v>
      </c>
      <c r="B1090" s="17" t="e">
        <f>#REF!</f>
        <v>#REF!</v>
      </c>
      <c r="C1090" s="17" t="e">
        <f>#REF!</f>
        <v>#REF!</v>
      </c>
      <c r="D1090" s="17" t="e">
        <f>#REF!</f>
        <v>#REF!</v>
      </c>
      <c r="E1090" s="17" t="e">
        <f>#REF!</f>
        <v>#REF!</v>
      </c>
      <c r="F1090" s="17" t="e">
        <f>#REF!</f>
        <v>#REF!</v>
      </c>
      <c r="G1090" s="17" t="e">
        <f>#REF!</f>
        <v>#REF!</v>
      </c>
      <c r="H1090" s="17" t="e">
        <f>#REF!</f>
        <v>#REF!</v>
      </c>
      <c r="I1090" s="17" t="e">
        <f>#REF!</f>
        <v>#REF!</v>
      </c>
      <c r="J1090" s="17" t="e">
        <f>#REF!</f>
        <v>#REF!</v>
      </c>
      <c r="K1090" s="17" t="e">
        <f>#REF!</f>
        <v>#REF!</v>
      </c>
      <c r="L1090" s="17"/>
      <c r="M1090" s="17"/>
      <c r="N1090" s="113"/>
      <c r="O1090" s="113"/>
      <c r="P1090" s="17"/>
      <c r="Q1090" s="17"/>
      <c r="R1090" s="17" t="e">
        <f>#REF!</f>
        <v>#REF!</v>
      </c>
    </row>
    <row r="1091" spans="1:18">
      <c r="A1091" s="17" t="e">
        <f>#REF!</f>
        <v>#REF!</v>
      </c>
      <c r="B1091" s="17" t="e">
        <f>#REF!</f>
        <v>#REF!</v>
      </c>
      <c r="C1091" s="17" t="e">
        <f>#REF!</f>
        <v>#REF!</v>
      </c>
      <c r="D1091" s="17" t="e">
        <f>#REF!</f>
        <v>#REF!</v>
      </c>
      <c r="E1091" s="17" t="e">
        <f>#REF!</f>
        <v>#REF!</v>
      </c>
      <c r="F1091" s="17" t="e">
        <f>#REF!</f>
        <v>#REF!</v>
      </c>
      <c r="G1091" s="17" t="e">
        <f>#REF!</f>
        <v>#REF!</v>
      </c>
      <c r="H1091" s="17" t="e">
        <f>#REF!</f>
        <v>#REF!</v>
      </c>
      <c r="I1091" s="17" t="e">
        <f>#REF!</f>
        <v>#REF!</v>
      </c>
      <c r="J1091" s="17" t="e">
        <f>#REF!</f>
        <v>#REF!</v>
      </c>
      <c r="K1091" s="17" t="e">
        <f>#REF!</f>
        <v>#REF!</v>
      </c>
      <c r="L1091" s="17"/>
      <c r="M1091" s="17"/>
      <c r="N1091" s="113"/>
      <c r="O1091" s="113"/>
      <c r="P1091" s="17"/>
      <c r="Q1091" s="17"/>
      <c r="R1091" s="17" t="e">
        <f>#REF!</f>
        <v>#REF!</v>
      </c>
    </row>
    <row r="1092" spans="1:18">
      <c r="A1092" s="17" t="e">
        <f>#REF!</f>
        <v>#REF!</v>
      </c>
      <c r="B1092" s="17" t="e">
        <f>#REF!</f>
        <v>#REF!</v>
      </c>
      <c r="C1092" s="17" t="e">
        <f>#REF!</f>
        <v>#REF!</v>
      </c>
      <c r="D1092" s="17" t="e">
        <f>#REF!</f>
        <v>#REF!</v>
      </c>
      <c r="E1092" s="17" t="e">
        <f>#REF!</f>
        <v>#REF!</v>
      </c>
      <c r="F1092" s="17" t="e">
        <f>#REF!</f>
        <v>#REF!</v>
      </c>
      <c r="G1092" s="17" t="e">
        <f>#REF!</f>
        <v>#REF!</v>
      </c>
      <c r="H1092" s="17" t="e">
        <f>#REF!</f>
        <v>#REF!</v>
      </c>
      <c r="I1092" s="17" t="e">
        <f>#REF!</f>
        <v>#REF!</v>
      </c>
      <c r="J1092" s="17" t="e">
        <f>#REF!</f>
        <v>#REF!</v>
      </c>
      <c r="K1092" s="17" t="e">
        <f>#REF!</f>
        <v>#REF!</v>
      </c>
      <c r="L1092" s="17"/>
      <c r="M1092" s="17"/>
      <c r="N1092" s="113"/>
      <c r="O1092" s="113"/>
      <c r="P1092" s="17"/>
      <c r="Q1092" s="17"/>
      <c r="R1092" s="17" t="e">
        <f>#REF!</f>
        <v>#REF!</v>
      </c>
    </row>
    <row r="1093" spans="1:18">
      <c r="A1093" s="17" t="e">
        <f>#REF!</f>
        <v>#REF!</v>
      </c>
      <c r="B1093" s="17" t="e">
        <f>#REF!</f>
        <v>#REF!</v>
      </c>
      <c r="C1093" s="17" t="e">
        <f>#REF!</f>
        <v>#REF!</v>
      </c>
      <c r="D1093" s="17" t="e">
        <f>#REF!</f>
        <v>#REF!</v>
      </c>
      <c r="E1093" s="17" t="e">
        <f>#REF!</f>
        <v>#REF!</v>
      </c>
      <c r="F1093" s="17" t="e">
        <f>#REF!</f>
        <v>#REF!</v>
      </c>
      <c r="G1093" s="17" t="e">
        <f>#REF!</f>
        <v>#REF!</v>
      </c>
      <c r="H1093" s="17" t="e">
        <f>#REF!</f>
        <v>#REF!</v>
      </c>
      <c r="I1093" s="17" t="e">
        <f>#REF!</f>
        <v>#REF!</v>
      </c>
      <c r="J1093" s="17" t="e">
        <f>#REF!</f>
        <v>#REF!</v>
      </c>
      <c r="K1093" s="17" t="e">
        <f>#REF!</f>
        <v>#REF!</v>
      </c>
      <c r="L1093" s="17"/>
      <c r="M1093" s="17"/>
      <c r="N1093" s="113"/>
      <c r="O1093" s="113"/>
      <c r="P1093" s="17"/>
      <c r="Q1093" s="17"/>
      <c r="R1093" s="17" t="e">
        <f>#REF!</f>
        <v>#REF!</v>
      </c>
    </row>
    <row r="1094" spans="1:18">
      <c r="A1094" s="17" t="e">
        <f>#REF!</f>
        <v>#REF!</v>
      </c>
      <c r="B1094" s="17" t="e">
        <f>#REF!</f>
        <v>#REF!</v>
      </c>
      <c r="C1094" s="17" t="e">
        <f>#REF!</f>
        <v>#REF!</v>
      </c>
      <c r="D1094" s="17" t="e">
        <f>#REF!</f>
        <v>#REF!</v>
      </c>
      <c r="E1094" s="17" t="e">
        <f>#REF!</f>
        <v>#REF!</v>
      </c>
      <c r="F1094" s="17" t="e">
        <f>#REF!</f>
        <v>#REF!</v>
      </c>
      <c r="G1094" s="17" t="e">
        <f>#REF!</f>
        <v>#REF!</v>
      </c>
      <c r="H1094" s="17" t="e">
        <f>#REF!</f>
        <v>#REF!</v>
      </c>
      <c r="I1094" s="17" t="e">
        <f>#REF!</f>
        <v>#REF!</v>
      </c>
      <c r="J1094" s="17" t="e">
        <f>#REF!</f>
        <v>#REF!</v>
      </c>
      <c r="K1094" s="17" t="e">
        <f>#REF!</f>
        <v>#REF!</v>
      </c>
      <c r="L1094" s="17"/>
      <c r="M1094" s="17"/>
      <c r="N1094" s="113"/>
      <c r="O1094" s="113"/>
      <c r="P1094" s="17"/>
      <c r="Q1094" s="17"/>
      <c r="R1094" s="17" t="e">
        <f>#REF!</f>
        <v>#REF!</v>
      </c>
    </row>
    <row r="1095" spans="1:18">
      <c r="A1095" s="17" t="e">
        <f>#REF!</f>
        <v>#REF!</v>
      </c>
      <c r="B1095" s="17" t="e">
        <f>#REF!</f>
        <v>#REF!</v>
      </c>
      <c r="C1095" s="17" t="e">
        <f>#REF!</f>
        <v>#REF!</v>
      </c>
      <c r="D1095" s="17" t="e">
        <f>#REF!</f>
        <v>#REF!</v>
      </c>
      <c r="E1095" s="17" t="e">
        <f>#REF!</f>
        <v>#REF!</v>
      </c>
      <c r="F1095" s="17" t="e">
        <f>#REF!</f>
        <v>#REF!</v>
      </c>
      <c r="G1095" s="17" t="e">
        <f>#REF!</f>
        <v>#REF!</v>
      </c>
      <c r="H1095" s="17" t="e">
        <f>#REF!</f>
        <v>#REF!</v>
      </c>
      <c r="I1095" s="17" t="e">
        <f>#REF!</f>
        <v>#REF!</v>
      </c>
      <c r="J1095" s="17" t="e">
        <f>#REF!</f>
        <v>#REF!</v>
      </c>
      <c r="K1095" s="17" t="e">
        <f>#REF!</f>
        <v>#REF!</v>
      </c>
      <c r="L1095" s="17"/>
      <c r="M1095" s="17"/>
      <c r="N1095" s="113"/>
      <c r="O1095" s="113"/>
      <c r="P1095" s="17"/>
      <c r="Q1095" s="17"/>
      <c r="R1095" s="17" t="e">
        <f>#REF!</f>
        <v>#REF!</v>
      </c>
    </row>
    <row r="1096" spans="1:18">
      <c r="A1096" s="17" t="e">
        <f>#REF!</f>
        <v>#REF!</v>
      </c>
      <c r="B1096" s="17" t="e">
        <f>#REF!</f>
        <v>#REF!</v>
      </c>
      <c r="C1096" s="17" t="e">
        <f>#REF!</f>
        <v>#REF!</v>
      </c>
      <c r="D1096" s="17" t="e">
        <f>#REF!</f>
        <v>#REF!</v>
      </c>
      <c r="E1096" s="17" t="e">
        <f>#REF!</f>
        <v>#REF!</v>
      </c>
      <c r="F1096" s="17" t="e">
        <f>#REF!</f>
        <v>#REF!</v>
      </c>
      <c r="G1096" s="17" t="e">
        <f>#REF!</f>
        <v>#REF!</v>
      </c>
      <c r="H1096" s="17" t="e">
        <f>#REF!</f>
        <v>#REF!</v>
      </c>
      <c r="I1096" s="17" t="e">
        <f>#REF!</f>
        <v>#REF!</v>
      </c>
      <c r="J1096" s="17" t="e">
        <f>#REF!</f>
        <v>#REF!</v>
      </c>
      <c r="K1096" s="17" t="e">
        <f>#REF!</f>
        <v>#REF!</v>
      </c>
      <c r="L1096" s="17"/>
      <c r="M1096" s="17"/>
      <c r="N1096" s="113"/>
      <c r="O1096" s="113"/>
      <c r="P1096" s="17"/>
      <c r="Q1096" s="17"/>
      <c r="R1096" s="17" t="e">
        <f>#REF!</f>
        <v>#REF!</v>
      </c>
    </row>
    <row r="1097" spans="1:18">
      <c r="A1097" s="17" t="e">
        <f>#REF!</f>
        <v>#REF!</v>
      </c>
      <c r="B1097" s="17" t="e">
        <f>#REF!</f>
        <v>#REF!</v>
      </c>
      <c r="C1097" s="17" t="e">
        <f>#REF!</f>
        <v>#REF!</v>
      </c>
      <c r="D1097" s="17" t="e">
        <f>#REF!</f>
        <v>#REF!</v>
      </c>
      <c r="E1097" s="17" t="e">
        <f>#REF!</f>
        <v>#REF!</v>
      </c>
      <c r="F1097" s="17" t="e">
        <f>#REF!</f>
        <v>#REF!</v>
      </c>
      <c r="G1097" s="17" t="e">
        <f>#REF!</f>
        <v>#REF!</v>
      </c>
      <c r="H1097" s="17" t="e">
        <f>#REF!</f>
        <v>#REF!</v>
      </c>
      <c r="I1097" s="17" t="e">
        <f>#REF!</f>
        <v>#REF!</v>
      </c>
      <c r="J1097" s="17" t="e">
        <f>#REF!</f>
        <v>#REF!</v>
      </c>
      <c r="K1097" s="17" t="e">
        <f>#REF!</f>
        <v>#REF!</v>
      </c>
      <c r="L1097" s="17"/>
      <c r="M1097" s="17"/>
      <c r="N1097" s="113"/>
      <c r="O1097" s="113"/>
      <c r="P1097" s="17"/>
      <c r="Q1097" s="17"/>
      <c r="R1097" s="17" t="e">
        <f>#REF!</f>
        <v>#REF!</v>
      </c>
    </row>
    <row r="1098" spans="1:18">
      <c r="A1098" s="17" t="e">
        <f>#REF!</f>
        <v>#REF!</v>
      </c>
      <c r="B1098" s="17" t="e">
        <f>#REF!</f>
        <v>#REF!</v>
      </c>
      <c r="C1098" s="17" t="e">
        <f>#REF!</f>
        <v>#REF!</v>
      </c>
      <c r="D1098" s="17" t="e">
        <f>#REF!</f>
        <v>#REF!</v>
      </c>
      <c r="E1098" s="17" t="e">
        <f>#REF!</f>
        <v>#REF!</v>
      </c>
      <c r="F1098" s="17" t="e">
        <f>#REF!</f>
        <v>#REF!</v>
      </c>
      <c r="G1098" s="17" t="e">
        <f>#REF!</f>
        <v>#REF!</v>
      </c>
      <c r="H1098" s="17" t="e">
        <f>#REF!</f>
        <v>#REF!</v>
      </c>
      <c r="I1098" s="17" t="e">
        <f>#REF!</f>
        <v>#REF!</v>
      </c>
      <c r="J1098" s="17" t="e">
        <f>#REF!</f>
        <v>#REF!</v>
      </c>
      <c r="K1098" s="17" t="e">
        <f>#REF!</f>
        <v>#REF!</v>
      </c>
      <c r="L1098" s="17"/>
      <c r="M1098" s="17"/>
      <c r="N1098" s="113"/>
      <c r="O1098" s="113"/>
      <c r="P1098" s="17"/>
      <c r="Q1098" s="17"/>
      <c r="R1098" s="17" t="e">
        <f>#REF!</f>
        <v>#REF!</v>
      </c>
    </row>
    <row r="1099" spans="1:18">
      <c r="A1099" s="17" t="e">
        <f>#REF!</f>
        <v>#REF!</v>
      </c>
      <c r="B1099" s="17" t="e">
        <f>#REF!</f>
        <v>#REF!</v>
      </c>
      <c r="C1099" s="17" t="e">
        <f>#REF!</f>
        <v>#REF!</v>
      </c>
      <c r="D1099" s="17" t="e">
        <f>#REF!</f>
        <v>#REF!</v>
      </c>
      <c r="E1099" s="17" t="e">
        <f>#REF!</f>
        <v>#REF!</v>
      </c>
      <c r="F1099" s="17" t="e">
        <f>#REF!</f>
        <v>#REF!</v>
      </c>
      <c r="G1099" s="17" t="e">
        <f>#REF!</f>
        <v>#REF!</v>
      </c>
      <c r="H1099" s="17" t="e">
        <f>#REF!</f>
        <v>#REF!</v>
      </c>
      <c r="I1099" s="17" t="e">
        <f>#REF!</f>
        <v>#REF!</v>
      </c>
      <c r="J1099" s="17" t="e">
        <f>#REF!</f>
        <v>#REF!</v>
      </c>
      <c r="K1099" s="17" t="e">
        <f>#REF!</f>
        <v>#REF!</v>
      </c>
      <c r="L1099" s="17"/>
      <c r="M1099" s="17"/>
      <c r="N1099" s="113"/>
      <c r="O1099" s="113"/>
      <c r="P1099" s="17"/>
      <c r="Q1099" s="17"/>
      <c r="R1099" s="17" t="e">
        <f>#REF!</f>
        <v>#REF!</v>
      </c>
    </row>
    <row r="1100" spans="1:18">
      <c r="A1100" s="17" t="e">
        <f>#REF!</f>
        <v>#REF!</v>
      </c>
      <c r="B1100" s="17" t="e">
        <f>#REF!</f>
        <v>#REF!</v>
      </c>
      <c r="C1100" s="17" t="e">
        <f>#REF!</f>
        <v>#REF!</v>
      </c>
      <c r="D1100" s="17" t="e">
        <f>#REF!</f>
        <v>#REF!</v>
      </c>
      <c r="E1100" s="17" t="e">
        <f>#REF!</f>
        <v>#REF!</v>
      </c>
      <c r="F1100" s="17" t="e">
        <f>#REF!</f>
        <v>#REF!</v>
      </c>
      <c r="G1100" s="17" t="e">
        <f>#REF!</f>
        <v>#REF!</v>
      </c>
      <c r="H1100" s="17" t="e">
        <f>#REF!</f>
        <v>#REF!</v>
      </c>
      <c r="I1100" s="17" t="e">
        <f>#REF!</f>
        <v>#REF!</v>
      </c>
      <c r="J1100" s="17" t="e">
        <f>#REF!</f>
        <v>#REF!</v>
      </c>
      <c r="K1100" s="17" t="e">
        <f>#REF!</f>
        <v>#REF!</v>
      </c>
      <c r="L1100" s="17"/>
      <c r="M1100" s="17"/>
      <c r="N1100" s="113"/>
      <c r="O1100" s="113"/>
      <c r="P1100" s="17"/>
      <c r="Q1100" s="17"/>
      <c r="R1100" s="17" t="e">
        <f>#REF!</f>
        <v>#REF!</v>
      </c>
    </row>
    <row r="1101" spans="1:18">
      <c r="A1101" s="17" t="e">
        <f>#REF!</f>
        <v>#REF!</v>
      </c>
      <c r="B1101" s="17" t="e">
        <f>#REF!</f>
        <v>#REF!</v>
      </c>
      <c r="C1101" s="17" t="e">
        <f>#REF!</f>
        <v>#REF!</v>
      </c>
      <c r="D1101" s="17" t="e">
        <f>#REF!</f>
        <v>#REF!</v>
      </c>
      <c r="E1101" s="17" t="e">
        <f>#REF!</f>
        <v>#REF!</v>
      </c>
      <c r="F1101" s="17" t="e">
        <f>#REF!</f>
        <v>#REF!</v>
      </c>
      <c r="G1101" s="17" t="e">
        <f>#REF!</f>
        <v>#REF!</v>
      </c>
      <c r="H1101" s="17" t="e">
        <f>#REF!</f>
        <v>#REF!</v>
      </c>
      <c r="I1101" s="17" t="e">
        <f>#REF!</f>
        <v>#REF!</v>
      </c>
      <c r="J1101" s="17" t="e">
        <f>#REF!</f>
        <v>#REF!</v>
      </c>
      <c r="K1101" s="17" t="e">
        <f>#REF!</f>
        <v>#REF!</v>
      </c>
      <c r="L1101" s="17"/>
      <c r="M1101" s="17"/>
      <c r="N1101" s="113"/>
      <c r="O1101" s="113"/>
      <c r="P1101" s="17"/>
      <c r="Q1101" s="17"/>
      <c r="R1101" s="17" t="e">
        <f>#REF!</f>
        <v>#REF!</v>
      </c>
    </row>
    <row r="1102" spans="1:18">
      <c r="A1102" s="17" t="e">
        <f>#REF!</f>
        <v>#REF!</v>
      </c>
      <c r="B1102" s="17" t="e">
        <f>#REF!</f>
        <v>#REF!</v>
      </c>
      <c r="C1102" s="17" t="e">
        <f>#REF!</f>
        <v>#REF!</v>
      </c>
      <c r="D1102" s="17" t="e">
        <f>#REF!</f>
        <v>#REF!</v>
      </c>
      <c r="E1102" s="17" t="e">
        <f>#REF!</f>
        <v>#REF!</v>
      </c>
      <c r="F1102" s="17" t="e">
        <f>#REF!</f>
        <v>#REF!</v>
      </c>
      <c r="G1102" s="17" t="e">
        <f>#REF!</f>
        <v>#REF!</v>
      </c>
      <c r="H1102" s="17" t="e">
        <f>#REF!</f>
        <v>#REF!</v>
      </c>
      <c r="I1102" s="17" t="e">
        <f>#REF!</f>
        <v>#REF!</v>
      </c>
      <c r="J1102" s="17" t="e">
        <f>#REF!</f>
        <v>#REF!</v>
      </c>
      <c r="K1102" s="17" t="e">
        <f>#REF!</f>
        <v>#REF!</v>
      </c>
      <c r="L1102" s="17"/>
      <c r="M1102" s="17"/>
      <c r="N1102" s="113"/>
      <c r="O1102" s="113"/>
      <c r="P1102" s="17"/>
      <c r="Q1102" s="17"/>
      <c r="R1102" s="17" t="e">
        <f>#REF!</f>
        <v>#REF!</v>
      </c>
    </row>
    <row r="1103" spans="1:18">
      <c r="A1103" s="17" t="e">
        <f>#REF!</f>
        <v>#REF!</v>
      </c>
      <c r="B1103" s="17" t="e">
        <f>#REF!</f>
        <v>#REF!</v>
      </c>
      <c r="C1103" s="17" t="e">
        <f>#REF!</f>
        <v>#REF!</v>
      </c>
      <c r="D1103" s="17" t="e">
        <f>#REF!</f>
        <v>#REF!</v>
      </c>
      <c r="E1103" s="17" t="e">
        <f>#REF!</f>
        <v>#REF!</v>
      </c>
      <c r="F1103" s="17" t="e">
        <f>#REF!</f>
        <v>#REF!</v>
      </c>
      <c r="G1103" s="17" t="e">
        <f>#REF!</f>
        <v>#REF!</v>
      </c>
      <c r="H1103" s="17" t="e">
        <f>#REF!</f>
        <v>#REF!</v>
      </c>
      <c r="I1103" s="17" t="e">
        <f>#REF!</f>
        <v>#REF!</v>
      </c>
      <c r="J1103" s="17" t="e">
        <f>#REF!</f>
        <v>#REF!</v>
      </c>
      <c r="K1103" s="17" t="e">
        <f>#REF!</f>
        <v>#REF!</v>
      </c>
      <c r="L1103" s="17"/>
      <c r="M1103" s="17"/>
      <c r="N1103" s="113"/>
      <c r="O1103" s="113"/>
      <c r="P1103" s="17"/>
      <c r="Q1103" s="17"/>
      <c r="R1103" s="17" t="e">
        <f>#REF!</f>
        <v>#REF!</v>
      </c>
    </row>
    <row r="1104" spans="1:18">
      <c r="A1104" s="17" t="e">
        <f>#REF!</f>
        <v>#REF!</v>
      </c>
      <c r="B1104" s="17" t="e">
        <f>#REF!</f>
        <v>#REF!</v>
      </c>
      <c r="C1104" s="17" t="e">
        <f>#REF!</f>
        <v>#REF!</v>
      </c>
      <c r="D1104" s="17" t="e">
        <f>#REF!</f>
        <v>#REF!</v>
      </c>
      <c r="E1104" s="17" t="e">
        <f>#REF!</f>
        <v>#REF!</v>
      </c>
      <c r="F1104" s="17" t="e">
        <f>#REF!</f>
        <v>#REF!</v>
      </c>
      <c r="G1104" s="17" t="e">
        <f>#REF!</f>
        <v>#REF!</v>
      </c>
      <c r="H1104" s="17" t="e">
        <f>#REF!</f>
        <v>#REF!</v>
      </c>
      <c r="I1104" s="17" t="e">
        <f>#REF!</f>
        <v>#REF!</v>
      </c>
      <c r="J1104" s="17" t="e">
        <f>#REF!</f>
        <v>#REF!</v>
      </c>
      <c r="K1104" s="17" t="e">
        <f>#REF!</f>
        <v>#REF!</v>
      </c>
      <c r="L1104" s="17"/>
      <c r="M1104" s="17"/>
      <c r="N1104" s="113"/>
      <c r="O1104" s="113"/>
      <c r="P1104" s="17"/>
      <c r="Q1104" s="17"/>
      <c r="R1104" s="17" t="e">
        <f>#REF!</f>
        <v>#REF!</v>
      </c>
    </row>
    <row r="1105" spans="1:18">
      <c r="A1105" s="17" t="e">
        <f>#REF!</f>
        <v>#REF!</v>
      </c>
      <c r="B1105" s="17" t="e">
        <f>#REF!</f>
        <v>#REF!</v>
      </c>
      <c r="C1105" s="17" t="e">
        <f>#REF!</f>
        <v>#REF!</v>
      </c>
      <c r="D1105" s="17" t="e">
        <f>#REF!</f>
        <v>#REF!</v>
      </c>
      <c r="E1105" s="17" t="e">
        <f>#REF!</f>
        <v>#REF!</v>
      </c>
      <c r="F1105" s="17" t="e">
        <f>#REF!</f>
        <v>#REF!</v>
      </c>
      <c r="G1105" s="17" t="e">
        <f>#REF!</f>
        <v>#REF!</v>
      </c>
      <c r="H1105" s="17" t="e">
        <f>#REF!</f>
        <v>#REF!</v>
      </c>
      <c r="I1105" s="17" t="e">
        <f>#REF!</f>
        <v>#REF!</v>
      </c>
      <c r="J1105" s="17" t="e">
        <f>#REF!</f>
        <v>#REF!</v>
      </c>
      <c r="K1105" s="17" t="e">
        <f>#REF!</f>
        <v>#REF!</v>
      </c>
      <c r="L1105" s="17"/>
      <c r="M1105" s="17"/>
      <c r="N1105" s="113"/>
      <c r="O1105" s="113"/>
      <c r="P1105" s="17"/>
      <c r="Q1105" s="17"/>
      <c r="R1105" s="17" t="e">
        <f>#REF!</f>
        <v>#REF!</v>
      </c>
    </row>
    <row r="1106" spans="1:18">
      <c r="A1106" s="17" t="e">
        <f>#REF!</f>
        <v>#REF!</v>
      </c>
      <c r="B1106" s="17" t="e">
        <f>#REF!</f>
        <v>#REF!</v>
      </c>
      <c r="C1106" s="17" t="e">
        <f>#REF!</f>
        <v>#REF!</v>
      </c>
      <c r="D1106" s="17" t="e">
        <f>#REF!</f>
        <v>#REF!</v>
      </c>
      <c r="E1106" s="17" t="e">
        <f>#REF!</f>
        <v>#REF!</v>
      </c>
      <c r="F1106" s="17" t="e">
        <f>#REF!</f>
        <v>#REF!</v>
      </c>
      <c r="G1106" s="17" t="e">
        <f>#REF!</f>
        <v>#REF!</v>
      </c>
      <c r="H1106" s="17" t="e">
        <f>#REF!</f>
        <v>#REF!</v>
      </c>
      <c r="I1106" s="17" t="e">
        <f>#REF!</f>
        <v>#REF!</v>
      </c>
      <c r="J1106" s="17" t="e">
        <f>#REF!</f>
        <v>#REF!</v>
      </c>
      <c r="K1106" s="17" t="e">
        <f>#REF!</f>
        <v>#REF!</v>
      </c>
      <c r="L1106" s="17"/>
      <c r="M1106" s="17"/>
      <c r="N1106" s="113"/>
      <c r="O1106" s="113"/>
      <c r="P1106" s="17"/>
      <c r="Q1106" s="17"/>
      <c r="R1106" s="17" t="e">
        <f>#REF!</f>
        <v>#REF!</v>
      </c>
    </row>
    <row r="1107" spans="1:18">
      <c r="A1107" s="17" t="e">
        <f>#REF!</f>
        <v>#REF!</v>
      </c>
      <c r="B1107" s="17" t="e">
        <f>#REF!</f>
        <v>#REF!</v>
      </c>
      <c r="C1107" s="17" t="e">
        <f>#REF!</f>
        <v>#REF!</v>
      </c>
      <c r="D1107" s="17" t="e">
        <f>#REF!</f>
        <v>#REF!</v>
      </c>
      <c r="E1107" s="17" t="e">
        <f>#REF!</f>
        <v>#REF!</v>
      </c>
      <c r="F1107" s="17" t="e">
        <f>#REF!</f>
        <v>#REF!</v>
      </c>
      <c r="G1107" s="17" t="e">
        <f>#REF!</f>
        <v>#REF!</v>
      </c>
      <c r="H1107" s="17" t="e">
        <f>#REF!</f>
        <v>#REF!</v>
      </c>
      <c r="I1107" s="17" t="e">
        <f>#REF!</f>
        <v>#REF!</v>
      </c>
      <c r="J1107" s="17" t="e">
        <f>#REF!</f>
        <v>#REF!</v>
      </c>
      <c r="K1107" s="17" t="e">
        <f>#REF!</f>
        <v>#REF!</v>
      </c>
      <c r="L1107" s="17"/>
      <c r="M1107" s="17"/>
      <c r="N1107" s="113"/>
      <c r="O1107" s="113"/>
      <c r="P1107" s="17"/>
      <c r="Q1107" s="17"/>
      <c r="R1107" s="17" t="e">
        <f>#REF!</f>
        <v>#REF!</v>
      </c>
    </row>
    <row r="1108" spans="1:18">
      <c r="A1108" s="17" t="e">
        <f>#REF!</f>
        <v>#REF!</v>
      </c>
      <c r="B1108" s="17" t="e">
        <f>#REF!</f>
        <v>#REF!</v>
      </c>
      <c r="C1108" s="17" t="e">
        <f>#REF!</f>
        <v>#REF!</v>
      </c>
      <c r="D1108" s="17" t="e">
        <f>#REF!</f>
        <v>#REF!</v>
      </c>
      <c r="E1108" s="17" t="e">
        <f>#REF!</f>
        <v>#REF!</v>
      </c>
      <c r="F1108" s="17" t="e">
        <f>#REF!</f>
        <v>#REF!</v>
      </c>
      <c r="G1108" s="17" t="e">
        <f>#REF!</f>
        <v>#REF!</v>
      </c>
      <c r="H1108" s="17" t="e">
        <f>#REF!</f>
        <v>#REF!</v>
      </c>
      <c r="I1108" s="17" t="e">
        <f>#REF!</f>
        <v>#REF!</v>
      </c>
      <c r="J1108" s="17" t="e">
        <f>#REF!</f>
        <v>#REF!</v>
      </c>
      <c r="K1108" s="17" t="e">
        <f>#REF!</f>
        <v>#REF!</v>
      </c>
      <c r="L1108" s="17"/>
      <c r="M1108" s="17"/>
      <c r="N1108" s="113"/>
      <c r="O1108" s="113"/>
      <c r="P1108" s="17"/>
      <c r="Q1108" s="17"/>
      <c r="R1108" s="17" t="e">
        <f>#REF!</f>
        <v>#REF!</v>
      </c>
    </row>
    <row r="1109" spans="1:18">
      <c r="A1109" s="17" t="e">
        <f>#REF!</f>
        <v>#REF!</v>
      </c>
      <c r="B1109" s="17" t="e">
        <f>#REF!</f>
        <v>#REF!</v>
      </c>
      <c r="C1109" s="17" t="e">
        <f>#REF!</f>
        <v>#REF!</v>
      </c>
      <c r="D1109" s="17" t="e">
        <f>#REF!</f>
        <v>#REF!</v>
      </c>
      <c r="E1109" s="17" t="e">
        <f>#REF!</f>
        <v>#REF!</v>
      </c>
      <c r="F1109" s="17" t="e">
        <f>#REF!</f>
        <v>#REF!</v>
      </c>
      <c r="G1109" s="17" t="e">
        <f>#REF!</f>
        <v>#REF!</v>
      </c>
      <c r="H1109" s="17" t="e">
        <f>#REF!</f>
        <v>#REF!</v>
      </c>
      <c r="I1109" s="17" t="e">
        <f>#REF!</f>
        <v>#REF!</v>
      </c>
      <c r="J1109" s="17" t="e">
        <f>#REF!</f>
        <v>#REF!</v>
      </c>
      <c r="K1109" s="17" t="e">
        <f>#REF!</f>
        <v>#REF!</v>
      </c>
      <c r="L1109" s="17"/>
      <c r="M1109" s="17"/>
      <c r="N1109" s="113"/>
      <c r="O1109" s="113"/>
      <c r="P1109" s="17"/>
      <c r="Q1109" s="17"/>
      <c r="R1109" s="17" t="e">
        <f>#REF!</f>
        <v>#REF!</v>
      </c>
    </row>
    <row r="1110" spans="1:18">
      <c r="A1110" s="17" t="e">
        <f>#REF!</f>
        <v>#REF!</v>
      </c>
      <c r="B1110" s="17" t="e">
        <f>#REF!</f>
        <v>#REF!</v>
      </c>
      <c r="C1110" s="17" t="e">
        <f>#REF!</f>
        <v>#REF!</v>
      </c>
      <c r="D1110" s="17" t="e">
        <f>#REF!</f>
        <v>#REF!</v>
      </c>
      <c r="E1110" s="17" t="e">
        <f>#REF!</f>
        <v>#REF!</v>
      </c>
      <c r="F1110" s="17" t="e">
        <f>#REF!</f>
        <v>#REF!</v>
      </c>
      <c r="G1110" s="17" t="e">
        <f>#REF!</f>
        <v>#REF!</v>
      </c>
      <c r="H1110" s="17" t="e">
        <f>#REF!</f>
        <v>#REF!</v>
      </c>
      <c r="I1110" s="17" t="e">
        <f>#REF!</f>
        <v>#REF!</v>
      </c>
      <c r="J1110" s="17" t="e">
        <f>#REF!</f>
        <v>#REF!</v>
      </c>
      <c r="K1110" s="17" t="e">
        <f>#REF!</f>
        <v>#REF!</v>
      </c>
      <c r="L1110" s="17"/>
      <c r="M1110" s="17"/>
      <c r="N1110" s="113"/>
      <c r="O1110" s="113"/>
      <c r="P1110" s="17"/>
      <c r="Q1110" s="17"/>
      <c r="R1110" s="17" t="e">
        <f>#REF!</f>
        <v>#REF!</v>
      </c>
    </row>
    <row r="1111" spans="1:18">
      <c r="A1111" s="17" t="e">
        <f>#REF!</f>
        <v>#REF!</v>
      </c>
      <c r="B1111" s="17" t="e">
        <f>#REF!</f>
        <v>#REF!</v>
      </c>
      <c r="C1111" s="17" t="e">
        <f>#REF!</f>
        <v>#REF!</v>
      </c>
      <c r="D1111" s="17" t="e">
        <f>#REF!</f>
        <v>#REF!</v>
      </c>
      <c r="E1111" s="17" t="e">
        <f>#REF!</f>
        <v>#REF!</v>
      </c>
      <c r="F1111" s="17" t="e">
        <f>#REF!</f>
        <v>#REF!</v>
      </c>
      <c r="G1111" s="17" t="e">
        <f>#REF!</f>
        <v>#REF!</v>
      </c>
      <c r="H1111" s="17" t="e">
        <f>#REF!</f>
        <v>#REF!</v>
      </c>
      <c r="I1111" s="17" t="e">
        <f>#REF!</f>
        <v>#REF!</v>
      </c>
      <c r="J1111" s="17" t="e">
        <f>#REF!</f>
        <v>#REF!</v>
      </c>
      <c r="K1111" s="17" t="e">
        <f>#REF!</f>
        <v>#REF!</v>
      </c>
      <c r="L1111" s="17"/>
      <c r="M1111" s="17"/>
      <c r="N1111" s="113"/>
      <c r="O1111" s="113"/>
      <c r="P1111" s="17"/>
      <c r="Q1111" s="17"/>
      <c r="R1111" s="17" t="e">
        <f>#REF!</f>
        <v>#REF!</v>
      </c>
    </row>
    <row r="1112" spans="1:18">
      <c r="A1112" s="17" t="e">
        <f>#REF!</f>
        <v>#REF!</v>
      </c>
      <c r="B1112" s="17" t="e">
        <f>#REF!</f>
        <v>#REF!</v>
      </c>
      <c r="C1112" s="17" t="e">
        <f>#REF!</f>
        <v>#REF!</v>
      </c>
      <c r="D1112" s="17" t="e">
        <f>#REF!</f>
        <v>#REF!</v>
      </c>
      <c r="E1112" s="17" t="e">
        <f>#REF!</f>
        <v>#REF!</v>
      </c>
      <c r="F1112" s="17" t="e">
        <f>#REF!</f>
        <v>#REF!</v>
      </c>
      <c r="G1112" s="17" t="e">
        <f>#REF!</f>
        <v>#REF!</v>
      </c>
      <c r="H1112" s="17" t="e">
        <f>#REF!</f>
        <v>#REF!</v>
      </c>
      <c r="I1112" s="17" t="e">
        <f>#REF!</f>
        <v>#REF!</v>
      </c>
      <c r="J1112" s="17" t="e">
        <f>#REF!</f>
        <v>#REF!</v>
      </c>
      <c r="K1112" s="17" t="e">
        <f>#REF!</f>
        <v>#REF!</v>
      </c>
      <c r="L1112" s="17"/>
      <c r="M1112" s="17"/>
      <c r="N1112" s="113"/>
      <c r="O1112" s="113"/>
      <c r="P1112" s="17"/>
      <c r="Q1112" s="17"/>
      <c r="R1112" s="17" t="e">
        <f>#REF!</f>
        <v>#REF!</v>
      </c>
    </row>
    <row r="1113" spans="1:18">
      <c r="A1113" s="17" t="e">
        <f>#REF!</f>
        <v>#REF!</v>
      </c>
      <c r="B1113" s="17" t="e">
        <f>#REF!</f>
        <v>#REF!</v>
      </c>
      <c r="C1113" s="17" t="e">
        <f>#REF!</f>
        <v>#REF!</v>
      </c>
      <c r="D1113" s="17" t="e">
        <f>#REF!</f>
        <v>#REF!</v>
      </c>
      <c r="E1113" s="17" t="e">
        <f>#REF!</f>
        <v>#REF!</v>
      </c>
      <c r="F1113" s="17" t="e">
        <f>#REF!</f>
        <v>#REF!</v>
      </c>
      <c r="G1113" s="17" t="e">
        <f>#REF!</f>
        <v>#REF!</v>
      </c>
      <c r="H1113" s="17" t="e">
        <f>#REF!</f>
        <v>#REF!</v>
      </c>
      <c r="I1113" s="17" t="e">
        <f>#REF!</f>
        <v>#REF!</v>
      </c>
      <c r="J1113" s="17" t="e">
        <f>#REF!</f>
        <v>#REF!</v>
      </c>
      <c r="K1113" s="17" t="e">
        <f>#REF!</f>
        <v>#REF!</v>
      </c>
      <c r="L1113" s="17"/>
      <c r="M1113" s="17"/>
      <c r="N1113" s="113"/>
      <c r="O1113" s="113"/>
      <c r="P1113" s="17"/>
      <c r="Q1113" s="17"/>
      <c r="R1113" s="17" t="e">
        <f>#REF!</f>
        <v>#REF!</v>
      </c>
    </row>
    <row r="1114" spans="1:18">
      <c r="A1114" s="17" t="e">
        <f>#REF!</f>
        <v>#REF!</v>
      </c>
      <c r="B1114" s="17" t="e">
        <f>#REF!</f>
        <v>#REF!</v>
      </c>
      <c r="C1114" s="17" t="e">
        <f>#REF!</f>
        <v>#REF!</v>
      </c>
      <c r="D1114" s="17" t="e">
        <f>#REF!</f>
        <v>#REF!</v>
      </c>
      <c r="E1114" s="17" t="e">
        <f>#REF!</f>
        <v>#REF!</v>
      </c>
      <c r="F1114" s="17" t="e">
        <f>#REF!</f>
        <v>#REF!</v>
      </c>
      <c r="G1114" s="17" t="e">
        <f>#REF!</f>
        <v>#REF!</v>
      </c>
      <c r="H1114" s="17" t="e">
        <f>#REF!</f>
        <v>#REF!</v>
      </c>
      <c r="I1114" s="17" t="e">
        <f>#REF!</f>
        <v>#REF!</v>
      </c>
      <c r="J1114" s="17" t="e">
        <f>#REF!</f>
        <v>#REF!</v>
      </c>
      <c r="K1114" s="17" t="e">
        <f>#REF!</f>
        <v>#REF!</v>
      </c>
      <c r="L1114" s="17"/>
      <c r="M1114" s="17"/>
      <c r="N1114" s="113"/>
      <c r="O1114" s="113"/>
      <c r="P1114" s="17"/>
      <c r="Q1114" s="17"/>
      <c r="R1114" s="17" t="e">
        <f>#REF!</f>
        <v>#REF!</v>
      </c>
    </row>
    <row r="1115" spans="1:18">
      <c r="A1115" s="17" t="e">
        <f>#REF!</f>
        <v>#REF!</v>
      </c>
      <c r="B1115" s="17" t="e">
        <f>#REF!</f>
        <v>#REF!</v>
      </c>
      <c r="C1115" s="17" t="e">
        <f>#REF!</f>
        <v>#REF!</v>
      </c>
      <c r="D1115" s="17" t="e">
        <f>#REF!</f>
        <v>#REF!</v>
      </c>
      <c r="E1115" s="17" t="e">
        <f>#REF!</f>
        <v>#REF!</v>
      </c>
      <c r="F1115" s="17" t="e">
        <f>#REF!</f>
        <v>#REF!</v>
      </c>
      <c r="G1115" s="17" t="e">
        <f>#REF!</f>
        <v>#REF!</v>
      </c>
      <c r="H1115" s="17" t="e">
        <f>#REF!</f>
        <v>#REF!</v>
      </c>
      <c r="I1115" s="17" t="e">
        <f>#REF!</f>
        <v>#REF!</v>
      </c>
      <c r="J1115" s="17" t="e">
        <f>#REF!</f>
        <v>#REF!</v>
      </c>
      <c r="K1115" s="17" t="e">
        <f>#REF!</f>
        <v>#REF!</v>
      </c>
      <c r="L1115" s="17"/>
      <c r="M1115" s="17"/>
      <c r="N1115" s="113"/>
      <c r="O1115" s="113"/>
      <c r="P1115" s="17"/>
      <c r="Q1115" s="17"/>
      <c r="R1115" s="17" t="e">
        <f>#REF!</f>
        <v>#REF!</v>
      </c>
    </row>
    <row r="1116" spans="1:18">
      <c r="A1116" s="17" t="e">
        <f>#REF!</f>
        <v>#REF!</v>
      </c>
      <c r="B1116" s="17" t="e">
        <f>#REF!</f>
        <v>#REF!</v>
      </c>
      <c r="C1116" s="17" t="e">
        <f>#REF!</f>
        <v>#REF!</v>
      </c>
      <c r="D1116" s="17" t="e">
        <f>#REF!</f>
        <v>#REF!</v>
      </c>
      <c r="E1116" s="17" t="e">
        <f>#REF!</f>
        <v>#REF!</v>
      </c>
      <c r="F1116" s="17" t="e">
        <f>#REF!</f>
        <v>#REF!</v>
      </c>
      <c r="G1116" s="17" t="e">
        <f>#REF!</f>
        <v>#REF!</v>
      </c>
      <c r="H1116" s="17" t="e">
        <f>#REF!</f>
        <v>#REF!</v>
      </c>
      <c r="I1116" s="17" t="e">
        <f>#REF!</f>
        <v>#REF!</v>
      </c>
      <c r="J1116" s="17" t="e">
        <f>#REF!</f>
        <v>#REF!</v>
      </c>
      <c r="K1116" s="17" t="e">
        <f>#REF!</f>
        <v>#REF!</v>
      </c>
      <c r="L1116" s="17"/>
      <c r="M1116" s="17"/>
      <c r="N1116" s="113"/>
      <c r="O1116" s="113"/>
      <c r="P1116" s="17"/>
      <c r="Q1116" s="17"/>
      <c r="R1116" s="17" t="e">
        <f>#REF!</f>
        <v>#REF!</v>
      </c>
    </row>
    <row r="1117" spans="1:18">
      <c r="A1117" s="17" t="e">
        <f>#REF!</f>
        <v>#REF!</v>
      </c>
      <c r="B1117" s="17" t="e">
        <f>#REF!</f>
        <v>#REF!</v>
      </c>
      <c r="C1117" s="17" t="e">
        <f>#REF!</f>
        <v>#REF!</v>
      </c>
      <c r="D1117" s="17" t="e">
        <f>#REF!</f>
        <v>#REF!</v>
      </c>
      <c r="E1117" s="17" t="e">
        <f>#REF!</f>
        <v>#REF!</v>
      </c>
      <c r="F1117" s="17" t="e">
        <f>#REF!</f>
        <v>#REF!</v>
      </c>
      <c r="G1117" s="17" t="e">
        <f>#REF!</f>
        <v>#REF!</v>
      </c>
      <c r="H1117" s="17" t="e">
        <f>#REF!</f>
        <v>#REF!</v>
      </c>
      <c r="I1117" s="17" t="e">
        <f>#REF!</f>
        <v>#REF!</v>
      </c>
      <c r="J1117" s="17" t="e">
        <f>#REF!</f>
        <v>#REF!</v>
      </c>
      <c r="K1117" s="17" t="e">
        <f>#REF!</f>
        <v>#REF!</v>
      </c>
      <c r="L1117" s="17"/>
      <c r="M1117" s="17"/>
      <c r="N1117" s="113"/>
      <c r="O1117" s="113"/>
      <c r="P1117" s="17"/>
      <c r="Q1117" s="17"/>
      <c r="R1117" s="17" t="e">
        <f>#REF!</f>
        <v>#REF!</v>
      </c>
    </row>
    <row r="1118" spans="1:18">
      <c r="A1118" s="17" t="e">
        <f>#REF!</f>
        <v>#REF!</v>
      </c>
      <c r="B1118" s="17" t="e">
        <f>#REF!</f>
        <v>#REF!</v>
      </c>
      <c r="C1118" s="17" t="e">
        <f>#REF!</f>
        <v>#REF!</v>
      </c>
      <c r="D1118" s="17" t="e">
        <f>#REF!</f>
        <v>#REF!</v>
      </c>
      <c r="E1118" s="17" t="e">
        <f>#REF!</f>
        <v>#REF!</v>
      </c>
      <c r="F1118" s="17" t="e">
        <f>#REF!</f>
        <v>#REF!</v>
      </c>
      <c r="G1118" s="17" t="e">
        <f>#REF!</f>
        <v>#REF!</v>
      </c>
      <c r="H1118" s="17" t="e">
        <f>#REF!</f>
        <v>#REF!</v>
      </c>
      <c r="I1118" s="17" t="e">
        <f>#REF!</f>
        <v>#REF!</v>
      </c>
      <c r="J1118" s="17" t="e">
        <f>#REF!</f>
        <v>#REF!</v>
      </c>
      <c r="K1118" s="17" t="e">
        <f>#REF!</f>
        <v>#REF!</v>
      </c>
      <c r="L1118" s="17"/>
      <c r="M1118" s="17"/>
      <c r="N1118" s="113"/>
      <c r="O1118" s="113"/>
      <c r="P1118" s="17"/>
      <c r="Q1118" s="17"/>
      <c r="R1118" s="17" t="e">
        <f>#REF!</f>
        <v>#REF!</v>
      </c>
    </row>
    <row r="1119" spans="1:18">
      <c r="A1119" s="17" t="e">
        <f>#REF!</f>
        <v>#REF!</v>
      </c>
      <c r="B1119" s="17" t="e">
        <f>#REF!</f>
        <v>#REF!</v>
      </c>
      <c r="C1119" s="17" t="e">
        <f>#REF!</f>
        <v>#REF!</v>
      </c>
      <c r="D1119" s="17" t="e">
        <f>#REF!</f>
        <v>#REF!</v>
      </c>
      <c r="E1119" s="17" t="e">
        <f>#REF!</f>
        <v>#REF!</v>
      </c>
      <c r="F1119" s="17" t="e">
        <f>#REF!</f>
        <v>#REF!</v>
      </c>
      <c r="G1119" s="17" t="e">
        <f>#REF!</f>
        <v>#REF!</v>
      </c>
      <c r="H1119" s="17" t="e">
        <f>#REF!</f>
        <v>#REF!</v>
      </c>
      <c r="I1119" s="17" t="e">
        <f>#REF!</f>
        <v>#REF!</v>
      </c>
      <c r="J1119" s="17" t="e">
        <f>#REF!</f>
        <v>#REF!</v>
      </c>
      <c r="K1119" s="17" t="e">
        <f>#REF!</f>
        <v>#REF!</v>
      </c>
      <c r="L1119" s="17"/>
      <c r="M1119" s="17"/>
      <c r="N1119" s="113"/>
      <c r="O1119" s="113"/>
      <c r="P1119" s="17"/>
      <c r="Q1119" s="17"/>
      <c r="R1119" s="17" t="e">
        <f>#REF!</f>
        <v>#REF!</v>
      </c>
    </row>
    <row r="1120" spans="1:18">
      <c r="A1120" s="17" t="e">
        <f>#REF!</f>
        <v>#REF!</v>
      </c>
      <c r="B1120" s="17" t="e">
        <f>#REF!</f>
        <v>#REF!</v>
      </c>
      <c r="C1120" s="17" t="e">
        <f>#REF!</f>
        <v>#REF!</v>
      </c>
      <c r="D1120" s="17" t="e">
        <f>#REF!</f>
        <v>#REF!</v>
      </c>
      <c r="E1120" s="17" t="e">
        <f>#REF!</f>
        <v>#REF!</v>
      </c>
      <c r="F1120" s="17" t="e">
        <f>#REF!</f>
        <v>#REF!</v>
      </c>
      <c r="G1120" s="17" t="e">
        <f>#REF!</f>
        <v>#REF!</v>
      </c>
      <c r="H1120" s="17" t="e">
        <f>#REF!</f>
        <v>#REF!</v>
      </c>
      <c r="I1120" s="17" t="e">
        <f>#REF!</f>
        <v>#REF!</v>
      </c>
      <c r="J1120" s="17" t="e">
        <f>#REF!</f>
        <v>#REF!</v>
      </c>
      <c r="K1120" s="17" t="e">
        <f>#REF!</f>
        <v>#REF!</v>
      </c>
      <c r="L1120" s="17"/>
      <c r="M1120" s="17"/>
      <c r="N1120" s="113"/>
      <c r="O1120" s="113"/>
      <c r="P1120" s="17"/>
      <c r="Q1120" s="17"/>
      <c r="R1120" s="17" t="e">
        <f>#REF!</f>
        <v>#REF!</v>
      </c>
    </row>
    <row r="1121" spans="1:18">
      <c r="A1121" s="17" t="e">
        <f>#REF!</f>
        <v>#REF!</v>
      </c>
      <c r="B1121" s="17" t="e">
        <f>#REF!</f>
        <v>#REF!</v>
      </c>
      <c r="C1121" s="17" t="e">
        <f>#REF!</f>
        <v>#REF!</v>
      </c>
      <c r="D1121" s="17" t="e">
        <f>#REF!</f>
        <v>#REF!</v>
      </c>
      <c r="E1121" s="17" t="e">
        <f>#REF!</f>
        <v>#REF!</v>
      </c>
      <c r="F1121" s="17" t="e">
        <f>#REF!</f>
        <v>#REF!</v>
      </c>
      <c r="G1121" s="17" t="e">
        <f>#REF!</f>
        <v>#REF!</v>
      </c>
      <c r="H1121" s="17" t="e">
        <f>#REF!</f>
        <v>#REF!</v>
      </c>
      <c r="I1121" s="17" t="e">
        <f>#REF!</f>
        <v>#REF!</v>
      </c>
      <c r="J1121" s="17" t="e">
        <f>#REF!</f>
        <v>#REF!</v>
      </c>
      <c r="K1121" s="17" t="e">
        <f>#REF!</f>
        <v>#REF!</v>
      </c>
      <c r="L1121" s="17"/>
      <c r="M1121" s="17"/>
      <c r="N1121" s="113"/>
      <c r="O1121" s="113"/>
      <c r="P1121" s="17"/>
      <c r="Q1121" s="17"/>
      <c r="R1121" s="17" t="e">
        <f>#REF!</f>
        <v>#REF!</v>
      </c>
    </row>
    <row r="1122" spans="1:18">
      <c r="A1122" s="17" t="e">
        <f>#REF!</f>
        <v>#REF!</v>
      </c>
      <c r="B1122" s="17" t="e">
        <f>#REF!</f>
        <v>#REF!</v>
      </c>
      <c r="C1122" s="17" t="e">
        <f>#REF!</f>
        <v>#REF!</v>
      </c>
      <c r="D1122" s="17" t="e">
        <f>#REF!</f>
        <v>#REF!</v>
      </c>
      <c r="E1122" s="17" t="e">
        <f>#REF!</f>
        <v>#REF!</v>
      </c>
      <c r="F1122" s="17" t="e">
        <f>#REF!</f>
        <v>#REF!</v>
      </c>
      <c r="G1122" s="17" t="e">
        <f>#REF!</f>
        <v>#REF!</v>
      </c>
      <c r="H1122" s="17" t="e">
        <f>#REF!</f>
        <v>#REF!</v>
      </c>
      <c r="I1122" s="17" t="e">
        <f>#REF!</f>
        <v>#REF!</v>
      </c>
      <c r="J1122" s="17" t="e">
        <f>#REF!</f>
        <v>#REF!</v>
      </c>
      <c r="K1122" s="17" t="e">
        <f>#REF!</f>
        <v>#REF!</v>
      </c>
      <c r="L1122" s="17"/>
      <c r="M1122" s="17"/>
      <c r="N1122" s="113"/>
      <c r="O1122" s="113"/>
      <c r="P1122" s="17"/>
      <c r="Q1122" s="17"/>
      <c r="R1122" s="17" t="e">
        <f>#REF!</f>
        <v>#REF!</v>
      </c>
    </row>
    <row r="1123" spans="1:18">
      <c r="A1123" s="17" t="e">
        <f>#REF!</f>
        <v>#REF!</v>
      </c>
      <c r="B1123" s="17" t="e">
        <f>#REF!</f>
        <v>#REF!</v>
      </c>
      <c r="C1123" s="17" t="e">
        <f>#REF!</f>
        <v>#REF!</v>
      </c>
      <c r="D1123" s="17" t="e">
        <f>#REF!</f>
        <v>#REF!</v>
      </c>
      <c r="E1123" s="17" t="e">
        <f>#REF!</f>
        <v>#REF!</v>
      </c>
      <c r="F1123" s="17" t="e">
        <f>#REF!</f>
        <v>#REF!</v>
      </c>
      <c r="G1123" s="17" t="e">
        <f>#REF!</f>
        <v>#REF!</v>
      </c>
      <c r="H1123" s="17" t="e">
        <f>#REF!</f>
        <v>#REF!</v>
      </c>
      <c r="I1123" s="17" t="e">
        <f>#REF!</f>
        <v>#REF!</v>
      </c>
      <c r="J1123" s="17" t="e">
        <f>#REF!</f>
        <v>#REF!</v>
      </c>
      <c r="K1123" s="17" t="e">
        <f>#REF!</f>
        <v>#REF!</v>
      </c>
      <c r="L1123" s="17"/>
      <c r="M1123" s="17"/>
      <c r="N1123" s="113"/>
      <c r="O1123" s="113"/>
      <c r="P1123" s="17"/>
      <c r="Q1123" s="17"/>
      <c r="R1123" s="17" t="e">
        <f>#REF!</f>
        <v>#REF!</v>
      </c>
    </row>
    <row r="1124" spans="1:18">
      <c r="A1124" s="17" t="e">
        <f>#REF!</f>
        <v>#REF!</v>
      </c>
      <c r="B1124" s="17" t="e">
        <f>#REF!</f>
        <v>#REF!</v>
      </c>
      <c r="C1124" s="17" t="e">
        <f>#REF!</f>
        <v>#REF!</v>
      </c>
      <c r="D1124" s="17" t="e">
        <f>#REF!</f>
        <v>#REF!</v>
      </c>
      <c r="E1124" s="17" t="e">
        <f>#REF!</f>
        <v>#REF!</v>
      </c>
      <c r="F1124" s="17" t="e">
        <f>#REF!</f>
        <v>#REF!</v>
      </c>
      <c r="G1124" s="17" t="e">
        <f>#REF!</f>
        <v>#REF!</v>
      </c>
      <c r="H1124" s="17" t="e">
        <f>#REF!</f>
        <v>#REF!</v>
      </c>
      <c r="I1124" s="17" t="e">
        <f>#REF!</f>
        <v>#REF!</v>
      </c>
      <c r="J1124" s="17" t="e">
        <f>#REF!</f>
        <v>#REF!</v>
      </c>
      <c r="K1124" s="17" t="e">
        <f>#REF!</f>
        <v>#REF!</v>
      </c>
      <c r="L1124" s="17"/>
      <c r="M1124" s="17"/>
      <c r="N1124" s="113"/>
      <c r="O1124" s="113"/>
      <c r="P1124" s="17"/>
      <c r="Q1124" s="17"/>
      <c r="R1124" s="17" t="e">
        <f>#REF!</f>
        <v>#REF!</v>
      </c>
    </row>
    <row r="1125" spans="1:18">
      <c r="A1125" s="17" t="e">
        <f>#REF!</f>
        <v>#REF!</v>
      </c>
      <c r="B1125" s="17" t="e">
        <f>#REF!</f>
        <v>#REF!</v>
      </c>
      <c r="C1125" s="17" t="e">
        <f>#REF!</f>
        <v>#REF!</v>
      </c>
      <c r="D1125" s="17" t="e">
        <f>#REF!</f>
        <v>#REF!</v>
      </c>
      <c r="E1125" s="17" t="e">
        <f>#REF!</f>
        <v>#REF!</v>
      </c>
      <c r="F1125" s="17" t="e">
        <f>#REF!</f>
        <v>#REF!</v>
      </c>
      <c r="G1125" s="17" t="e">
        <f>#REF!</f>
        <v>#REF!</v>
      </c>
      <c r="H1125" s="17" t="e">
        <f>#REF!</f>
        <v>#REF!</v>
      </c>
      <c r="I1125" s="17" t="e">
        <f>#REF!</f>
        <v>#REF!</v>
      </c>
      <c r="J1125" s="17" t="e">
        <f>#REF!</f>
        <v>#REF!</v>
      </c>
      <c r="K1125" s="17" t="e">
        <f>#REF!</f>
        <v>#REF!</v>
      </c>
      <c r="L1125" s="17"/>
      <c r="M1125" s="17"/>
      <c r="N1125" s="113"/>
      <c r="O1125" s="113"/>
      <c r="P1125" s="17"/>
      <c r="Q1125" s="17"/>
      <c r="R1125" s="17" t="e">
        <f>#REF!</f>
        <v>#REF!</v>
      </c>
    </row>
    <row r="1126" spans="1:18">
      <c r="A1126" s="17" t="e">
        <f>#REF!</f>
        <v>#REF!</v>
      </c>
      <c r="B1126" s="17" t="e">
        <f>#REF!</f>
        <v>#REF!</v>
      </c>
      <c r="C1126" s="17" t="e">
        <f>#REF!</f>
        <v>#REF!</v>
      </c>
      <c r="D1126" s="17" t="e">
        <f>#REF!</f>
        <v>#REF!</v>
      </c>
      <c r="E1126" s="17" t="e">
        <f>#REF!</f>
        <v>#REF!</v>
      </c>
      <c r="F1126" s="17" t="e">
        <f>#REF!</f>
        <v>#REF!</v>
      </c>
      <c r="G1126" s="17" t="e">
        <f>#REF!</f>
        <v>#REF!</v>
      </c>
      <c r="H1126" s="17" t="e">
        <f>#REF!</f>
        <v>#REF!</v>
      </c>
      <c r="I1126" s="17" t="e">
        <f>#REF!</f>
        <v>#REF!</v>
      </c>
      <c r="J1126" s="17" t="e">
        <f>#REF!</f>
        <v>#REF!</v>
      </c>
      <c r="K1126" s="17" t="e">
        <f>#REF!</f>
        <v>#REF!</v>
      </c>
      <c r="L1126" s="17"/>
      <c r="M1126" s="17"/>
      <c r="N1126" s="113"/>
      <c r="O1126" s="113"/>
      <c r="P1126" s="17"/>
      <c r="Q1126" s="17"/>
      <c r="R1126" s="17" t="e">
        <f>#REF!</f>
        <v>#REF!</v>
      </c>
    </row>
    <row r="1127" spans="1:18">
      <c r="A1127" s="17" t="e">
        <f>#REF!</f>
        <v>#REF!</v>
      </c>
      <c r="B1127" s="17" t="e">
        <f>#REF!</f>
        <v>#REF!</v>
      </c>
      <c r="C1127" s="17" t="e">
        <f>#REF!</f>
        <v>#REF!</v>
      </c>
      <c r="D1127" s="17" t="e">
        <f>#REF!</f>
        <v>#REF!</v>
      </c>
      <c r="E1127" s="17" t="e">
        <f>#REF!</f>
        <v>#REF!</v>
      </c>
      <c r="F1127" s="17" t="e">
        <f>#REF!</f>
        <v>#REF!</v>
      </c>
      <c r="G1127" s="17" t="e">
        <f>#REF!</f>
        <v>#REF!</v>
      </c>
      <c r="H1127" s="17" t="e">
        <f>#REF!</f>
        <v>#REF!</v>
      </c>
      <c r="I1127" s="17" t="e">
        <f>#REF!</f>
        <v>#REF!</v>
      </c>
      <c r="J1127" s="17" t="e">
        <f>#REF!</f>
        <v>#REF!</v>
      </c>
      <c r="K1127" s="17" t="e">
        <f>#REF!</f>
        <v>#REF!</v>
      </c>
      <c r="L1127" s="17"/>
      <c r="M1127" s="17"/>
      <c r="N1127" s="113"/>
      <c r="O1127" s="113"/>
      <c r="P1127" s="17"/>
      <c r="Q1127" s="17"/>
      <c r="R1127" s="17" t="e">
        <f>#REF!</f>
        <v>#REF!</v>
      </c>
    </row>
    <row r="1128" spans="1:18">
      <c r="A1128" s="17" t="e">
        <f>#REF!</f>
        <v>#REF!</v>
      </c>
      <c r="B1128" s="17" t="e">
        <f>#REF!</f>
        <v>#REF!</v>
      </c>
      <c r="C1128" s="17" t="e">
        <f>#REF!</f>
        <v>#REF!</v>
      </c>
      <c r="D1128" s="17" t="e">
        <f>#REF!</f>
        <v>#REF!</v>
      </c>
      <c r="E1128" s="17" t="e">
        <f>#REF!</f>
        <v>#REF!</v>
      </c>
      <c r="F1128" s="17" t="e">
        <f>#REF!</f>
        <v>#REF!</v>
      </c>
      <c r="G1128" s="17" t="e">
        <f>#REF!</f>
        <v>#REF!</v>
      </c>
      <c r="H1128" s="17" t="e">
        <f>#REF!</f>
        <v>#REF!</v>
      </c>
      <c r="I1128" s="17" t="e">
        <f>#REF!</f>
        <v>#REF!</v>
      </c>
      <c r="J1128" s="17" t="e">
        <f>#REF!</f>
        <v>#REF!</v>
      </c>
      <c r="K1128" s="17" t="e">
        <f>#REF!</f>
        <v>#REF!</v>
      </c>
      <c r="L1128" s="17"/>
      <c r="M1128" s="17"/>
      <c r="N1128" s="113"/>
      <c r="O1128" s="113"/>
      <c r="P1128" s="17"/>
      <c r="Q1128" s="17"/>
      <c r="R1128" s="17" t="e">
        <f>#REF!</f>
        <v>#REF!</v>
      </c>
    </row>
    <row r="1129" spans="1:18">
      <c r="A1129" s="17" t="e">
        <f>#REF!</f>
        <v>#REF!</v>
      </c>
      <c r="B1129" s="17" t="e">
        <f>#REF!</f>
        <v>#REF!</v>
      </c>
      <c r="C1129" s="17" t="e">
        <f>#REF!</f>
        <v>#REF!</v>
      </c>
      <c r="D1129" s="17" t="e">
        <f>#REF!</f>
        <v>#REF!</v>
      </c>
      <c r="E1129" s="17" t="e">
        <f>#REF!</f>
        <v>#REF!</v>
      </c>
      <c r="F1129" s="17" t="e">
        <f>#REF!</f>
        <v>#REF!</v>
      </c>
      <c r="G1129" s="17" t="e">
        <f>#REF!</f>
        <v>#REF!</v>
      </c>
      <c r="H1129" s="17" t="e">
        <f>#REF!</f>
        <v>#REF!</v>
      </c>
      <c r="I1129" s="17" t="e">
        <f>#REF!</f>
        <v>#REF!</v>
      </c>
      <c r="J1129" s="17" t="e">
        <f>#REF!</f>
        <v>#REF!</v>
      </c>
      <c r="K1129" s="17" t="e">
        <f>#REF!</f>
        <v>#REF!</v>
      </c>
      <c r="L1129" s="17"/>
      <c r="M1129" s="17"/>
      <c r="N1129" s="113"/>
      <c r="O1129" s="113"/>
      <c r="P1129" s="17"/>
      <c r="Q1129" s="17"/>
      <c r="R1129" s="17" t="e">
        <f>#REF!</f>
        <v>#REF!</v>
      </c>
    </row>
    <row r="1130" spans="1:18">
      <c r="A1130" s="17" t="e">
        <f>#REF!</f>
        <v>#REF!</v>
      </c>
      <c r="B1130" s="17" t="e">
        <f>#REF!</f>
        <v>#REF!</v>
      </c>
      <c r="C1130" s="17" t="e">
        <f>#REF!</f>
        <v>#REF!</v>
      </c>
      <c r="D1130" s="17" t="e">
        <f>#REF!</f>
        <v>#REF!</v>
      </c>
      <c r="E1130" s="17" t="e">
        <f>#REF!</f>
        <v>#REF!</v>
      </c>
      <c r="F1130" s="17" t="e">
        <f>#REF!</f>
        <v>#REF!</v>
      </c>
      <c r="G1130" s="17" t="e">
        <f>#REF!</f>
        <v>#REF!</v>
      </c>
      <c r="H1130" s="17" t="e">
        <f>#REF!</f>
        <v>#REF!</v>
      </c>
      <c r="I1130" s="17" t="e">
        <f>#REF!</f>
        <v>#REF!</v>
      </c>
      <c r="J1130" s="17" t="e">
        <f>#REF!</f>
        <v>#REF!</v>
      </c>
      <c r="K1130" s="17" t="e">
        <f>#REF!</f>
        <v>#REF!</v>
      </c>
      <c r="L1130" s="17"/>
      <c r="M1130" s="17"/>
      <c r="N1130" s="113"/>
      <c r="O1130" s="113"/>
      <c r="P1130" s="17"/>
      <c r="Q1130" s="17"/>
      <c r="R1130" s="17" t="e">
        <f>#REF!</f>
        <v>#REF!</v>
      </c>
    </row>
    <row r="1131" spans="1:18">
      <c r="A1131" s="17" t="e">
        <f>#REF!</f>
        <v>#REF!</v>
      </c>
      <c r="B1131" s="17" t="e">
        <f>#REF!</f>
        <v>#REF!</v>
      </c>
      <c r="C1131" s="17" t="e">
        <f>#REF!</f>
        <v>#REF!</v>
      </c>
      <c r="D1131" s="17" t="e">
        <f>#REF!</f>
        <v>#REF!</v>
      </c>
      <c r="E1131" s="17" t="e">
        <f>#REF!</f>
        <v>#REF!</v>
      </c>
      <c r="F1131" s="17" t="e">
        <f>#REF!</f>
        <v>#REF!</v>
      </c>
      <c r="G1131" s="17" t="e">
        <f>#REF!</f>
        <v>#REF!</v>
      </c>
      <c r="H1131" s="17" t="e">
        <f>#REF!</f>
        <v>#REF!</v>
      </c>
      <c r="I1131" s="17" t="e">
        <f>#REF!</f>
        <v>#REF!</v>
      </c>
      <c r="J1131" s="17" t="e">
        <f>#REF!</f>
        <v>#REF!</v>
      </c>
      <c r="K1131" s="17" t="e">
        <f>#REF!</f>
        <v>#REF!</v>
      </c>
      <c r="L1131" s="17"/>
      <c r="M1131" s="17"/>
      <c r="N1131" s="113"/>
      <c r="O1131" s="113"/>
      <c r="P1131" s="17"/>
      <c r="Q1131" s="17"/>
      <c r="R1131" s="17" t="e">
        <f>#REF!</f>
        <v>#REF!</v>
      </c>
    </row>
    <row r="1132" spans="1:18">
      <c r="A1132" s="17" t="e">
        <f>#REF!</f>
        <v>#REF!</v>
      </c>
      <c r="B1132" s="17" t="e">
        <f>#REF!</f>
        <v>#REF!</v>
      </c>
      <c r="C1132" s="17" t="e">
        <f>#REF!</f>
        <v>#REF!</v>
      </c>
      <c r="D1132" s="17" t="e">
        <f>#REF!</f>
        <v>#REF!</v>
      </c>
      <c r="E1132" s="17" t="e">
        <f>#REF!</f>
        <v>#REF!</v>
      </c>
      <c r="F1132" s="17" t="e">
        <f>#REF!</f>
        <v>#REF!</v>
      </c>
      <c r="G1132" s="17" t="e">
        <f>#REF!</f>
        <v>#REF!</v>
      </c>
      <c r="H1132" s="17" t="e">
        <f>#REF!</f>
        <v>#REF!</v>
      </c>
      <c r="I1132" s="17" t="e">
        <f>#REF!</f>
        <v>#REF!</v>
      </c>
      <c r="J1132" s="17" t="e">
        <f>#REF!</f>
        <v>#REF!</v>
      </c>
      <c r="K1132" s="17" t="e">
        <f>#REF!</f>
        <v>#REF!</v>
      </c>
      <c r="L1132" s="17"/>
      <c r="M1132" s="17"/>
      <c r="N1132" s="113"/>
      <c r="O1132" s="113"/>
      <c r="P1132" s="17"/>
      <c r="Q1132" s="17"/>
      <c r="R1132" s="17" t="e">
        <f>#REF!</f>
        <v>#REF!</v>
      </c>
    </row>
    <row r="1133" spans="1:18">
      <c r="A1133" s="17" t="e">
        <f>#REF!</f>
        <v>#REF!</v>
      </c>
      <c r="B1133" s="17" t="e">
        <f>#REF!</f>
        <v>#REF!</v>
      </c>
      <c r="C1133" s="17" t="e">
        <f>#REF!</f>
        <v>#REF!</v>
      </c>
      <c r="D1133" s="17" t="e">
        <f>#REF!</f>
        <v>#REF!</v>
      </c>
      <c r="E1133" s="17" t="e">
        <f>#REF!</f>
        <v>#REF!</v>
      </c>
      <c r="F1133" s="17" t="e">
        <f>#REF!</f>
        <v>#REF!</v>
      </c>
      <c r="G1133" s="17" t="e">
        <f>#REF!</f>
        <v>#REF!</v>
      </c>
      <c r="H1133" s="17" t="e">
        <f>#REF!</f>
        <v>#REF!</v>
      </c>
      <c r="I1133" s="17" t="e">
        <f>#REF!</f>
        <v>#REF!</v>
      </c>
      <c r="J1133" s="17" t="e">
        <f>#REF!</f>
        <v>#REF!</v>
      </c>
      <c r="K1133" s="17" t="e">
        <f>#REF!</f>
        <v>#REF!</v>
      </c>
      <c r="L1133" s="17"/>
      <c r="M1133" s="17"/>
      <c r="N1133" s="113"/>
      <c r="O1133" s="113"/>
      <c r="P1133" s="17"/>
      <c r="Q1133" s="17"/>
      <c r="R1133" s="17" t="e">
        <f>#REF!</f>
        <v>#REF!</v>
      </c>
    </row>
    <row r="1134" spans="1:18">
      <c r="A1134" s="17" t="e">
        <f>#REF!</f>
        <v>#REF!</v>
      </c>
      <c r="B1134" s="17" t="e">
        <f>#REF!</f>
        <v>#REF!</v>
      </c>
      <c r="C1134" s="17" t="e">
        <f>#REF!</f>
        <v>#REF!</v>
      </c>
      <c r="D1134" s="17" t="e">
        <f>#REF!</f>
        <v>#REF!</v>
      </c>
      <c r="E1134" s="17" t="e">
        <f>#REF!</f>
        <v>#REF!</v>
      </c>
      <c r="F1134" s="17" t="e">
        <f>#REF!</f>
        <v>#REF!</v>
      </c>
      <c r="G1134" s="17" t="e">
        <f>#REF!</f>
        <v>#REF!</v>
      </c>
      <c r="H1134" s="17" t="e">
        <f>#REF!</f>
        <v>#REF!</v>
      </c>
      <c r="I1134" s="17" t="e">
        <f>#REF!</f>
        <v>#REF!</v>
      </c>
      <c r="J1134" s="17" t="e">
        <f>#REF!</f>
        <v>#REF!</v>
      </c>
      <c r="K1134" s="17" t="e">
        <f>#REF!</f>
        <v>#REF!</v>
      </c>
      <c r="L1134" s="17"/>
      <c r="M1134" s="17"/>
      <c r="N1134" s="113"/>
      <c r="O1134" s="113"/>
      <c r="P1134" s="17"/>
      <c r="Q1134" s="17"/>
      <c r="R1134" s="17" t="e">
        <f>#REF!</f>
        <v>#REF!</v>
      </c>
    </row>
    <row r="1135" spans="1:18">
      <c r="A1135" s="17" t="e">
        <f>#REF!</f>
        <v>#REF!</v>
      </c>
      <c r="B1135" s="17" t="e">
        <f>#REF!</f>
        <v>#REF!</v>
      </c>
      <c r="C1135" s="17" t="e">
        <f>#REF!</f>
        <v>#REF!</v>
      </c>
      <c r="D1135" s="17" t="e">
        <f>#REF!</f>
        <v>#REF!</v>
      </c>
      <c r="E1135" s="17" t="e">
        <f>#REF!</f>
        <v>#REF!</v>
      </c>
      <c r="F1135" s="17" t="e">
        <f>#REF!</f>
        <v>#REF!</v>
      </c>
      <c r="G1135" s="17" t="e">
        <f>#REF!</f>
        <v>#REF!</v>
      </c>
      <c r="H1135" s="17" t="e">
        <f>#REF!</f>
        <v>#REF!</v>
      </c>
      <c r="I1135" s="17" t="e">
        <f>#REF!</f>
        <v>#REF!</v>
      </c>
      <c r="J1135" s="17" t="e">
        <f>#REF!</f>
        <v>#REF!</v>
      </c>
      <c r="K1135" s="17" t="e">
        <f>#REF!</f>
        <v>#REF!</v>
      </c>
      <c r="L1135" s="17"/>
      <c r="M1135" s="17"/>
      <c r="N1135" s="113"/>
      <c r="O1135" s="113"/>
      <c r="P1135" s="17"/>
      <c r="Q1135" s="17"/>
      <c r="R1135" s="17" t="e">
        <f>#REF!</f>
        <v>#REF!</v>
      </c>
    </row>
    <row r="1136" spans="1:18">
      <c r="A1136" s="17" t="e">
        <f>#REF!</f>
        <v>#REF!</v>
      </c>
      <c r="B1136" s="17" t="e">
        <f>#REF!</f>
        <v>#REF!</v>
      </c>
      <c r="C1136" s="17" t="e">
        <f>#REF!</f>
        <v>#REF!</v>
      </c>
      <c r="D1136" s="17" t="e">
        <f>#REF!</f>
        <v>#REF!</v>
      </c>
      <c r="E1136" s="17" t="e">
        <f>#REF!</f>
        <v>#REF!</v>
      </c>
      <c r="F1136" s="17" t="e">
        <f>#REF!</f>
        <v>#REF!</v>
      </c>
      <c r="G1136" s="17" t="e">
        <f>#REF!</f>
        <v>#REF!</v>
      </c>
      <c r="H1136" s="17" t="e">
        <f>#REF!</f>
        <v>#REF!</v>
      </c>
      <c r="I1136" s="17" t="e">
        <f>#REF!</f>
        <v>#REF!</v>
      </c>
      <c r="J1136" s="17" t="e">
        <f>#REF!</f>
        <v>#REF!</v>
      </c>
      <c r="K1136" s="17" t="e">
        <f>#REF!</f>
        <v>#REF!</v>
      </c>
      <c r="L1136" s="17"/>
      <c r="M1136" s="17"/>
      <c r="N1136" s="113"/>
      <c r="O1136" s="113"/>
      <c r="P1136" s="17"/>
      <c r="Q1136" s="17"/>
      <c r="R1136" s="17" t="e">
        <f>#REF!</f>
        <v>#REF!</v>
      </c>
    </row>
    <row r="1137" spans="1:18">
      <c r="A1137" s="17" t="e">
        <f>#REF!</f>
        <v>#REF!</v>
      </c>
      <c r="B1137" s="17" t="e">
        <f>#REF!</f>
        <v>#REF!</v>
      </c>
      <c r="C1137" s="17" t="e">
        <f>#REF!</f>
        <v>#REF!</v>
      </c>
      <c r="D1137" s="17" t="e">
        <f>#REF!</f>
        <v>#REF!</v>
      </c>
      <c r="E1137" s="17" t="e">
        <f>#REF!</f>
        <v>#REF!</v>
      </c>
      <c r="F1137" s="17" t="e">
        <f>#REF!</f>
        <v>#REF!</v>
      </c>
      <c r="G1137" s="17" t="e">
        <f>#REF!</f>
        <v>#REF!</v>
      </c>
      <c r="H1137" s="17" t="e">
        <f>#REF!</f>
        <v>#REF!</v>
      </c>
      <c r="I1137" s="17" t="e">
        <f>#REF!</f>
        <v>#REF!</v>
      </c>
      <c r="J1137" s="17" t="e">
        <f>#REF!</f>
        <v>#REF!</v>
      </c>
      <c r="K1137" s="17" t="e">
        <f>#REF!</f>
        <v>#REF!</v>
      </c>
      <c r="L1137" s="17"/>
      <c r="M1137" s="17"/>
      <c r="N1137" s="113"/>
      <c r="O1137" s="113"/>
      <c r="P1137" s="17"/>
      <c r="Q1137" s="17"/>
      <c r="R1137" s="17" t="e">
        <f>#REF!</f>
        <v>#REF!</v>
      </c>
    </row>
    <row r="1138" spans="1:18">
      <c r="A1138" s="17" t="e">
        <f>#REF!</f>
        <v>#REF!</v>
      </c>
      <c r="B1138" s="17" t="e">
        <f>#REF!</f>
        <v>#REF!</v>
      </c>
      <c r="C1138" s="17" t="e">
        <f>#REF!</f>
        <v>#REF!</v>
      </c>
      <c r="D1138" s="17" t="e">
        <f>#REF!</f>
        <v>#REF!</v>
      </c>
      <c r="E1138" s="17" t="e">
        <f>#REF!</f>
        <v>#REF!</v>
      </c>
      <c r="F1138" s="17" t="e">
        <f>#REF!</f>
        <v>#REF!</v>
      </c>
      <c r="G1138" s="17" t="e">
        <f>#REF!</f>
        <v>#REF!</v>
      </c>
      <c r="H1138" s="17" t="e">
        <f>#REF!</f>
        <v>#REF!</v>
      </c>
      <c r="I1138" s="17" t="e">
        <f>#REF!</f>
        <v>#REF!</v>
      </c>
      <c r="J1138" s="17" t="e">
        <f>#REF!</f>
        <v>#REF!</v>
      </c>
      <c r="K1138" s="17" t="e">
        <f>#REF!</f>
        <v>#REF!</v>
      </c>
      <c r="L1138" s="17"/>
      <c r="M1138" s="17"/>
      <c r="N1138" s="113"/>
      <c r="O1138" s="113"/>
      <c r="P1138" s="17"/>
      <c r="Q1138" s="17"/>
      <c r="R1138" s="17" t="e">
        <f>#REF!</f>
        <v>#REF!</v>
      </c>
    </row>
    <row r="1139" spans="1:18">
      <c r="A1139" s="17" t="e">
        <f>#REF!</f>
        <v>#REF!</v>
      </c>
      <c r="B1139" s="17" t="e">
        <f>#REF!</f>
        <v>#REF!</v>
      </c>
      <c r="C1139" s="17" t="e">
        <f>#REF!</f>
        <v>#REF!</v>
      </c>
      <c r="D1139" s="17" t="e">
        <f>#REF!</f>
        <v>#REF!</v>
      </c>
      <c r="E1139" s="17" t="e">
        <f>#REF!</f>
        <v>#REF!</v>
      </c>
      <c r="F1139" s="17" t="e">
        <f>#REF!</f>
        <v>#REF!</v>
      </c>
      <c r="G1139" s="17" t="e">
        <f>#REF!</f>
        <v>#REF!</v>
      </c>
      <c r="H1139" s="17" t="e">
        <f>#REF!</f>
        <v>#REF!</v>
      </c>
      <c r="I1139" s="17" t="e">
        <f>#REF!</f>
        <v>#REF!</v>
      </c>
      <c r="J1139" s="17" t="e">
        <f>#REF!</f>
        <v>#REF!</v>
      </c>
      <c r="K1139" s="17" t="e">
        <f>#REF!</f>
        <v>#REF!</v>
      </c>
      <c r="L1139" s="17"/>
      <c r="M1139" s="17"/>
      <c r="N1139" s="113"/>
      <c r="O1139" s="113"/>
      <c r="P1139" s="17"/>
      <c r="Q1139" s="17"/>
      <c r="R1139" s="17" t="e">
        <f>#REF!</f>
        <v>#REF!</v>
      </c>
    </row>
    <row r="1140" spans="1:18">
      <c r="A1140" s="17" t="e">
        <f>#REF!</f>
        <v>#REF!</v>
      </c>
      <c r="B1140" s="17" t="e">
        <f>#REF!</f>
        <v>#REF!</v>
      </c>
      <c r="C1140" s="17" t="e">
        <f>#REF!</f>
        <v>#REF!</v>
      </c>
      <c r="D1140" s="17" t="e">
        <f>#REF!</f>
        <v>#REF!</v>
      </c>
      <c r="E1140" s="17" t="e">
        <f>#REF!</f>
        <v>#REF!</v>
      </c>
      <c r="F1140" s="17" t="e">
        <f>#REF!</f>
        <v>#REF!</v>
      </c>
      <c r="G1140" s="17" t="e">
        <f>#REF!</f>
        <v>#REF!</v>
      </c>
      <c r="H1140" s="17" t="e">
        <f>#REF!</f>
        <v>#REF!</v>
      </c>
      <c r="I1140" s="17" t="e">
        <f>#REF!</f>
        <v>#REF!</v>
      </c>
      <c r="J1140" s="17" t="e">
        <f>#REF!</f>
        <v>#REF!</v>
      </c>
      <c r="K1140" s="17" t="e">
        <f>#REF!</f>
        <v>#REF!</v>
      </c>
      <c r="L1140" s="17"/>
      <c r="M1140" s="17"/>
      <c r="N1140" s="113"/>
      <c r="O1140" s="113"/>
      <c r="P1140" s="17"/>
      <c r="Q1140" s="17"/>
      <c r="R1140" s="17" t="e">
        <f>#REF!</f>
        <v>#REF!</v>
      </c>
    </row>
    <row r="1141" spans="1:18">
      <c r="A1141" s="17" t="e">
        <f>#REF!</f>
        <v>#REF!</v>
      </c>
      <c r="B1141" s="17" t="e">
        <f>#REF!</f>
        <v>#REF!</v>
      </c>
      <c r="C1141" s="17" t="e">
        <f>#REF!</f>
        <v>#REF!</v>
      </c>
      <c r="D1141" s="17" t="e">
        <f>#REF!</f>
        <v>#REF!</v>
      </c>
      <c r="E1141" s="17" t="e">
        <f>#REF!</f>
        <v>#REF!</v>
      </c>
      <c r="F1141" s="17" t="e">
        <f>#REF!</f>
        <v>#REF!</v>
      </c>
      <c r="G1141" s="17" t="e">
        <f>#REF!</f>
        <v>#REF!</v>
      </c>
      <c r="H1141" s="17" t="e">
        <f>#REF!</f>
        <v>#REF!</v>
      </c>
      <c r="I1141" s="17" t="e">
        <f>#REF!</f>
        <v>#REF!</v>
      </c>
      <c r="J1141" s="17" t="e">
        <f>#REF!</f>
        <v>#REF!</v>
      </c>
      <c r="K1141" s="17" t="e">
        <f>#REF!</f>
        <v>#REF!</v>
      </c>
      <c r="L1141" s="17"/>
      <c r="M1141" s="17"/>
      <c r="N1141" s="113"/>
      <c r="O1141" s="113"/>
      <c r="P1141" s="17"/>
      <c r="Q1141" s="17"/>
      <c r="R1141" s="17" t="e">
        <f>#REF!</f>
        <v>#REF!</v>
      </c>
    </row>
    <row r="1142" spans="1:18">
      <c r="A1142" s="17" t="e">
        <f>#REF!</f>
        <v>#REF!</v>
      </c>
      <c r="B1142" s="17" t="e">
        <f>#REF!</f>
        <v>#REF!</v>
      </c>
      <c r="C1142" s="17" t="e">
        <f>#REF!</f>
        <v>#REF!</v>
      </c>
      <c r="D1142" s="17" t="e">
        <f>#REF!</f>
        <v>#REF!</v>
      </c>
      <c r="E1142" s="17" t="e">
        <f>#REF!</f>
        <v>#REF!</v>
      </c>
      <c r="F1142" s="17" t="e">
        <f>#REF!</f>
        <v>#REF!</v>
      </c>
      <c r="G1142" s="17" t="e">
        <f>#REF!</f>
        <v>#REF!</v>
      </c>
      <c r="H1142" s="17" t="e">
        <f>#REF!</f>
        <v>#REF!</v>
      </c>
      <c r="I1142" s="17" t="e">
        <f>#REF!</f>
        <v>#REF!</v>
      </c>
      <c r="J1142" s="17" t="e">
        <f>#REF!</f>
        <v>#REF!</v>
      </c>
      <c r="K1142" s="17" t="e">
        <f>#REF!</f>
        <v>#REF!</v>
      </c>
      <c r="L1142" s="17"/>
      <c r="M1142" s="17"/>
      <c r="N1142" s="113"/>
      <c r="O1142" s="113"/>
      <c r="P1142" s="17"/>
      <c r="Q1142" s="17"/>
      <c r="R1142" s="17" t="e">
        <f>#REF!</f>
        <v>#REF!</v>
      </c>
    </row>
    <row r="1143" spans="1:18">
      <c r="A1143" s="17" t="e">
        <f>#REF!</f>
        <v>#REF!</v>
      </c>
      <c r="B1143" s="17" t="e">
        <f>#REF!</f>
        <v>#REF!</v>
      </c>
      <c r="C1143" s="17" t="e">
        <f>#REF!</f>
        <v>#REF!</v>
      </c>
      <c r="D1143" s="17" t="e">
        <f>#REF!</f>
        <v>#REF!</v>
      </c>
      <c r="E1143" s="17" t="e">
        <f>#REF!</f>
        <v>#REF!</v>
      </c>
      <c r="F1143" s="17" t="e">
        <f>#REF!</f>
        <v>#REF!</v>
      </c>
      <c r="G1143" s="17" t="e">
        <f>#REF!</f>
        <v>#REF!</v>
      </c>
      <c r="H1143" s="17" t="e">
        <f>#REF!</f>
        <v>#REF!</v>
      </c>
      <c r="I1143" s="17" t="e">
        <f>#REF!</f>
        <v>#REF!</v>
      </c>
      <c r="J1143" s="17" t="e">
        <f>#REF!</f>
        <v>#REF!</v>
      </c>
      <c r="K1143" s="17" t="e">
        <f>#REF!</f>
        <v>#REF!</v>
      </c>
      <c r="L1143" s="17"/>
      <c r="M1143" s="17"/>
      <c r="N1143" s="113"/>
      <c r="O1143" s="113"/>
      <c r="P1143" s="17"/>
      <c r="Q1143" s="17"/>
      <c r="R1143" s="17" t="e">
        <f>#REF!</f>
        <v>#REF!</v>
      </c>
    </row>
    <row r="1144" spans="1:18">
      <c r="A1144" s="17" t="e">
        <f>#REF!</f>
        <v>#REF!</v>
      </c>
      <c r="B1144" s="17" t="e">
        <f>#REF!</f>
        <v>#REF!</v>
      </c>
      <c r="C1144" s="17" t="e">
        <f>#REF!</f>
        <v>#REF!</v>
      </c>
      <c r="D1144" s="17" t="e">
        <f>#REF!</f>
        <v>#REF!</v>
      </c>
      <c r="E1144" s="17" t="e">
        <f>#REF!</f>
        <v>#REF!</v>
      </c>
      <c r="F1144" s="17" t="e">
        <f>#REF!</f>
        <v>#REF!</v>
      </c>
      <c r="G1144" s="17" t="e">
        <f>#REF!</f>
        <v>#REF!</v>
      </c>
      <c r="H1144" s="17" t="e">
        <f>#REF!</f>
        <v>#REF!</v>
      </c>
      <c r="I1144" s="17" t="e">
        <f>#REF!</f>
        <v>#REF!</v>
      </c>
      <c r="J1144" s="17" t="e">
        <f>#REF!</f>
        <v>#REF!</v>
      </c>
      <c r="K1144" s="17" t="e">
        <f>#REF!</f>
        <v>#REF!</v>
      </c>
      <c r="L1144" s="17"/>
      <c r="M1144" s="17"/>
      <c r="N1144" s="113"/>
      <c r="O1144" s="113"/>
      <c r="P1144" s="17"/>
      <c r="Q1144" s="17"/>
      <c r="R1144" s="17" t="e">
        <f>#REF!</f>
        <v>#REF!</v>
      </c>
    </row>
    <row r="1145" spans="1:18">
      <c r="A1145" s="17" t="e">
        <f>#REF!</f>
        <v>#REF!</v>
      </c>
      <c r="B1145" s="17" t="e">
        <f>#REF!</f>
        <v>#REF!</v>
      </c>
      <c r="C1145" s="17" t="e">
        <f>#REF!</f>
        <v>#REF!</v>
      </c>
      <c r="D1145" s="17" t="e">
        <f>#REF!</f>
        <v>#REF!</v>
      </c>
      <c r="E1145" s="17" t="e">
        <f>#REF!</f>
        <v>#REF!</v>
      </c>
      <c r="F1145" s="17" t="e">
        <f>#REF!</f>
        <v>#REF!</v>
      </c>
      <c r="G1145" s="17" t="e">
        <f>#REF!</f>
        <v>#REF!</v>
      </c>
      <c r="H1145" s="17" t="e">
        <f>#REF!</f>
        <v>#REF!</v>
      </c>
      <c r="I1145" s="17" t="e">
        <f>#REF!</f>
        <v>#REF!</v>
      </c>
      <c r="J1145" s="17" t="e">
        <f>#REF!</f>
        <v>#REF!</v>
      </c>
      <c r="K1145" s="17" t="e">
        <f>#REF!</f>
        <v>#REF!</v>
      </c>
      <c r="L1145" s="17"/>
      <c r="M1145" s="17"/>
      <c r="N1145" s="113"/>
      <c r="O1145" s="113"/>
      <c r="P1145" s="17"/>
      <c r="Q1145" s="17"/>
      <c r="R1145" s="17" t="e">
        <f>#REF!</f>
        <v>#REF!</v>
      </c>
    </row>
    <row r="1146" spans="1:18">
      <c r="A1146" s="17" t="e">
        <f>#REF!</f>
        <v>#REF!</v>
      </c>
      <c r="B1146" s="17" t="e">
        <f>#REF!</f>
        <v>#REF!</v>
      </c>
      <c r="C1146" s="17" t="e">
        <f>#REF!</f>
        <v>#REF!</v>
      </c>
      <c r="D1146" s="17" t="e">
        <f>#REF!</f>
        <v>#REF!</v>
      </c>
      <c r="E1146" s="17" t="e">
        <f>#REF!</f>
        <v>#REF!</v>
      </c>
      <c r="F1146" s="17" t="e">
        <f>#REF!</f>
        <v>#REF!</v>
      </c>
      <c r="G1146" s="17" t="e">
        <f>#REF!</f>
        <v>#REF!</v>
      </c>
      <c r="H1146" s="17" t="e">
        <f>#REF!</f>
        <v>#REF!</v>
      </c>
      <c r="I1146" s="17" t="e">
        <f>#REF!</f>
        <v>#REF!</v>
      </c>
      <c r="J1146" s="17" t="e">
        <f>#REF!</f>
        <v>#REF!</v>
      </c>
      <c r="K1146" s="17" t="e">
        <f>#REF!</f>
        <v>#REF!</v>
      </c>
      <c r="L1146" s="17"/>
      <c r="M1146" s="17"/>
      <c r="N1146" s="113"/>
      <c r="O1146" s="113"/>
      <c r="P1146" s="17"/>
      <c r="Q1146" s="17"/>
      <c r="R1146" s="17" t="e">
        <f>#REF!</f>
        <v>#REF!</v>
      </c>
    </row>
    <row r="1147" spans="1:18">
      <c r="A1147" s="17" t="e">
        <f>#REF!</f>
        <v>#REF!</v>
      </c>
      <c r="B1147" s="17" t="e">
        <f>#REF!</f>
        <v>#REF!</v>
      </c>
      <c r="C1147" s="17" t="e">
        <f>#REF!</f>
        <v>#REF!</v>
      </c>
      <c r="D1147" s="17" t="e">
        <f>#REF!</f>
        <v>#REF!</v>
      </c>
      <c r="E1147" s="17" t="e">
        <f>#REF!</f>
        <v>#REF!</v>
      </c>
      <c r="F1147" s="17" t="e">
        <f>#REF!</f>
        <v>#REF!</v>
      </c>
      <c r="G1147" s="17" t="e">
        <f>#REF!</f>
        <v>#REF!</v>
      </c>
      <c r="H1147" s="17" t="e">
        <f>#REF!</f>
        <v>#REF!</v>
      </c>
      <c r="I1147" s="17" t="e">
        <f>#REF!</f>
        <v>#REF!</v>
      </c>
      <c r="J1147" s="17" t="e">
        <f>#REF!</f>
        <v>#REF!</v>
      </c>
      <c r="K1147" s="17" t="e">
        <f>#REF!</f>
        <v>#REF!</v>
      </c>
      <c r="L1147" s="17"/>
      <c r="M1147" s="17"/>
      <c r="N1147" s="113"/>
      <c r="O1147" s="113"/>
      <c r="P1147" s="17"/>
      <c r="Q1147" s="17"/>
      <c r="R1147" s="17" t="e">
        <f>#REF!</f>
        <v>#REF!</v>
      </c>
    </row>
    <row r="1148" spans="1:18">
      <c r="A1148" s="17" t="e">
        <f>#REF!</f>
        <v>#REF!</v>
      </c>
      <c r="B1148" s="17" t="e">
        <f>#REF!</f>
        <v>#REF!</v>
      </c>
      <c r="C1148" s="17" t="e">
        <f>#REF!</f>
        <v>#REF!</v>
      </c>
      <c r="D1148" s="17" t="e">
        <f>#REF!</f>
        <v>#REF!</v>
      </c>
      <c r="E1148" s="17" t="e">
        <f>#REF!</f>
        <v>#REF!</v>
      </c>
      <c r="F1148" s="17" t="e">
        <f>#REF!</f>
        <v>#REF!</v>
      </c>
      <c r="G1148" s="17" t="e">
        <f>#REF!</f>
        <v>#REF!</v>
      </c>
      <c r="H1148" s="17" t="e">
        <f>#REF!</f>
        <v>#REF!</v>
      </c>
      <c r="I1148" s="17" t="e">
        <f>#REF!</f>
        <v>#REF!</v>
      </c>
      <c r="J1148" s="17" t="e">
        <f>#REF!</f>
        <v>#REF!</v>
      </c>
      <c r="K1148" s="17" t="e">
        <f>#REF!</f>
        <v>#REF!</v>
      </c>
      <c r="L1148" s="17"/>
      <c r="M1148" s="17"/>
      <c r="N1148" s="113"/>
      <c r="O1148" s="113"/>
      <c r="P1148" s="17"/>
      <c r="Q1148" s="17"/>
      <c r="R1148" s="17" t="e">
        <f>#REF!</f>
        <v>#REF!</v>
      </c>
    </row>
    <row r="1149" spans="1:18">
      <c r="A1149" s="17" t="e">
        <f>#REF!</f>
        <v>#REF!</v>
      </c>
      <c r="B1149" s="17" t="e">
        <f>#REF!</f>
        <v>#REF!</v>
      </c>
      <c r="C1149" s="17" t="e">
        <f>#REF!</f>
        <v>#REF!</v>
      </c>
      <c r="D1149" s="17" t="e">
        <f>#REF!</f>
        <v>#REF!</v>
      </c>
      <c r="E1149" s="17" t="e">
        <f>#REF!</f>
        <v>#REF!</v>
      </c>
      <c r="F1149" s="17" t="e">
        <f>#REF!</f>
        <v>#REF!</v>
      </c>
      <c r="G1149" s="17" t="e">
        <f>#REF!</f>
        <v>#REF!</v>
      </c>
      <c r="H1149" s="17" t="e">
        <f>#REF!</f>
        <v>#REF!</v>
      </c>
      <c r="I1149" s="17" t="e">
        <f>#REF!</f>
        <v>#REF!</v>
      </c>
      <c r="J1149" s="17" t="e">
        <f>#REF!</f>
        <v>#REF!</v>
      </c>
      <c r="K1149" s="17" t="e">
        <f>#REF!</f>
        <v>#REF!</v>
      </c>
      <c r="L1149" s="17"/>
      <c r="M1149" s="17"/>
      <c r="N1149" s="113"/>
      <c r="O1149" s="113"/>
      <c r="P1149" s="17"/>
      <c r="Q1149" s="17"/>
      <c r="R1149" s="17" t="e">
        <f>#REF!</f>
        <v>#REF!</v>
      </c>
    </row>
    <row r="1150" spans="1:18">
      <c r="A1150" s="17" t="e">
        <f>#REF!</f>
        <v>#REF!</v>
      </c>
      <c r="B1150" s="17" t="e">
        <f>#REF!</f>
        <v>#REF!</v>
      </c>
      <c r="C1150" s="17" t="e">
        <f>#REF!</f>
        <v>#REF!</v>
      </c>
      <c r="D1150" s="17" t="e">
        <f>#REF!</f>
        <v>#REF!</v>
      </c>
      <c r="E1150" s="17" t="e">
        <f>#REF!</f>
        <v>#REF!</v>
      </c>
      <c r="F1150" s="17" t="e">
        <f>#REF!</f>
        <v>#REF!</v>
      </c>
      <c r="G1150" s="17" t="e">
        <f>#REF!</f>
        <v>#REF!</v>
      </c>
      <c r="H1150" s="17" t="e">
        <f>#REF!</f>
        <v>#REF!</v>
      </c>
      <c r="I1150" s="17" t="e">
        <f>#REF!</f>
        <v>#REF!</v>
      </c>
      <c r="J1150" s="17" t="e">
        <f>#REF!</f>
        <v>#REF!</v>
      </c>
      <c r="K1150" s="17" t="e">
        <f>#REF!</f>
        <v>#REF!</v>
      </c>
      <c r="L1150" s="17"/>
      <c r="M1150" s="17"/>
      <c r="N1150" s="113"/>
      <c r="O1150" s="113"/>
      <c r="P1150" s="17"/>
      <c r="Q1150" s="17"/>
      <c r="R1150" s="17" t="e">
        <f>#REF!</f>
        <v>#REF!</v>
      </c>
    </row>
    <row r="1151" spans="1:18">
      <c r="A1151" s="17" t="e">
        <f>#REF!</f>
        <v>#REF!</v>
      </c>
      <c r="B1151" s="17" t="e">
        <f>#REF!</f>
        <v>#REF!</v>
      </c>
      <c r="C1151" s="17" t="e">
        <f>#REF!</f>
        <v>#REF!</v>
      </c>
      <c r="D1151" s="17" t="e">
        <f>#REF!</f>
        <v>#REF!</v>
      </c>
      <c r="E1151" s="17" t="e">
        <f>#REF!</f>
        <v>#REF!</v>
      </c>
      <c r="F1151" s="17" t="e">
        <f>#REF!</f>
        <v>#REF!</v>
      </c>
      <c r="G1151" s="17" t="e">
        <f>#REF!</f>
        <v>#REF!</v>
      </c>
      <c r="H1151" s="17" t="e">
        <f>#REF!</f>
        <v>#REF!</v>
      </c>
      <c r="I1151" s="17" t="e">
        <f>#REF!</f>
        <v>#REF!</v>
      </c>
      <c r="J1151" s="17" t="e">
        <f>#REF!</f>
        <v>#REF!</v>
      </c>
      <c r="K1151" s="17" t="e">
        <f>#REF!</f>
        <v>#REF!</v>
      </c>
      <c r="L1151" s="17"/>
      <c r="M1151" s="17"/>
      <c r="N1151" s="113"/>
      <c r="O1151" s="113"/>
      <c r="P1151" s="17"/>
      <c r="Q1151" s="17"/>
      <c r="R1151" s="17" t="e">
        <f>#REF!</f>
        <v>#REF!</v>
      </c>
    </row>
    <row r="1152" spans="1:18">
      <c r="A1152" s="17" t="e">
        <f>#REF!</f>
        <v>#REF!</v>
      </c>
      <c r="B1152" s="17" t="e">
        <f>#REF!</f>
        <v>#REF!</v>
      </c>
      <c r="C1152" s="17" t="e">
        <f>#REF!</f>
        <v>#REF!</v>
      </c>
      <c r="D1152" s="17" t="e">
        <f>#REF!</f>
        <v>#REF!</v>
      </c>
      <c r="E1152" s="17" t="e">
        <f>#REF!</f>
        <v>#REF!</v>
      </c>
      <c r="F1152" s="17" t="e">
        <f>#REF!</f>
        <v>#REF!</v>
      </c>
      <c r="G1152" s="17" t="e">
        <f>#REF!</f>
        <v>#REF!</v>
      </c>
      <c r="H1152" s="17" t="e">
        <f>#REF!</f>
        <v>#REF!</v>
      </c>
      <c r="I1152" s="17" t="e">
        <f>#REF!</f>
        <v>#REF!</v>
      </c>
      <c r="J1152" s="17" t="e">
        <f>#REF!</f>
        <v>#REF!</v>
      </c>
      <c r="K1152" s="17" t="e">
        <f>#REF!</f>
        <v>#REF!</v>
      </c>
      <c r="L1152" s="17"/>
      <c r="M1152" s="17"/>
      <c r="N1152" s="113"/>
      <c r="O1152" s="113"/>
      <c r="P1152" s="17"/>
      <c r="Q1152" s="17"/>
      <c r="R1152" s="17" t="e">
        <f>#REF!</f>
        <v>#REF!</v>
      </c>
    </row>
    <row r="1153" spans="1:18">
      <c r="A1153" s="17" t="e">
        <f>#REF!</f>
        <v>#REF!</v>
      </c>
      <c r="B1153" s="17" t="e">
        <f>#REF!</f>
        <v>#REF!</v>
      </c>
      <c r="C1153" s="17" t="e">
        <f>#REF!</f>
        <v>#REF!</v>
      </c>
      <c r="D1153" s="17" t="e">
        <f>#REF!</f>
        <v>#REF!</v>
      </c>
      <c r="E1153" s="17" t="e">
        <f>#REF!</f>
        <v>#REF!</v>
      </c>
      <c r="F1153" s="17" t="e">
        <f>#REF!</f>
        <v>#REF!</v>
      </c>
      <c r="G1153" s="17" t="e">
        <f>#REF!</f>
        <v>#REF!</v>
      </c>
      <c r="H1153" s="17" t="e">
        <f>#REF!</f>
        <v>#REF!</v>
      </c>
      <c r="I1153" s="17" t="e">
        <f>#REF!</f>
        <v>#REF!</v>
      </c>
      <c r="J1153" s="17" t="e">
        <f>#REF!</f>
        <v>#REF!</v>
      </c>
      <c r="K1153" s="17" t="e">
        <f>#REF!</f>
        <v>#REF!</v>
      </c>
      <c r="L1153" s="17"/>
      <c r="M1153" s="17"/>
      <c r="N1153" s="113"/>
      <c r="O1153" s="113"/>
      <c r="P1153" s="17"/>
      <c r="Q1153" s="17"/>
      <c r="R1153" s="17" t="e">
        <f>#REF!</f>
        <v>#REF!</v>
      </c>
    </row>
    <row r="1154" spans="1:18">
      <c r="A1154" s="17" t="e">
        <f>#REF!</f>
        <v>#REF!</v>
      </c>
      <c r="B1154" s="17" t="e">
        <f>#REF!</f>
        <v>#REF!</v>
      </c>
      <c r="C1154" s="17" t="e">
        <f>#REF!</f>
        <v>#REF!</v>
      </c>
      <c r="D1154" s="17" t="e">
        <f>#REF!</f>
        <v>#REF!</v>
      </c>
      <c r="E1154" s="17" t="e">
        <f>#REF!</f>
        <v>#REF!</v>
      </c>
      <c r="F1154" s="17" t="e">
        <f>#REF!</f>
        <v>#REF!</v>
      </c>
      <c r="G1154" s="17" t="e">
        <f>#REF!</f>
        <v>#REF!</v>
      </c>
      <c r="H1154" s="17" t="e">
        <f>#REF!</f>
        <v>#REF!</v>
      </c>
      <c r="I1154" s="17" t="e">
        <f>#REF!</f>
        <v>#REF!</v>
      </c>
      <c r="J1154" s="17" t="e">
        <f>#REF!</f>
        <v>#REF!</v>
      </c>
      <c r="K1154" s="17" t="e">
        <f>#REF!</f>
        <v>#REF!</v>
      </c>
      <c r="L1154" s="17"/>
      <c r="M1154" s="17"/>
      <c r="N1154" s="113"/>
      <c r="O1154" s="113"/>
      <c r="P1154" s="17"/>
      <c r="Q1154" s="17"/>
      <c r="R1154" s="17" t="e">
        <f>#REF!</f>
        <v>#REF!</v>
      </c>
    </row>
    <row r="1155" spans="1:18">
      <c r="A1155" s="17" t="e">
        <f>#REF!</f>
        <v>#REF!</v>
      </c>
      <c r="B1155" s="17" t="e">
        <f>#REF!</f>
        <v>#REF!</v>
      </c>
      <c r="C1155" s="17" t="e">
        <f>#REF!</f>
        <v>#REF!</v>
      </c>
      <c r="D1155" s="17" t="e">
        <f>#REF!</f>
        <v>#REF!</v>
      </c>
      <c r="E1155" s="17" t="e">
        <f>#REF!</f>
        <v>#REF!</v>
      </c>
      <c r="F1155" s="17" t="e">
        <f>#REF!</f>
        <v>#REF!</v>
      </c>
      <c r="G1155" s="17" t="e">
        <f>#REF!</f>
        <v>#REF!</v>
      </c>
      <c r="H1155" s="17" t="e">
        <f>#REF!</f>
        <v>#REF!</v>
      </c>
      <c r="I1155" s="17" t="e">
        <f>#REF!</f>
        <v>#REF!</v>
      </c>
      <c r="J1155" s="17" t="e">
        <f>#REF!</f>
        <v>#REF!</v>
      </c>
      <c r="K1155" s="17" t="e">
        <f>#REF!</f>
        <v>#REF!</v>
      </c>
      <c r="L1155" s="17"/>
      <c r="M1155" s="17"/>
      <c r="N1155" s="113"/>
      <c r="O1155" s="113"/>
      <c r="P1155" s="17"/>
      <c r="Q1155" s="17"/>
      <c r="R1155" s="17" t="e">
        <f>#REF!</f>
        <v>#REF!</v>
      </c>
    </row>
    <row r="1156" spans="1:18">
      <c r="A1156" s="17" t="e">
        <f>#REF!</f>
        <v>#REF!</v>
      </c>
      <c r="B1156" s="17" t="e">
        <f>#REF!</f>
        <v>#REF!</v>
      </c>
      <c r="C1156" s="17" t="e">
        <f>#REF!</f>
        <v>#REF!</v>
      </c>
      <c r="D1156" s="17" t="e">
        <f>#REF!</f>
        <v>#REF!</v>
      </c>
      <c r="E1156" s="17" t="e">
        <f>#REF!</f>
        <v>#REF!</v>
      </c>
      <c r="F1156" s="17" t="e">
        <f>#REF!</f>
        <v>#REF!</v>
      </c>
      <c r="G1156" s="17" t="e">
        <f>#REF!</f>
        <v>#REF!</v>
      </c>
      <c r="H1156" s="17" t="e">
        <f>#REF!</f>
        <v>#REF!</v>
      </c>
      <c r="I1156" s="17" t="e">
        <f>#REF!</f>
        <v>#REF!</v>
      </c>
      <c r="J1156" s="17" t="e">
        <f>#REF!</f>
        <v>#REF!</v>
      </c>
      <c r="K1156" s="17" t="e">
        <f>#REF!</f>
        <v>#REF!</v>
      </c>
      <c r="L1156" s="17"/>
      <c r="M1156" s="17"/>
      <c r="N1156" s="113"/>
      <c r="O1156" s="113"/>
      <c r="P1156" s="17"/>
      <c r="Q1156" s="17"/>
      <c r="R1156" s="17" t="e">
        <f>#REF!</f>
        <v>#REF!</v>
      </c>
    </row>
    <row r="1157" spans="1:18">
      <c r="A1157" s="17" t="e">
        <f>#REF!</f>
        <v>#REF!</v>
      </c>
      <c r="B1157" s="17" t="e">
        <f>#REF!</f>
        <v>#REF!</v>
      </c>
      <c r="C1157" s="17" t="e">
        <f>#REF!</f>
        <v>#REF!</v>
      </c>
      <c r="D1157" s="17" t="e">
        <f>#REF!</f>
        <v>#REF!</v>
      </c>
      <c r="E1157" s="17" t="e">
        <f>#REF!</f>
        <v>#REF!</v>
      </c>
      <c r="F1157" s="17" t="e">
        <f>#REF!</f>
        <v>#REF!</v>
      </c>
      <c r="G1157" s="17" t="e">
        <f>#REF!</f>
        <v>#REF!</v>
      </c>
      <c r="H1157" s="17" t="e">
        <f>#REF!</f>
        <v>#REF!</v>
      </c>
      <c r="I1157" s="17" t="e">
        <f>#REF!</f>
        <v>#REF!</v>
      </c>
      <c r="J1157" s="17" t="e">
        <f>#REF!</f>
        <v>#REF!</v>
      </c>
      <c r="K1157" s="17" t="e">
        <f>#REF!</f>
        <v>#REF!</v>
      </c>
      <c r="L1157" s="17"/>
      <c r="M1157" s="17"/>
      <c r="N1157" s="113"/>
      <c r="O1157" s="113"/>
      <c r="P1157" s="17"/>
      <c r="Q1157" s="17"/>
      <c r="R1157" s="17" t="e">
        <f>#REF!</f>
        <v>#REF!</v>
      </c>
    </row>
    <row r="1158" spans="1:18">
      <c r="A1158" s="17" t="e">
        <f>#REF!</f>
        <v>#REF!</v>
      </c>
      <c r="B1158" s="17" t="e">
        <f>#REF!</f>
        <v>#REF!</v>
      </c>
      <c r="C1158" s="17" t="e">
        <f>#REF!</f>
        <v>#REF!</v>
      </c>
      <c r="D1158" s="17" t="e">
        <f>#REF!</f>
        <v>#REF!</v>
      </c>
      <c r="E1158" s="17" t="e">
        <f>#REF!</f>
        <v>#REF!</v>
      </c>
      <c r="F1158" s="17" t="e">
        <f>#REF!</f>
        <v>#REF!</v>
      </c>
      <c r="G1158" s="17" t="e">
        <f>#REF!</f>
        <v>#REF!</v>
      </c>
      <c r="H1158" s="17" t="e">
        <f>#REF!</f>
        <v>#REF!</v>
      </c>
      <c r="I1158" s="17" t="e">
        <f>#REF!</f>
        <v>#REF!</v>
      </c>
      <c r="J1158" s="17" t="e">
        <f>#REF!</f>
        <v>#REF!</v>
      </c>
      <c r="K1158" s="17" t="e">
        <f>#REF!</f>
        <v>#REF!</v>
      </c>
      <c r="L1158" s="17"/>
      <c r="M1158" s="17"/>
      <c r="N1158" s="113"/>
      <c r="O1158" s="113"/>
      <c r="P1158" s="17"/>
      <c r="Q1158" s="17"/>
      <c r="R1158" s="17" t="e">
        <f>#REF!</f>
        <v>#REF!</v>
      </c>
    </row>
    <row r="1159" spans="1:18">
      <c r="A1159" s="17" t="e">
        <f>#REF!</f>
        <v>#REF!</v>
      </c>
      <c r="B1159" s="17" t="e">
        <f>#REF!</f>
        <v>#REF!</v>
      </c>
      <c r="C1159" s="17" t="e">
        <f>#REF!</f>
        <v>#REF!</v>
      </c>
      <c r="D1159" s="17" t="e">
        <f>#REF!</f>
        <v>#REF!</v>
      </c>
      <c r="E1159" s="17" t="e">
        <f>#REF!</f>
        <v>#REF!</v>
      </c>
      <c r="F1159" s="17" t="e">
        <f>#REF!</f>
        <v>#REF!</v>
      </c>
      <c r="G1159" s="17" t="e">
        <f>#REF!</f>
        <v>#REF!</v>
      </c>
      <c r="H1159" s="17" t="e">
        <f>#REF!</f>
        <v>#REF!</v>
      </c>
      <c r="I1159" s="17" t="e">
        <f>#REF!</f>
        <v>#REF!</v>
      </c>
      <c r="J1159" s="17" t="e">
        <f>#REF!</f>
        <v>#REF!</v>
      </c>
      <c r="K1159" s="17" t="e">
        <f>#REF!</f>
        <v>#REF!</v>
      </c>
      <c r="L1159" s="17"/>
      <c r="M1159" s="17"/>
      <c r="N1159" s="113"/>
      <c r="O1159" s="113"/>
      <c r="P1159" s="17"/>
      <c r="Q1159" s="17"/>
      <c r="R1159" s="17" t="e">
        <f>#REF!</f>
        <v>#REF!</v>
      </c>
    </row>
    <row r="1160" spans="1:18">
      <c r="A1160" s="17" t="e">
        <f>#REF!</f>
        <v>#REF!</v>
      </c>
      <c r="B1160" s="17" t="e">
        <f>#REF!</f>
        <v>#REF!</v>
      </c>
      <c r="C1160" s="17" t="e">
        <f>#REF!</f>
        <v>#REF!</v>
      </c>
      <c r="D1160" s="17" t="e">
        <f>#REF!</f>
        <v>#REF!</v>
      </c>
      <c r="E1160" s="17" t="e">
        <f>#REF!</f>
        <v>#REF!</v>
      </c>
      <c r="F1160" s="17" t="e">
        <f>#REF!</f>
        <v>#REF!</v>
      </c>
      <c r="G1160" s="17" t="e">
        <f>#REF!</f>
        <v>#REF!</v>
      </c>
      <c r="H1160" s="17" t="e">
        <f>#REF!</f>
        <v>#REF!</v>
      </c>
      <c r="I1160" s="17" t="e">
        <f>#REF!</f>
        <v>#REF!</v>
      </c>
      <c r="J1160" s="17" t="e">
        <f>#REF!</f>
        <v>#REF!</v>
      </c>
      <c r="K1160" s="17" t="e">
        <f>#REF!</f>
        <v>#REF!</v>
      </c>
      <c r="L1160" s="17"/>
      <c r="M1160" s="17"/>
      <c r="N1160" s="113"/>
      <c r="O1160" s="113"/>
      <c r="P1160" s="17"/>
      <c r="Q1160" s="17"/>
      <c r="R1160" s="17" t="e">
        <f>#REF!</f>
        <v>#REF!</v>
      </c>
    </row>
    <row r="1161" spans="1:18">
      <c r="A1161" s="17" t="e">
        <f>#REF!</f>
        <v>#REF!</v>
      </c>
      <c r="B1161" s="17" t="e">
        <f>#REF!</f>
        <v>#REF!</v>
      </c>
      <c r="C1161" s="17" t="e">
        <f>#REF!</f>
        <v>#REF!</v>
      </c>
      <c r="D1161" s="17" t="e">
        <f>#REF!</f>
        <v>#REF!</v>
      </c>
      <c r="E1161" s="17" t="e">
        <f>#REF!</f>
        <v>#REF!</v>
      </c>
      <c r="F1161" s="17" t="e">
        <f>#REF!</f>
        <v>#REF!</v>
      </c>
      <c r="G1161" s="17" t="e">
        <f>#REF!</f>
        <v>#REF!</v>
      </c>
      <c r="H1161" s="17" t="e">
        <f>#REF!</f>
        <v>#REF!</v>
      </c>
      <c r="I1161" s="17" t="e">
        <f>#REF!</f>
        <v>#REF!</v>
      </c>
      <c r="J1161" s="17" t="e">
        <f>#REF!</f>
        <v>#REF!</v>
      </c>
      <c r="K1161" s="17" t="e">
        <f>#REF!</f>
        <v>#REF!</v>
      </c>
      <c r="L1161" s="17"/>
      <c r="M1161" s="17"/>
      <c r="N1161" s="113"/>
      <c r="O1161" s="113"/>
      <c r="P1161" s="17"/>
      <c r="Q1161" s="17"/>
      <c r="R1161" s="17" t="e">
        <f>#REF!</f>
        <v>#REF!</v>
      </c>
    </row>
    <row r="1162" spans="1:18">
      <c r="A1162" s="17" t="e">
        <f>#REF!</f>
        <v>#REF!</v>
      </c>
      <c r="B1162" s="17" t="e">
        <f>#REF!</f>
        <v>#REF!</v>
      </c>
      <c r="C1162" s="17" t="e">
        <f>#REF!</f>
        <v>#REF!</v>
      </c>
      <c r="D1162" s="17" t="e">
        <f>#REF!</f>
        <v>#REF!</v>
      </c>
      <c r="E1162" s="17" t="e">
        <f>#REF!</f>
        <v>#REF!</v>
      </c>
      <c r="F1162" s="17" t="e">
        <f>#REF!</f>
        <v>#REF!</v>
      </c>
      <c r="G1162" s="17" t="e">
        <f>#REF!</f>
        <v>#REF!</v>
      </c>
      <c r="H1162" s="17" t="e">
        <f>#REF!</f>
        <v>#REF!</v>
      </c>
      <c r="I1162" s="17" t="e">
        <f>#REF!</f>
        <v>#REF!</v>
      </c>
      <c r="J1162" s="17" t="e">
        <f>#REF!</f>
        <v>#REF!</v>
      </c>
      <c r="K1162" s="17" t="e">
        <f>#REF!</f>
        <v>#REF!</v>
      </c>
      <c r="L1162" s="17"/>
      <c r="M1162" s="17"/>
      <c r="N1162" s="113"/>
      <c r="O1162" s="113"/>
      <c r="P1162" s="17"/>
      <c r="Q1162" s="17"/>
      <c r="R1162" s="17" t="e">
        <f>#REF!</f>
        <v>#REF!</v>
      </c>
    </row>
    <row r="1163" spans="1:18">
      <c r="A1163" s="17" t="e">
        <f>#REF!</f>
        <v>#REF!</v>
      </c>
      <c r="B1163" s="17" t="e">
        <f>#REF!</f>
        <v>#REF!</v>
      </c>
      <c r="C1163" s="17" t="e">
        <f>#REF!</f>
        <v>#REF!</v>
      </c>
      <c r="D1163" s="17" t="e">
        <f>#REF!</f>
        <v>#REF!</v>
      </c>
      <c r="E1163" s="17" t="e">
        <f>#REF!</f>
        <v>#REF!</v>
      </c>
      <c r="F1163" s="17" t="e">
        <f>#REF!</f>
        <v>#REF!</v>
      </c>
      <c r="G1163" s="17" t="e">
        <f>#REF!</f>
        <v>#REF!</v>
      </c>
      <c r="H1163" s="17" t="e">
        <f>#REF!</f>
        <v>#REF!</v>
      </c>
      <c r="I1163" s="17" t="e">
        <f>#REF!</f>
        <v>#REF!</v>
      </c>
      <c r="J1163" s="17" t="e">
        <f>#REF!</f>
        <v>#REF!</v>
      </c>
      <c r="K1163" s="17" t="e">
        <f>#REF!</f>
        <v>#REF!</v>
      </c>
      <c r="L1163" s="17"/>
      <c r="M1163" s="17"/>
      <c r="N1163" s="113"/>
      <c r="O1163" s="113"/>
      <c r="P1163" s="17"/>
      <c r="Q1163" s="17"/>
      <c r="R1163" s="17" t="e">
        <f>#REF!</f>
        <v>#REF!</v>
      </c>
    </row>
    <row r="1164" spans="1:18">
      <c r="A1164" s="17" t="e">
        <f>#REF!</f>
        <v>#REF!</v>
      </c>
      <c r="B1164" s="17" t="e">
        <f>#REF!</f>
        <v>#REF!</v>
      </c>
      <c r="C1164" s="17" t="e">
        <f>#REF!</f>
        <v>#REF!</v>
      </c>
      <c r="D1164" s="17" t="e">
        <f>#REF!</f>
        <v>#REF!</v>
      </c>
      <c r="E1164" s="17" t="e">
        <f>#REF!</f>
        <v>#REF!</v>
      </c>
      <c r="F1164" s="17" t="e">
        <f>#REF!</f>
        <v>#REF!</v>
      </c>
      <c r="G1164" s="17" t="e">
        <f>#REF!</f>
        <v>#REF!</v>
      </c>
      <c r="H1164" s="17" t="e">
        <f>#REF!</f>
        <v>#REF!</v>
      </c>
      <c r="I1164" s="17" t="e">
        <f>#REF!</f>
        <v>#REF!</v>
      </c>
      <c r="J1164" s="17" t="e">
        <f>#REF!</f>
        <v>#REF!</v>
      </c>
      <c r="K1164" s="17" t="e">
        <f>#REF!</f>
        <v>#REF!</v>
      </c>
      <c r="L1164" s="17"/>
      <c r="M1164" s="17"/>
      <c r="N1164" s="113"/>
      <c r="O1164" s="113"/>
      <c r="P1164" s="17"/>
      <c r="Q1164" s="17"/>
      <c r="R1164" s="17" t="e">
        <f>#REF!</f>
        <v>#REF!</v>
      </c>
    </row>
    <row r="1165" spans="1:18">
      <c r="A1165" s="17" t="e">
        <f>#REF!</f>
        <v>#REF!</v>
      </c>
      <c r="B1165" s="17" t="e">
        <f>#REF!</f>
        <v>#REF!</v>
      </c>
      <c r="C1165" s="17" t="e">
        <f>#REF!</f>
        <v>#REF!</v>
      </c>
      <c r="D1165" s="17" t="e">
        <f>#REF!</f>
        <v>#REF!</v>
      </c>
      <c r="E1165" s="17" t="e">
        <f>#REF!</f>
        <v>#REF!</v>
      </c>
      <c r="F1165" s="17" t="e">
        <f>#REF!</f>
        <v>#REF!</v>
      </c>
      <c r="G1165" s="17" t="e">
        <f>#REF!</f>
        <v>#REF!</v>
      </c>
      <c r="H1165" s="17" t="e">
        <f>#REF!</f>
        <v>#REF!</v>
      </c>
      <c r="I1165" s="17" t="e">
        <f>#REF!</f>
        <v>#REF!</v>
      </c>
      <c r="J1165" s="17" t="e">
        <f>#REF!</f>
        <v>#REF!</v>
      </c>
      <c r="K1165" s="17" t="e">
        <f>#REF!</f>
        <v>#REF!</v>
      </c>
      <c r="L1165" s="17"/>
      <c r="M1165" s="17"/>
      <c r="N1165" s="113"/>
      <c r="O1165" s="113"/>
      <c r="P1165" s="17"/>
      <c r="Q1165" s="17"/>
      <c r="R1165" s="17" t="e">
        <f>#REF!</f>
        <v>#REF!</v>
      </c>
    </row>
    <row r="1166" spans="1:18">
      <c r="A1166" s="17" t="e">
        <f>#REF!</f>
        <v>#REF!</v>
      </c>
      <c r="B1166" s="17" t="e">
        <f>#REF!</f>
        <v>#REF!</v>
      </c>
      <c r="C1166" s="17" t="e">
        <f>#REF!</f>
        <v>#REF!</v>
      </c>
      <c r="D1166" s="17" t="e">
        <f>#REF!</f>
        <v>#REF!</v>
      </c>
      <c r="E1166" s="17" t="e">
        <f>#REF!</f>
        <v>#REF!</v>
      </c>
      <c r="F1166" s="17" t="e">
        <f>#REF!</f>
        <v>#REF!</v>
      </c>
      <c r="G1166" s="17" t="e">
        <f>#REF!</f>
        <v>#REF!</v>
      </c>
      <c r="H1166" s="17" t="e">
        <f>#REF!</f>
        <v>#REF!</v>
      </c>
      <c r="I1166" s="17" t="e">
        <f>#REF!</f>
        <v>#REF!</v>
      </c>
      <c r="J1166" s="17" t="e">
        <f>#REF!</f>
        <v>#REF!</v>
      </c>
      <c r="K1166" s="17" t="e">
        <f>#REF!</f>
        <v>#REF!</v>
      </c>
      <c r="L1166" s="17"/>
      <c r="M1166" s="17"/>
      <c r="N1166" s="113"/>
      <c r="O1166" s="113"/>
      <c r="P1166" s="17"/>
      <c r="Q1166" s="17"/>
      <c r="R1166" s="17" t="e">
        <f>#REF!</f>
        <v>#REF!</v>
      </c>
    </row>
    <row r="1167" spans="1:18">
      <c r="A1167" s="17" t="e">
        <f>#REF!</f>
        <v>#REF!</v>
      </c>
      <c r="B1167" s="17" t="e">
        <f>#REF!</f>
        <v>#REF!</v>
      </c>
      <c r="C1167" s="17" t="e">
        <f>#REF!</f>
        <v>#REF!</v>
      </c>
      <c r="D1167" s="17" t="e">
        <f>#REF!</f>
        <v>#REF!</v>
      </c>
      <c r="E1167" s="17" t="e">
        <f>#REF!</f>
        <v>#REF!</v>
      </c>
      <c r="F1167" s="17" t="e">
        <f>#REF!</f>
        <v>#REF!</v>
      </c>
      <c r="G1167" s="17" t="e">
        <f>#REF!</f>
        <v>#REF!</v>
      </c>
      <c r="H1167" s="17" t="e">
        <f>#REF!</f>
        <v>#REF!</v>
      </c>
      <c r="I1167" s="17" t="e">
        <f>#REF!</f>
        <v>#REF!</v>
      </c>
      <c r="J1167" s="17" t="e">
        <f>#REF!</f>
        <v>#REF!</v>
      </c>
      <c r="K1167" s="17" t="e">
        <f>#REF!</f>
        <v>#REF!</v>
      </c>
      <c r="L1167" s="17"/>
      <c r="M1167" s="17"/>
      <c r="N1167" s="113"/>
      <c r="O1167" s="113"/>
      <c r="P1167" s="17"/>
      <c r="Q1167" s="17"/>
      <c r="R1167" s="17" t="e">
        <f>#REF!</f>
        <v>#REF!</v>
      </c>
    </row>
    <row r="1168" spans="1:18">
      <c r="A1168" s="17" t="e">
        <f>#REF!</f>
        <v>#REF!</v>
      </c>
      <c r="B1168" s="17" t="e">
        <f>#REF!</f>
        <v>#REF!</v>
      </c>
      <c r="C1168" s="17" t="e">
        <f>#REF!</f>
        <v>#REF!</v>
      </c>
      <c r="D1168" s="17" t="e">
        <f>#REF!</f>
        <v>#REF!</v>
      </c>
      <c r="E1168" s="17" t="e">
        <f>#REF!</f>
        <v>#REF!</v>
      </c>
      <c r="F1168" s="17" t="e">
        <f>#REF!</f>
        <v>#REF!</v>
      </c>
      <c r="G1168" s="17" t="e">
        <f>#REF!</f>
        <v>#REF!</v>
      </c>
      <c r="H1168" s="17" t="e">
        <f>#REF!</f>
        <v>#REF!</v>
      </c>
      <c r="I1168" s="17" t="e">
        <f>#REF!</f>
        <v>#REF!</v>
      </c>
      <c r="J1168" s="17" t="e">
        <f>#REF!</f>
        <v>#REF!</v>
      </c>
      <c r="K1168" s="17" t="e">
        <f>#REF!</f>
        <v>#REF!</v>
      </c>
      <c r="L1168" s="17"/>
      <c r="M1168" s="17"/>
      <c r="N1168" s="113"/>
      <c r="O1168" s="113"/>
      <c r="P1168" s="17"/>
      <c r="Q1168" s="17"/>
      <c r="R1168" s="17" t="e">
        <f>#REF!</f>
        <v>#REF!</v>
      </c>
    </row>
    <row r="1169" spans="1:18">
      <c r="A1169" s="17" t="e">
        <f>#REF!</f>
        <v>#REF!</v>
      </c>
      <c r="B1169" s="17" t="e">
        <f>#REF!</f>
        <v>#REF!</v>
      </c>
      <c r="C1169" s="17" t="e">
        <f>#REF!</f>
        <v>#REF!</v>
      </c>
      <c r="D1169" s="17" t="e">
        <f>#REF!</f>
        <v>#REF!</v>
      </c>
      <c r="E1169" s="17" t="e">
        <f>#REF!</f>
        <v>#REF!</v>
      </c>
      <c r="F1169" s="17" t="e">
        <f>#REF!</f>
        <v>#REF!</v>
      </c>
      <c r="G1169" s="17" t="e">
        <f>#REF!</f>
        <v>#REF!</v>
      </c>
      <c r="H1169" s="17" t="e">
        <f>#REF!</f>
        <v>#REF!</v>
      </c>
      <c r="I1169" s="17" t="e">
        <f>#REF!</f>
        <v>#REF!</v>
      </c>
      <c r="J1169" s="17" t="e">
        <f>#REF!</f>
        <v>#REF!</v>
      </c>
      <c r="K1169" s="17" t="e">
        <f>#REF!</f>
        <v>#REF!</v>
      </c>
      <c r="L1169" s="17"/>
      <c r="M1169" s="17"/>
      <c r="N1169" s="113"/>
      <c r="O1169" s="113"/>
      <c r="P1169" s="17"/>
      <c r="Q1169" s="17"/>
      <c r="R1169" s="17" t="e">
        <f>#REF!</f>
        <v>#REF!</v>
      </c>
    </row>
    <row r="1170" spans="1:18">
      <c r="A1170" s="17" t="e">
        <f>#REF!</f>
        <v>#REF!</v>
      </c>
      <c r="B1170" s="17" t="e">
        <f>#REF!</f>
        <v>#REF!</v>
      </c>
      <c r="C1170" s="17" t="e">
        <f>#REF!</f>
        <v>#REF!</v>
      </c>
      <c r="D1170" s="17" t="e">
        <f>#REF!</f>
        <v>#REF!</v>
      </c>
      <c r="E1170" s="17" t="e">
        <f>#REF!</f>
        <v>#REF!</v>
      </c>
      <c r="F1170" s="17" t="e">
        <f>#REF!</f>
        <v>#REF!</v>
      </c>
      <c r="G1170" s="17" t="e">
        <f>#REF!</f>
        <v>#REF!</v>
      </c>
      <c r="H1170" s="17" t="e">
        <f>#REF!</f>
        <v>#REF!</v>
      </c>
      <c r="I1170" s="17" t="e">
        <f>#REF!</f>
        <v>#REF!</v>
      </c>
      <c r="J1170" s="17" t="e">
        <f>#REF!</f>
        <v>#REF!</v>
      </c>
      <c r="K1170" s="17" t="e">
        <f>#REF!</f>
        <v>#REF!</v>
      </c>
      <c r="L1170" s="17"/>
      <c r="M1170" s="17"/>
      <c r="N1170" s="113"/>
      <c r="O1170" s="113"/>
      <c r="P1170" s="17"/>
      <c r="Q1170" s="17"/>
      <c r="R1170" s="17" t="e">
        <f>#REF!</f>
        <v>#REF!</v>
      </c>
    </row>
    <row r="1171" spans="1:18">
      <c r="A1171" s="17" t="e">
        <f>#REF!</f>
        <v>#REF!</v>
      </c>
      <c r="B1171" s="17" t="e">
        <f>#REF!</f>
        <v>#REF!</v>
      </c>
      <c r="C1171" s="17" t="e">
        <f>#REF!</f>
        <v>#REF!</v>
      </c>
      <c r="D1171" s="17" t="e">
        <f>#REF!</f>
        <v>#REF!</v>
      </c>
      <c r="E1171" s="17" t="e">
        <f>#REF!</f>
        <v>#REF!</v>
      </c>
      <c r="F1171" s="17" t="e">
        <f>#REF!</f>
        <v>#REF!</v>
      </c>
      <c r="G1171" s="17" t="e">
        <f>#REF!</f>
        <v>#REF!</v>
      </c>
      <c r="H1171" s="17" t="e">
        <f>#REF!</f>
        <v>#REF!</v>
      </c>
      <c r="I1171" s="17" t="e">
        <f>#REF!</f>
        <v>#REF!</v>
      </c>
      <c r="J1171" s="17" t="e">
        <f>#REF!</f>
        <v>#REF!</v>
      </c>
      <c r="K1171" s="17" t="e">
        <f>#REF!</f>
        <v>#REF!</v>
      </c>
      <c r="L1171" s="17"/>
      <c r="M1171" s="17"/>
      <c r="N1171" s="113"/>
      <c r="O1171" s="113"/>
      <c r="P1171" s="17"/>
      <c r="Q1171" s="17"/>
      <c r="R1171" s="17" t="e">
        <f>#REF!</f>
        <v>#REF!</v>
      </c>
    </row>
    <row r="1172" spans="1:18">
      <c r="A1172" s="17" t="e">
        <f>#REF!</f>
        <v>#REF!</v>
      </c>
      <c r="B1172" s="17" t="e">
        <f>#REF!</f>
        <v>#REF!</v>
      </c>
      <c r="C1172" s="17" t="e">
        <f>#REF!</f>
        <v>#REF!</v>
      </c>
      <c r="D1172" s="17" t="e">
        <f>#REF!</f>
        <v>#REF!</v>
      </c>
      <c r="E1172" s="17" t="e">
        <f>#REF!</f>
        <v>#REF!</v>
      </c>
      <c r="F1172" s="17" t="e">
        <f>#REF!</f>
        <v>#REF!</v>
      </c>
      <c r="G1172" s="17" t="e">
        <f>#REF!</f>
        <v>#REF!</v>
      </c>
      <c r="H1172" s="17" t="e">
        <f>#REF!</f>
        <v>#REF!</v>
      </c>
      <c r="I1172" s="17" t="e">
        <f>#REF!</f>
        <v>#REF!</v>
      </c>
      <c r="J1172" s="17" t="e">
        <f>#REF!</f>
        <v>#REF!</v>
      </c>
      <c r="K1172" s="17" t="e">
        <f>#REF!</f>
        <v>#REF!</v>
      </c>
      <c r="L1172" s="17"/>
      <c r="M1172" s="17"/>
      <c r="N1172" s="113"/>
      <c r="O1172" s="113"/>
      <c r="P1172" s="17"/>
      <c r="Q1172" s="17"/>
      <c r="R1172" s="17" t="e">
        <f>#REF!</f>
        <v>#REF!</v>
      </c>
    </row>
    <row r="1173" spans="1:18">
      <c r="A1173" s="17" t="e">
        <f>#REF!</f>
        <v>#REF!</v>
      </c>
      <c r="B1173" s="17" t="e">
        <f>#REF!</f>
        <v>#REF!</v>
      </c>
      <c r="C1173" s="17" t="e">
        <f>#REF!</f>
        <v>#REF!</v>
      </c>
      <c r="D1173" s="17" t="e">
        <f>#REF!</f>
        <v>#REF!</v>
      </c>
      <c r="E1173" s="17" t="e">
        <f>#REF!</f>
        <v>#REF!</v>
      </c>
      <c r="F1173" s="17" t="e">
        <f>#REF!</f>
        <v>#REF!</v>
      </c>
      <c r="G1173" s="17" t="e">
        <f>#REF!</f>
        <v>#REF!</v>
      </c>
      <c r="H1173" s="17" t="e">
        <f>#REF!</f>
        <v>#REF!</v>
      </c>
      <c r="I1173" s="17" t="e">
        <f>#REF!</f>
        <v>#REF!</v>
      </c>
      <c r="J1173" s="17" t="e">
        <f>#REF!</f>
        <v>#REF!</v>
      </c>
      <c r="K1173" s="17" t="e">
        <f>#REF!</f>
        <v>#REF!</v>
      </c>
      <c r="L1173" s="17"/>
      <c r="M1173" s="17"/>
      <c r="N1173" s="113"/>
      <c r="O1173" s="113"/>
      <c r="P1173" s="17"/>
      <c r="Q1173" s="17"/>
      <c r="R1173" s="17" t="e">
        <f>#REF!</f>
        <v>#REF!</v>
      </c>
    </row>
    <row r="1174" spans="1:18">
      <c r="A1174" s="17" t="e">
        <f>#REF!</f>
        <v>#REF!</v>
      </c>
      <c r="B1174" s="17" t="e">
        <f>#REF!</f>
        <v>#REF!</v>
      </c>
      <c r="C1174" s="17" t="e">
        <f>#REF!</f>
        <v>#REF!</v>
      </c>
      <c r="D1174" s="17" t="e">
        <f>#REF!</f>
        <v>#REF!</v>
      </c>
      <c r="E1174" s="17" t="e">
        <f>#REF!</f>
        <v>#REF!</v>
      </c>
      <c r="F1174" s="17" t="e">
        <f>#REF!</f>
        <v>#REF!</v>
      </c>
      <c r="G1174" s="17" t="e">
        <f>#REF!</f>
        <v>#REF!</v>
      </c>
      <c r="H1174" s="17" t="e">
        <f>#REF!</f>
        <v>#REF!</v>
      </c>
      <c r="I1174" s="17" t="e">
        <f>#REF!</f>
        <v>#REF!</v>
      </c>
      <c r="J1174" s="17" t="e">
        <f>#REF!</f>
        <v>#REF!</v>
      </c>
      <c r="K1174" s="17" t="e">
        <f>#REF!</f>
        <v>#REF!</v>
      </c>
      <c r="L1174" s="17"/>
      <c r="M1174" s="17"/>
      <c r="N1174" s="113"/>
      <c r="O1174" s="113"/>
      <c r="P1174" s="17"/>
      <c r="Q1174" s="17"/>
      <c r="R1174" s="17" t="e">
        <f>#REF!</f>
        <v>#REF!</v>
      </c>
    </row>
    <row r="1175" spans="1:18">
      <c r="A1175" s="17" t="e">
        <f>#REF!</f>
        <v>#REF!</v>
      </c>
      <c r="B1175" s="17" t="e">
        <f>#REF!</f>
        <v>#REF!</v>
      </c>
      <c r="C1175" s="17" t="e">
        <f>#REF!</f>
        <v>#REF!</v>
      </c>
      <c r="D1175" s="17" t="e">
        <f>#REF!</f>
        <v>#REF!</v>
      </c>
      <c r="E1175" s="17" t="e">
        <f>#REF!</f>
        <v>#REF!</v>
      </c>
      <c r="F1175" s="17" t="e">
        <f>#REF!</f>
        <v>#REF!</v>
      </c>
      <c r="G1175" s="17" t="e">
        <f>#REF!</f>
        <v>#REF!</v>
      </c>
      <c r="H1175" s="17" t="e">
        <f>#REF!</f>
        <v>#REF!</v>
      </c>
      <c r="I1175" s="17" t="e">
        <f>#REF!</f>
        <v>#REF!</v>
      </c>
      <c r="J1175" s="17" t="e">
        <f>#REF!</f>
        <v>#REF!</v>
      </c>
      <c r="K1175" s="17" t="e">
        <f>#REF!</f>
        <v>#REF!</v>
      </c>
      <c r="L1175" s="17"/>
      <c r="M1175" s="17"/>
      <c r="N1175" s="113"/>
      <c r="O1175" s="113"/>
      <c r="P1175" s="17"/>
      <c r="Q1175" s="17"/>
      <c r="R1175" s="17" t="e">
        <f>#REF!</f>
        <v>#REF!</v>
      </c>
    </row>
    <row r="1176" spans="1:18">
      <c r="A1176" s="17" t="e">
        <f>#REF!</f>
        <v>#REF!</v>
      </c>
      <c r="B1176" s="17" t="e">
        <f>#REF!</f>
        <v>#REF!</v>
      </c>
      <c r="C1176" s="17" t="e">
        <f>#REF!</f>
        <v>#REF!</v>
      </c>
      <c r="D1176" s="17" t="e">
        <f>#REF!</f>
        <v>#REF!</v>
      </c>
      <c r="E1176" s="17" t="e">
        <f>#REF!</f>
        <v>#REF!</v>
      </c>
      <c r="F1176" s="17" t="e">
        <f>#REF!</f>
        <v>#REF!</v>
      </c>
      <c r="G1176" s="17" t="e">
        <f>#REF!</f>
        <v>#REF!</v>
      </c>
      <c r="H1176" s="17" t="e">
        <f>#REF!</f>
        <v>#REF!</v>
      </c>
      <c r="I1176" s="17" t="e">
        <f>#REF!</f>
        <v>#REF!</v>
      </c>
      <c r="J1176" s="17" t="e">
        <f>#REF!</f>
        <v>#REF!</v>
      </c>
      <c r="K1176" s="17" t="e">
        <f>#REF!</f>
        <v>#REF!</v>
      </c>
      <c r="L1176" s="17"/>
      <c r="M1176" s="17"/>
      <c r="N1176" s="113"/>
      <c r="O1176" s="113"/>
      <c r="P1176" s="17"/>
      <c r="Q1176" s="17"/>
      <c r="R1176" s="17" t="e">
        <f>#REF!</f>
        <v>#REF!</v>
      </c>
    </row>
    <row r="1177" spans="1:18">
      <c r="A1177" s="17" t="e">
        <f>#REF!</f>
        <v>#REF!</v>
      </c>
      <c r="B1177" s="17" t="e">
        <f>#REF!</f>
        <v>#REF!</v>
      </c>
      <c r="C1177" s="17" t="e">
        <f>#REF!</f>
        <v>#REF!</v>
      </c>
      <c r="D1177" s="17" t="e">
        <f>#REF!</f>
        <v>#REF!</v>
      </c>
      <c r="E1177" s="17" t="e">
        <f>#REF!</f>
        <v>#REF!</v>
      </c>
      <c r="F1177" s="17" t="e">
        <f>#REF!</f>
        <v>#REF!</v>
      </c>
      <c r="G1177" s="17" t="e">
        <f>#REF!</f>
        <v>#REF!</v>
      </c>
      <c r="H1177" s="17" t="e">
        <f>#REF!</f>
        <v>#REF!</v>
      </c>
      <c r="I1177" s="17" t="e">
        <f>#REF!</f>
        <v>#REF!</v>
      </c>
      <c r="J1177" s="17" t="e">
        <f>#REF!</f>
        <v>#REF!</v>
      </c>
      <c r="K1177" s="17" t="e">
        <f>#REF!</f>
        <v>#REF!</v>
      </c>
      <c r="L1177" s="17"/>
      <c r="M1177" s="17"/>
      <c r="N1177" s="113"/>
      <c r="O1177" s="113"/>
      <c r="P1177" s="17"/>
      <c r="Q1177" s="17"/>
      <c r="R1177" s="17" t="e">
        <f>#REF!</f>
        <v>#REF!</v>
      </c>
    </row>
    <row r="1178" spans="1:18">
      <c r="A1178" s="17" t="e">
        <f>#REF!</f>
        <v>#REF!</v>
      </c>
      <c r="B1178" s="17" t="e">
        <f>#REF!</f>
        <v>#REF!</v>
      </c>
      <c r="C1178" s="17" t="e">
        <f>#REF!</f>
        <v>#REF!</v>
      </c>
      <c r="D1178" s="17" t="e">
        <f>#REF!</f>
        <v>#REF!</v>
      </c>
      <c r="E1178" s="17" t="e">
        <f>#REF!</f>
        <v>#REF!</v>
      </c>
      <c r="F1178" s="17" t="e">
        <f>#REF!</f>
        <v>#REF!</v>
      </c>
      <c r="G1178" s="17" t="e">
        <f>#REF!</f>
        <v>#REF!</v>
      </c>
      <c r="H1178" s="17" t="e">
        <f>#REF!</f>
        <v>#REF!</v>
      </c>
      <c r="I1178" s="17" t="e">
        <f>#REF!</f>
        <v>#REF!</v>
      </c>
      <c r="J1178" s="17" t="e">
        <f>#REF!</f>
        <v>#REF!</v>
      </c>
      <c r="K1178" s="17" t="e">
        <f>#REF!</f>
        <v>#REF!</v>
      </c>
      <c r="L1178" s="17"/>
      <c r="M1178" s="17"/>
      <c r="N1178" s="113"/>
      <c r="O1178" s="113"/>
      <c r="P1178" s="17"/>
      <c r="Q1178" s="17"/>
      <c r="R1178" s="17" t="e">
        <f>#REF!</f>
        <v>#REF!</v>
      </c>
    </row>
    <row r="1179" spans="1:18">
      <c r="A1179" s="17" t="e">
        <f>#REF!</f>
        <v>#REF!</v>
      </c>
      <c r="B1179" s="17" t="e">
        <f>#REF!</f>
        <v>#REF!</v>
      </c>
      <c r="C1179" s="17" t="e">
        <f>#REF!</f>
        <v>#REF!</v>
      </c>
      <c r="D1179" s="17" t="e">
        <f>#REF!</f>
        <v>#REF!</v>
      </c>
      <c r="E1179" s="17" t="e">
        <f>#REF!</f>
        <v>#REF!</v>
      </c>
      <c r="F1179" s="17" t="e">
        <f>#REF!</f>
        <v>#REF!</v>
      </c>
      <c r="G1179" s="17" t="e">
        <f>#REF!</f>
        <v>#REF!</v>
      </c>
      <c r="H1179" s="17" t="e">
        <f>#REF!</f>
        <v>#REF!</v>
      </c>
      <c r="I1179" s="17" t="e">
        <f>#REF!</f>
        <v>#REF!</v>
      </c>
      <c r="J1179" s="17" t="e">
        <f>#REF!</f>
        <v>#REF!</v>
      </c>
      <c r="K1179" s="17" t="e">
        <f>#REF!</f>
        <v>#REF!</v>
      </c>
      <c r="L1179" s="17"/>
      <c r="M1179" s="17"/>
      <c r="N1179" s="113"/>
      <c r="O1179" s="113"/>
      <c r="P1179" s="17"/>
      <c r="Q1179" s="17"/>
      <c r="R1179" s="17" t="e">
        <f>#REF!</f>
        <v>#REF!</v>
      </c>
    </row>
    <row r="1180" spans="1:18">
      <c r="A1180" s="17" t="e">
        <f>#REF!</f>
        <v>#REF!</v>
      </c>
      <c r="B1180" s="17" t="e">
        <f>#REF!</f>
        <v>#REF!</v>
      </c>
      <c r="C1180" s="17" t="e">
        <f>#REF!</f>
        <v>#REF!</v>
      </c>
      <c r="D1180" s="17" t="e">
        <f>#REF!</f>
        <v>#REF!</v>
      </c>
      <c r="E1180" s="17" t="e">
        <f>#REF!</f>
        <v>#REF!</v>
      </c>
      <c r="F1180" s="17" t="e">
        <f>#REF!</f>
        <v>#REF!</v>
      </c>
      <c r="G1180" s="17" t="e">
        <f>#REF!</f>
        <v>#REF!</v>
      </c>
      <c r="H1180" s="17" t="e">
        <f>#REF!</f>
        <v>#REF!</v>
      </c>
      <c r="I1180" s="17" t="e">
        <f>#REF!</f>
        <v>#REF!</v>
      </c>
      <c r="J1180" s="17" t="e">
        <f>#REF!</f>
        <v>#REF!</v>
      </c>
      <c r="K1180" s="17" t="e">
        <f>#REF!</f>
        <v>#REF!</v>
      </c>
      <c r="L1180" s="17"/>
      <c r="M1180" s="17"/>
      <c r="N1180" s="113"/>
      <c r="O1180" s="113"/>
      <c r="P1180" s="17"/>
      <c r="Q1180" s="17"/>
      <c r="R1180" s="17" t="e">
        <f>#REF!</f>
        <v>#REF!</v>
      </c>
    </row>
    <row r="1181" spans="1:18">
      <c r="A1181" s="17" t="e">
        <f>#REF!</f>
        <v>#REF!</v>
      </c>
      <c r="B1181" s="17" t="e">
        <f>#REF!</f>
        <v>#REF!</v>
      </c>
      <c r="C1181" s="17" t="e">
        <f>#REF!</f>
        <v>#REF!</v>
      </c>
      <c r="D1181" s="17" t="e">
        <f>#REF!</f>
        <v>#REF!</v>
      </c>
      <c r="E1181" s="17" t="e">
        <f>#REF!</f>
        <v>#REF!</v>
      </c>
      <c r="F1181" s="17" t="e">
        <f>#REF!</f>
        <v>#REF!</v>
      </c>
      <c r="G1181" s="17" t="e">
        <f>#REF!</f>
        <v>#REF!</v>
      </c>
      <c r="H1181" s="17" t="e">
        <f>#REF!</f>
        <v>#REF!</v>
      </c>
      <c r="I1181" s="17" t="e">
        <f>#REF!</f>
        <v>#REF!</v>
      </c>
      <c r="J1181" s="17" t="e">
        <f>#REF!</f>
        <v>#REF!</v>
      </c>
      <c r="K1181" s="17" t="e">
        <f>#REF!</f>
        <v>#REF!</v>
      </c>
      <c r="L1181" s="17"/>
      <c r="M1181" s="17"/>
      <c r="N1181" s="113"/>
      <c r="O1181" s="113"/>
      <c r="P1181" s="17"/>
      <c r="Q1181" s="17"/>
      <c r="R1181" s="17" t="e">
        <f>#REF!</f>
        <v>#REF!</v>
      </c>
    </row>
    <row r="1182" spans="1:18">
      <c r="A1182" s="17" t="e">
        <f>#REF!</f>
        <v>#REF!</v>
      </c>
      <c r="B1182" s="17" t="e">
        <f>#REF!</f>
        <v>#REF!</v>
      </c>
      <c r="C1182" s="17" t="e">
        <f>#REF!</f>
        <v>#REF!</v>
      </c>
      <c r="D1182" s="17" t="e">
        <f>#REF!</f>
        <v>#REF!</v>
      </c>
      <c r="E1182" s="17" t="e">
        <f>#REF!</f>
        <v>#REF!</v>
      </c>
      <c r="F1182" s="17" t="e">
        <f>#REF!</f>
        <v>#REF!</v>
      </c>
      <c r="G1182" s="17" t="e">
        <f>#REF!</f>
        <v>#REF!</v>
      </c>
      <c r="H1182" s="17" t="e">
        <f>#REF!</f>
        <v>#REF!</v>
      </c>
      <c r="I1182" s="17" t="e">
        <f>#REF!</f>
        <v>#REF!</v>
      </c>
      <c r="J1182" s="17" t="e">
        <f>#REF!</f>
        <v>#REF!</v>
      </c>
      <c r="K1182" s="17" t="e">
        <f>#REF!</f>
        <v>#REF!</v>
      </c>
      <c r="L1182" s="17"/>
      <c r="M1182" s="17"/>
      <c r="N1182" s="113"/>
      <c r="O1182" s="113"/>
      <c r="P1182" s="17"/>
      <c r="Q1182" s="17"/>
      <c r="R1182" s="17" t="e">
        <f>#REF!</f>
        <v>#REF!</v>
      </c>
    </row>
    <row r="1183" spans="1:18">
      <c r="A1183" s="17" t="e">
        <f>#REF!</f>
        <v>#REF!</v>
      </c>
      <c r="B1183" s="17" t="e">
        <f>#REF!</f>
        <v>#REF!</v>
      </c>
      <c r="C1183" s="17" t="e">
        <f>#REF!</f>
        <v>#REF!</v>
      </c>
      <c r="D1183" s="17" t="e">
        <f>#REF!</f>
        <v>#REF!</v>
      </c>
      <c r="E1183" s="17" t="e">
        <f>#REF!</f>
        <v>#REF!</v>
      </c>
      <c r="F1183" s="17" t="e">
        <f>#REF!</f>
        <v>#REF!</v>
      </c>
      <c r="G1183" s="17" t="e">
        <f>#REF!</f>
        <v>#REF!</v>
      </c>
      <c r="H1183" s="17" t="e">
        <f>#REF!</f>
        <v>#REF!</v>
      </c>
      <c r="I1183" s="17" t="e">
        <f>#REF!</f>
        <v>#REF!</v>
      </c>
      <c r="J1183" s="17" t="e">
        <f>#REF!</f>
        <v>#REF!</v>
      </c>
      <c r="K1183" s="17" t="e">
        <f>#REF!</f>
        <v>#REF!</v>
      </c>
      <c r="L1183" s="17"/>
      <c r="M1183" s="17"/>
      <c r="N1183" s="113"/>
      <c r="O1183" s="113"/>
      <c r="P1183" s="17"/>
      <c r="Q1183" s="17"/>
      <c r="R1183" s="17" t="e">
        <f>#REF!</f>
        <v>#REF!</v>
      </c>
    </row>
    <row r="1184" spans="1:18">
      <c r="A1184" s="17" t="e">
        <f>#REF!</f>
        <v>#REF!</v>
      </c>
      <c r="B1184" s="17" t="e">
        <f>#REF!</f>
        <v>#REF!</v>
      </c>
      <c r="C1184" s="17" t="e">
        <f>#REF!</f>
        <v>#REF!</v>
      </c>
      <c r="D1184" s="17" t="e">
        <f>#REF!</f>
        <v>#REF!</v>
      </c>
      <c r="E1184" s="17" t="e">
        <f>#REF!</f>
        <v>#REF!</v>
      </c>
      <c r="F1184" s="17" t="e">
        <f>#REF!</f>
        <v>#REF!</v>
      </c>
      <c r="G1184" s="17" t="e">
        <f>#REF!</f>
        <v>#REF!</v>
      </c>
      <c r="H1184" s="17" t="e">
        <f>#REF!</f>
        <v>#REF!</v>
      </c>
      <c r="I1184" s="17" t="e">
        <f>#REF!</f>
        <v>#REF!</v>
      </c>
      <c r="J1184" s="17" t="e">
        <f>#REF!</f>
        <v>#REF!</v>
      </c>
      <c r="K1184" s="17" t="e">
        <f>#REF!</f>
        <v>#REF!</v>
      </c>
      <c r="L1184" s="17"/>
      <c r="M1184" s="17"/>
      <c r="N1184" s="113"/>
      <c r="O1184" s="113"/>
      <c r="P1184" s="17"/>
      <c r="Q1184" s="17"/>
      <c r="R1184" s="17" t="e">
        <f>#REF!</f>
        <v>#REF!</v>
      </c>
    </row>
    <row r="1185" spans="1:18">
      <c r="A1185" s="17" t="e">
        <f>#REF!</f>
        <v>#REF!</v>
      </c>
      <c r="B1185" s="17" t="e">
        <f>#REF!</f>
        <v>#REF!</v>
      </c>
      <c r="C1185" s="17" t="e">
        <f>#REF!</f>
        <v>#REF!</v>
      </c>
      <c r="D1185" s="17" t="e">
        <f>#REF!</f>
        <v>#REF!</v>
      </c>
      <c r="E1185" s="17" t="e">
        <f>#REF!</f>
        <v>#REF!</v>
      </c>
      <c r="F1185" s="17" t="e">
        <f>#REF!</f>
        <v>#REF!</v>
      </c>
      <c r="G1185" s="17" t="e">
        <f>#REF!</f>
        <v>#REF!</v>
      </c>
      <c r="H1185" s="17" t="e">
        <f>#REF!</f>
        <v>#REF!</v>
      </c>
      <c r="I1185" s="17" t="e">
        <f>#REF!</f>
        <v>#REF!</v>
      </c>
      <c r="J1185" s="17" t="e">
        <f>#REF!</f>
        <v>#REF!</v>
      </c>
      <c r="K1185" s="17" t="e">
        <f>#REF!</f>
        <v>#REF!</v>
      </c>
      <c r="L1185" s="17"/>
      <c r="M1185" s="17"/>
      <c r="N1185" s="113"/>
      <c r="O1185" s="113"/>
      <c r="P1185" s="17"/>
      <c r="Q1185" s="17"/>
      <c r="R1185" s="17" t="e">
        <f>#REF!</f>
        <v>#REF!</v>
      </c>
    </row>
    <row r="1186" spans="1:18">
      <c r="A1186" s="17" t="e">
        <f>#REF!</f>
        <v>#REF!</v>
      </c>
      <c r="B1186" s="17" t="e">
        <f>#REF!</f>
        <v>#REF!</v>
      </c>
      <c r="C1186" s="17" t="e">
        <f>#REF!</f>
        <v>#REF!</v>
      </c>
      <c r="D1186" s="17" t="e">
        <f>#REF!</f>
        <v>#REF!</v>
      </c>
      <c r="E1186" s="17" t="e">
        <f>#REF!</f>
        <v>#REF!</v>
      </c>
      <c r="F1186" s="17" t="e">
        <f>#REF!</f>
        <v>#REF!</v>
      </c>
      <c r="G1186" s="17" t="e">
        <f>#REF!</f>
        <v>#REF!</v>
      </c>
      <c r="H1186" s="17" t="e">
        <f>#REF!</f>
        <v>#REF!</v>
      </c>
      <c r="I1186" s="17" t="e">
        <f>#REF!</f>
        <v>#REF!</v>
      </c>
      <c r="J1186" s="17" t="e">
        <f>#REF!</f>
        <v>#REF!</v>
      </c>
      <c r="K1186" s="17" t="e">
        <f>#REF!</f>
        <v>#REF!</v>
      </c>
      <c r="L1186" s="17"/>
      <c r="M1186" s="17"/>
      <c r="N1186" s="113"/>
      <c r="O1186" s="113"/>
      <c r="P1186" s="17"/>
      <c r="Q1186" s="17"/>
      <c r="R1186" s="17" t="e">
        <f>#REF!</f>
        <v>#REF!</v>
      </c>
    </row>
    <row r="1187" spans="1:18">
      <c r="A1187" s="17" t="e">
        <f>#REF!</f>
        <v>#REF!</v>
      </c>
      <c r="B1187" s="17" t="e">
        <f>#REF!</f>
        <v>#REF!</v>
      </c>
      <c r="C1187" s="17" t="e">
        <f>#REF!</f>
        <v>#REF!</v>
      </c>
      <c r="D1187" s="17" t="e">
        <f>#REF!</f>
        <v>#REF!</v>
      </c>
      <c r="E1187" s="17" t="e">
        <f>#REF!</f>
        <v>#REF!</v>
      </c>
      <c r="F1187" s="17" t="e">
        <f>#REF!</f>
        <v>#REF!</v>
      </c>
      <c r="G1187" s="17" t="e">
        <f>#REF!</f>
        <v>#REF!</v>
      </c>
      <c r="H1187" s="17" t="e">
        <f>#REF!</f>
        <v>#REF!</v>
      </c>
      <c r="I1187" s="17" t="e">
        <f>#REF!</f>
        <v>#REF!</v>
      </c>
      <c r="J1187" s="17" t="e">
        <f>#REF!</f>
        <v>#REF!</v>
      </c>
      <c r="K1187" s="17" t="e">
        <f>#REF!</f>
        <v>#REF!</v>
      </c>
      <c r="L1187" s="17"/>
      <c r="M1187" s="17"/>
      <c r="N1187" s="113"/>
      <c r="O1187" s="113"/>
      <c r="P1187" s="17"/>
      <c r="Q1187" s="17"/>
      <c r="R1187" s="17" t="e">
        <f>#REF!</f>
        <v>#REF!</v>
      </c>
    </row>
    <row r="1188" spans="1:18">
      <c r="A1188" s="17" t="e">
        <f>#REF!</f>
        <v>#REF!</v>
      </c>
      <c r="B1188" s="17" t="e">
        <f>#REF!</f>
        <v>#REF!</v>
      </c>
      <c r="C1188" s="17" t="e">
        <f>#REF!</f>
        <v>#REF!</v>
      </c>
      <c r="D1188" s="17" t="e">
        <f>#REF!</f>
        <v>#REF!</v>
      </c>
      <c r="E1188" s="17" t="e">
        <f>#REF!</f>
        <v>#REF!</v>
      </c>
      <c r="F1188" s="17" t="e">
        <f>#REF!</f>
        <v>#REF!</v>
      </c>
      <c r="G1188" s="17" t="e">
        <f>#REF!</f>
        <v>#REF!</v>
      </c>
      <c r="H1188" s="17" t="e">
        <f>#REF!</f>
        <v>#REF!</v>
      </c>
      <c r="I1188" s="17" t="e">
        <f>#REF!</f>
        <v>#REF!</v>
      </c>
      <c r="J1188" s="17" t="e">
        <f>#REF!</f>
        <v>#REF!</v>
      </c>
      <c r="K1188" s="17" t="e">
        <f>#REF!</f>
        <v>#REF!</v>
      </c>
      <c r="L1188" s="17"/>
      <c r="M1188" s="17"/>
      <c r="N1188" s="113"/>
      <c r="O1188" s="113"/>
      <c r="P1188" s="17"/>
      <c r="Q1188" s="17"/>
      <c r="R1188" s="17" t="e">
        <f>#REF!</f>
        <v>#REF!</v>
      </c>
    </row>
    <row r="1189" spans="1:18">
      <c r="A1189" s="17" t="e">
        <f>#REF!</f>
        <v>#REF!</v>
      </c>
      <c r="B1189" s="17" t="e">
        <f>#REF!</f>
        <v>#REF!</v>
      </c>
      <c r="C1189" s="17" t="e">
        <f>#REF!</f>
        <v>#REF!</v>
      </c>
      <c r="D1189" s="17" t="e">
        <f>#REF!</f>
        <v>#REF!</v>
      </c>
      <c r="E1189" s="17" t="e">
        <f>#REF!</f>
        <v>#REF!</v>
      </c>
      <c r="F1189" s="17" t="e">
        <f>#REF!</f>
        <v>#REF!</v>
      </c>
      <c r="G1189" s="17" t="e">
        <f>#REF!</f>
        <v>#REF!</v>
      </c>
      <c r="H1189" s="17" t="e">
        <f>#REF!</f>
        <v>#REF!</v>
      </c>
      <c r="I1189" s="17" t="e">
        <f>#REF!</f>
        <v>#REF!</v>
      </c>
      <c r="J1189" s="17" t="e">
        <f>#REF!</f>
        <v>#REF!</v>
      </c>
      <c r="K1189" s="17" t="e">
        <f>#REF!</f>
        <v>#REF!</v>
      </c>
      <c r="L1189" s="17"/>
      <c r="M1189" s="17"/>
      <c r="N1189" s="113"/>
      <c r="O1189" s="113"/>
      <c r="P1189" s="17"/>
      <c r="Q1189" s="17"/>
      <c r="R1189" s="17" t="e">
        <f>#REF!</f>
        <v>#REF!</v>
      </c>
    </row>
    <row r="1190" spans="1:18">
      <c r="A1190" s="17" t="e">
        <f>#REF!</f>
        <v>#REF!</v>
      </c>
      <c r="B1190" s="17" t="e">
        <f>#REF!</f>
        <v>#REF!</v>
      </c>
      <c r="C1190" s="17" t="e">
        <f>#REF!</f>
        <v>#REF!</v>
      </c>
      <c r="D1190" s="17" t="e">
        <f>#REF!</f>
        <v>#REF!</v>
      </c>
      <c r="E1190" s="17" t="e">
        <f>#REF!</f>
        <v>#REF!</v>
      </c>
      <c r="F1190" s="17" t="e">
        <f>#REF!</f>
        <v>#REF!</v>
      </c>
      <c r="G1190" s="17" t="e">
        <f>#REF!</f>
        <v>#REF!</v>
      </c>
      <c r="H1190" s="17" t="e">
        <f>#REF!</f>
        <v>#REF!</v>
      </c>
      <c r="I1190" s="17" t="e">
        <f>#REF!</f>
        <v>#REF!</v>
      </c>
      <c r="J1190" s="17" t="e">
        <f>#REF!</f>
        <v>#REF!</v>
      </c>
      <c r="K1190" s="17" t="e">
        <f>#REF!</f>
        <v>#REF!</v>
      </c>
      <c r="L1190" s="17"/>
      <c r="M1190" s="17"/>
      <c r="N1190" s="113"/>
      <c r="O1190" s="113"/>
      <c r="P1190" s="17"/>
      <c r="Q1190" s="17"/>
      <c r="R1190" s="17" t="e">
        <f>#REF!</f>
        <v>#REF!</v>
      </c>
    </row>
    <row r="1191" spans="1:18">
      <c r="A1191" s="17" t="e">
        <f>#REF!</f>
        <v>#REF!</v>
      </c>
      <c r="B1191" s="17" t="e">
        <f>#REF!</f>
        <v>#REF!</v>
      </c>
      <c r="C1191" s="17" t="e">
        <f>#REF!</f>
        <v>#REF!</v>
      </c>
      <c r="D1191" s="17" t="e">
        <f>#REF!</f>
        <v>#REF!</v>
      </c>
      <c r="E1191" s="17" t="e">
        <f>#REF!</f>
        <v>#REF!</v>
      </c>
      <c r="F1191" s="17" t="e">
        <f>#REF!</f>
        <v>#REF!</v>
      </c>
      <c r="G1191" s="17" t="e">
        <f>#REF!</f>
        <v>#REF!</v>
      </c>
      <c r="H1191" s="17" t="e">
        <f>#REF!</f>
        <v>#REF!</v>
      </c>
      <c r="I1191" s="17" t="e">
        <f>#REF!</f>
        <v>#REF!</v>
      </c>
      <c r="J1191" s="17" t="e">
        <f>#REF!</f>
        <v>#REF!</v>
      </c>
      <c r="K1191" s="17" t="e">
        <f>#REF!</f>
        <v>#REF!</v>
      </c>
      <c r="L1191" s="17"/>
      <c r="M1191" s="17"/>
      <c r="N1191" s="113"/>
      <c r="O1191" s="113"/>
      <c r="P1191" s="17"/>
      <c r="Q1191" s="17"/>
      <c r="R1191" s="17" t="e">
        <f>#REF!</f>
        <v>#REF!</v>
      </c>
    </row>
    <row r="1192" spans="1:18">
      <c r="A1192" s="17" t="e">
        <f>#REF!</f>
        <v>#REF!</v>
      </c>
      <c r="B1192" s="17" t="e">
        <f>#REF!</f>
        <v>#REF!</v>
      </c>
      <c r="C1192" s="17" t="e">
        <f>#REF!</f>
        <v>#REF!</v>
      </c>
      <c r="D1192" s="17" t="e">
        <f>#REF!</f>
        <v>#REF!</v>
      </c>
      <c r="E1192" s="17" t="e">
        <f>#REF!</f>
        <v>#REF!</v>
      </c>
      <c r="F1192" s="17" t="e">
        <f>#REF!</f>
        <v>#REF!</v>
      </c>
      <c r="G1192" s="17" t="e">
        <f>#REF!</f>
        <v>#REF!</v>
      </c>
      <c r="H1192" s="17" t="e">
        <f>#REF!</f>
        <v>#REF!</v>
      </c>
      <c r="I1192" s="17" t="e">
        <f>#REF!</f>
        <v>#REF!</v>
      </c>
      <c r="J1192" s="17" t="e">
        <f>#REF!</f>
        <v>#REF!</v>
      </c>
      <c r="K1192" s="17" t="e">
        <f>#REF!</f>
        <v>#REF!</v>
      </c>
      <c r="L1192" s="17"/>
      <c r="M1192" s="17"/>
      <c r="N1192" s="113"/>
      <c r="O1192" s="113"/>
      <c r="P1192" s="17"/>
      <c r="Q1192" s="17"/>
      <c r="R1192" s="17" t="e">
        <f>#REF!</f>
        <v>#REF!</v>
      </c>
    </row>
    <row r="1193" spans="1:18">
      <c r="A1193" s="17" t="e">
        <f>#REF!</f>
        <v>#REF!</v>
      </c>
      <c r="B1193" s="17" t="e">
        <f>#REF!</f>
        <v>#REF!</v>
      </c>
      <c r="C1193" s="17" t="e">
        <f>#REF!</f>
        <v>#REF!</v>
      </c>
      <c r="D1193" s="17" t="e">
        <f>#REF!</f>
        <v>#REF!</v>
      </c>
      <c r="E1193" s="17" t="e">
        <f>#REF!</f>
        <v>#REF!</v>
      </c>
      <c r="F1193" s="17" t="e">
        <f>#REF!</f>
        <v>#REF!</v>
      </c>
      <c r="G1193" s="17" t="e">
        <f>#REF!</f>
        <v>#REF!</v>
      </c>
      <c r="H1193" s="17" t="e">
        <f>#REF!</f>
        <v>#REF!</v>
      </c>
      <c r="I1193" s="17" t="e">
        <f>#REF!</f>
        <v>#REF!</v>
      </c>
      <c r="J1193" s="17" t="e">
        <f>#REF!</f>
        <v>#REF!</v>
      </c>
      <c r="K1193" s="17" t="e">
        <f>#REF!</f>
        <v>#REF!</v>
      </c>
      <c r="L1193" s="17"/>
      <c r="M1193" s="17"/>
      <c r="N1193" s="113"/>
      <c r="O1193" s="113"/>
      <c r="P1193" s="17"/>
      <c r="Q1193" s="17"/>
      <c r="R1193" s="17" t="e">
        <f>#REF!</f>
        <v>#REF!</v>
      </c>
    </row>
    <row r="1194" spans="1:18">
      <c r="A1194" s="17" t="e">
        <f>#REF!</f>
        <v>#REF!</v>
      </c>
      <c r="B1194" s="17" t="e">
        <f>#REF!</f>
        <v>#REF!</v>
      </c>
      <c r="C1194" s="17" t="e">
        <f>#REF!</f>
        <v>#REF!</v>
      </c>
      <c r="D1194" s="17" t="e">
        <f>#REF!</f>
        <v>#REF!</v>
      </c>
      <c r="E1194" s="17" t="e">
        <f>#REF!</f>
        <v>#REF!</v>
      </c>
      <c r="F1194" s="17" t="e">
        <f>#REF!</f>
        <v>#REF!</v>
      </c>
      <c r="G1194" s="17" t="e">
        <f>#REF!</f>
        <v>#REF!</v>
      </c>
      <c r="H1194" s="17" t="e">
        <f>#REF!</f>
        <v>#REF!</v>
      </c>
      <c r="I1194" s="17" t="e">
        <f>#REF!</f>
        <v>#REF!</v>
      </c>
      <c r="J1194" s="17" t="e">
        <f>#REF!</f>
        <v>#REF!</v>
      </c>
      <c r="K1194" s="17" t="e">
        <f>#REF!</f>
        <v>#REF!</v>
      </c>
      <c r="L1194" s="17"/>
      <c r="M1194" s="17"/>
      <c r="N1194" s="113"/>
      <c r="O1194" s="113"/>
      <c r="P1194" s="17"/>
      <c r="Q1194" s="17"/>
      <c r="R1194" s="17" t="e">
        <f>#REF!</f>
        <v>#REF!</v>
      </c>
    </row>
    <row r="1195" spans="1:18">
      <c r="A1195" s="17" t="e">
        <f>#REF!</f>
        <v>#REF!</v>
      </c>
      <c r="B1195" s="17" t="e">
        <f>#REF!</f>
        <v>#REF!</v>
      </c>
      <c r="C1195" s="17" t="e">
        <f>#REF!</f>
        <v>#REF!</v>
      </c>
      <c r="D1195" s="17" t="e">
        <f>#REF!</f>
        <v>#REF!</v>
      </c>
      <c r="E1195" s="17" t="e">
        <f>#REF!</f>
        <v>#REF!</v>
      </c>
      <c r="F1195" s="17" t="e">
        <f>#REF!</f>
        <v>#REF!</v>
      </c>
      <c r="G1195" s="17" t="e">
        <f>#REF!</f>
        <v>#REF!</v>
      </c>
      <c r="H1195" s="17" t="e">
        <f>#REF!</f>
        <v>#REF!</v>
      </c>
      <c r="I1195" s="17" t="e">
        <f>#REF!</f>
        <v>#REF!</v>
      </c>
      <c r="J1195" s="17" t="e">
        <f>#REF!</f>
        <v>#REF!</v>
      </c>
      <c r="K1195" s="17" t="e">
        <f>#REF!</f>
        <v>#REF!</v>
      </c>
      <c r="L1195" s="17"/>
      <c r="M1195" s="17"/>
      <c r="N1195" s="113"/>
      <c r="O1195" s="113"/>
      <c r="P1195" s="17"/>
      <c r="Q1195" s="17"/>
      <c r="R1195" s="17" t="e">
        <f>#REF!</f>
        <v>#REF!</v>
      </c>
    </row>
    <row r="1196" spans="1:18">
      <c r="A1196" s="17" t="e">
        <f>#REF!</f>
        <v>#REF!</v>
      </c>
      <c r="B1196" s="17" t="e">
        <f>#REF!</f>
        <v>#REF!</v>
      </c>
      <c r="C1196" s="17" t="e">
        <f>#REF!</f>
        <v>#REF!</v>
      </c>
      <c r="D1196" s="17" t="e">
        <f>#REF!</f>
        <v>#REF!</v>
      </c>
      <c r="E1196" s="17" t="e">
        <f>#REF!</f>
        <v>#REF!</v>
      </c>
      <c r="F1196" s="17" t="e">
        <f>#REF!</f>
        <v>#REF!</v>
      </c>
      <c r="G1196" s="17" t="e">
        <f>#REF!</f>
        <v>#REF!</v>
      </c>
      <c r="H1196" s="17" t="e">
        <f>#REF!</f>
        <v>#REF!</v>
      </c>
      <c r="I1196" s="17" t="e">
        <f>#REF!</f>
        <v>#REF!</v>
      </c>
      <c r="J1196" s="17" t="e">
        <f>#REF!</f>
        <v>#REF!</v>
      </c>
      <c r="K1196" s="17" t="e">
        <f>#REF!</f>
        <v>#REF!</v>
      </c>
      <c r="L1196" s="17"/>
      <c r="M1196" s="17"/>
      <c r="N1196" s="113"/>
      <c r="O1196" s="113"/>
      <c r="P1196" s="17"/>
      <c r="Q1196" s="17"/>
      <c r="R1196" s="17" t="e">
        <f>#REF!</f>
        <v>#REF!</v>
      </c>
    </row>
    <row r="1197" spans="1:18">
      <c r="A1197" s="17" t="e">
        <f>#REF!</f>
        <v>#REF!</v>
      </c>
      <c r="B1197" s="17" t="e">
        <f>#REF!</f>
        <v>#REF!</v>
      </c>
      <c r="C1197" s="17" t="e">
        <f>#REF!</f>
        <v>#REF!</v>
      </c>
      <c r="D1197" s="17" t="e">
        <f>#REF!</f>
        <v>#REF!</v>
      </c>
      <c r="E1197" s="17" t="e">
        <f>#REF!</f>
        <v>#REF!</v>
      </c>
      <c r="F1197" s="17" t="e">
        <f>#REF!</f>
        <v>#REF!</v>
      </c>
      <c r="G1197" s="17" t="e">
        <f>#REF!</f>
        <v>#REF!</v>
      </c>
      <c r="H1197" s="17" t="e">
        <f>#REF!</f>
        <v>#REF!</v>
      </c>
      <c r="I1197" s="17" t="e">
        <f>#REF!</f>
        <v>#REF!</v>
      </c>
      <c r="J1197" s="17" t="e">
        <f>#REF!</f>
        <v>#REF!</v>
      </c>
      <c r="K1197" s="17" t="e">
        <f>#REF!</f>
        <v>#REF!</v>
      </c>
      <c r="L1197" s="17"/>
      <c r="M1197" s="17"/>
      <c r="N1197" s="113"/>
      <c r="O1197" s="113"/>
      <c r="P1197" s="17"/>
      <c r="Q1197" s="17"/>
      <c r="R1197" s="17" t="e">
        <f>#REF!</f>
        <v>#REF!</v>
      </c>
    </row>
    <row r="1198" spans="1:18">
      <c r="A1198" s="17" t="e">
        <f>#REF!</f>
        <v>#REF!</v>
      </c>
      <c r="B1198" s="17" t="e">
        <f>#REF!</f>
        <v>#REF!</v>
      </c>
      <c r="C1198" s="17" t="e">
        <f>#REF!</f>
        <v>#REF!</v>
      </c>
      <c r="D1198" s="17" t="e">
        <f>#REF!</f>
        <v>#REF!</v>
      </c>
      <c r="E1198" s="17" t="e">
        <f>#REF!</f>
        <v>#REF!</v>
      </c>
      <c r="F1198" s="17" t="e">
        <f>#REF!</f>
        <v>#REF!</v>
      </c>
      <c r="G1198" s="17" t="e">
        <f>#REF!</f>
        <v>#REF!</v>
      </c>
      <c r="H1198" s="17" t="e">
        <f>#REF!</f>
        <v>#REF!</v>
      </c>
      <c r="I1198" s="17" t="e">
        <f>#REF!</f>
        <v>#REF!</v>
      </c>
      <c r="J1198" s="17" t="e">
        <f>#REF!</f>
        <v>#REF!</v>
      </c>
      <c r="K1198" s="17" t="e">
        <f>#REF!</f>
        <v>#REF!</v>
      </c>
      <c r="L1198" s="17"/>
      <c r="M1198" s="17"/>
      <c r="N1198" s="113"/>
      <c r="O1198" s="113"/>
      <c r="P1198" s="17"/>
      <c r="Q1198" s="17"/>
      <c r="R1198" s="17" t="e">
        <f>#REF!</f>
        <v>#REF!</v>
      </c>
    </row>
    <row r="1199" spans="1:18">
      <c r="A1199" s="17" t="e">
        <f>#REF!</f>
        <v>#REF!</v>
      </c>
      <c r="B1199" s="17" t="e">
        <f>#REF!</f>
        <v>#REF!</v>
      </c>
      <c r="C1199" s="17" t="e">
        <f>#REF!</f>
        <v>#REF!</v>
      </c>
      <c r="D1199" s="17" t="e">
        <f>#REF!</f>
        <v>#REF!</v>
      </c>
      <c r="E1199" s="17" t="e">
        <f>#REF!</f>
        <v>#REF!</v>
      </c>
      <c r="F1199" s="17" t="e">
        <f>#REF!</f>
        <v>#REF!</v>
      </c>
      <c r="G1199" s="17" t="e">
        <f>#REF!</f>
        <v>#REF!</v>
      </c>
      <c r="H1199" s="17" t="e">
        <f>#REF!</f>
        <v>#REF!</v>
      </c>
      <c r="I1199" s="17" t="e">
        <f>#REF!</f>
        <v>#REF!</v>
      </c>
      <c r="J1199" s="17" t="e">
        <f>#REF!</f>
        <v>#REF!</v>
      </c>
      <c r="K1199" s="17" t="e">
        <f>#REF!</f>
        <v>#REF!</v>
      </c>
      <c r="L1199" s="17"/>
      <c r="M1199" s="17"/>
      <c r="N1199" s="113"/>
      <c r="O1199" s="113"/>
      <c r="P1199" s="17"/>
      <c r="Q1199" s="17"/>
      <c r="R1199" s="17" t="e">
        <f>#REF!</f>
        <v>#REF!</v>
      </c>
    </row>
    <row r="1200" spans="1:18">
      <c r="A1200" s="17" t="e">
        <f>#REF!</f>
        <v>#REF!</v>
      </c>
      <c r="B1200" s="17" t="e">
        <f>#REF!</f>
        <v>#REF!</v>
      </c>
      <c r="C1200" s="17" t="e">
        <f>#REF!</f>
        <v>#REF!</v>
      </c>
      <c r="D1200" s="17" t="e">
        <f>#REF!</f>
        <v>#REF!</v>
      </c>
      <c r="E1200" s="17" t="e">
        <f>#REF!</f>
        <v>#REF!</v>
      </c>
      <c r="F1200" s="17" t="e">
        <f>#REF!</f>
        <v>#REF!</v>
      </c>
      <c r="G1200" s="17" t="e">
        <f>#REF!</f>
        <v>#REF!</v>
      </c>
      <c r="H1200" s="17" t="e">
        <f>#REF!</f>
        <v>#REF!</v>
      </c>
      <c r="I1200" s="17" t="e">
        <f>#REF!</f>
        <v>#REF!</v>
      </c>
      <c r="J1200" s="17" t="e">
        <f>#REF!</f>
        <v>#REF!</v>
      </c>
      <c r="K1200" s="17" t="e">
        <f>#REF!</f>
        <v>#REF!</v>
      </c>
      <c r="L1200" s="17"/>
      <c r="M1200" s="17"/>
      <c r="N1200" s="113"/>
      <c r="O1200" s="113"/>
      <c r="P1200" s="17"/>
      <c r="Q1200" s="17"/>
      <c r="R1200" s="17" t="e">
        <f>#REF!</f>
        <v>#REF!</v>
      </c>
    </row>
    <row r="1201" spans="1:18">
      <c r="A1201" s="17" t="e">
        <f>#REF!</f>
        <v>#REF!</v>
      </c>
      <c r="B1201" s="17" t="e">
        <f>#REF!</f>
        <v>#REF!</v>
      </c>
      <c r="C1201" s="17" t="e">
        <f>#REF!</f>
        <v>#REF!</v>
      </c>
      <c r="D1201" s="17" t="e">
        <f>#REF!</f>
        <v>#REF!</v>
      </c>
      <c r="E1201" s="17" t="e">
        <f>#REF!</f>
        <v>#REF!</v>
      </c>
      <c r="F1201" s="17" t="e">
        <f>#REF!</f>
        <v>#REF!</v>
      </c>
      <c r="G1201" s="17" t="e">
        <f>#REF!</f>
        <v>#REF!</v>
      </c>
      <c r="H1201" s="17" t="e">
        <f>#REF!</f>
        <v>#REF!</v>
      </c>
      <c r="I1201" s="17" t="e">
        <f>#REF!</f>
        <v>#REF!</v>
      </c>
      <c r="J1201" s="17" t="e">
        <f>#REF!</f>
        <v>#REF!</v>
      </c>
      <c r="K1201" s="17" t="e">
        <f>#REF!</f>
        <v>#REF!</v>
      </c>
      <c r="L1201" s="17"/>
      <c r="M1201" s="17"/>
      <c r="N1201" s="113"/>
      <c r="O1201" s="113"/>
      <c r="P1201" s="17"/>
      <c r="Q1201" s="17"/>
      <c r="R1201" s="17" t="e">
        <f>#REF!</f>
        <v>#REF!</v>
      </c>
    </row>
    <row r="1202" spans="1:18">
      <c r="A1202" s="17" t="e">
        <f>#REF!</f>
        <v>#REF!</v>
      </c>
      <c r="B1202" s="17" t="e">
        <f>#REF!</f>
        <v>#REF!</v>
      </c>
      <c r="C1202" s="17" t="e">
        <f>#REF!</f>
        <v>#REF!</v>
      </c>
      <c r="D1202" s="17" t="e">
        <f>#REF!</f>
        <v>#REF!</v>
      </c>
      <c r="E1202" s="17" t="e">
        <f>#REF!</f>
        <v>#REF!</v>
      </c>
      <c r="F1202" s="17" t="e">
        <f>#REF!</f>
        <v>#REF!</v>
      </c>
      <c r="G1202" s="17" t="e">
        <f>#REF!</f>
        <v>#REF!</v>
      </c>
      <c r="H1202" s="17" t="e">
        <f>#REF!</f>
        <v>#REF!</v>
      </c>
      <c r="I1202" s="17" t="e">
        <f>#REF!</f>
        <v>#REF!</v>
      </c>
      <c r="J1202" s="17" t="e">
        <f>#REF!</f>
        <v>#REF!</v>
      </c>
      <c r="K1202" s="17" t="e">
        <f>#REF!</f>
        <v>#REF!</v>
      </c>
      <c r="L1202" s="17"/>
      <c r="M1202" s="17"/>
      <c r="N1202" s="113"/>
      <c r="O1202" s="113"/>
      <c r="P1202" s="17"/>
      <c r="Q1202" s="17"/>
      <c r="R1202" s="17" t="e">
        <f>#REF!</f>
        <v>#REF!</v>
      </c>
    </row>
    <row r="1203" spans="1:18">
      <c r="A1203" s="17" t="e">
        <f>#REF!</f>
        <v>#REF!</v>
      </c>
      <c r="B1203" s="17" t="e">
        <f>#REF!</f>
        <v>#REF!</v>
      </c>
      <c r="C1203" s="17" t="e">
        <f>#REF!</f>
        <v>#REF!</v>
      </c>
      <c r="D1203" s="17" t="e">
        <f>#REF!</f>
        <v>#REF!</v>
      </c>
      <c r="E1203" s="17" t="e">
        <f>#REF!</f>
        <v>#REF!</v>
      </c>
      <c r="F1203" s="17" t="e">
        <f>#REF!</f>
        <v>#REF!</v>
      </c>
      <c r="G1203" s="17" t="e">
        <f>#REF!</f>
        <v>#REF!</v>
      </c>
      <c r="H1203" s="17" t="e">
        <f>#REF!</f>
        <v>#REF!</v>
      </c>
      <c r="I1203" s="17" t="e">
        <f>#REF!</f>
        <v>#REF!</v>
      </c>
      <c r="J1203" s="17" t="e">
        <f>#REF!</f>
        <v>#REF!</v>
      </c>
      <c r="K1203" s="17" t="e">
        <f>#REF!</f>
        <v>#REF!</v>
      </c>
      <c r="L1203" s="17"/>
      <c r="M1203" s="17"/>
      <c r="N1203" s="113"/>
      <c r="O1203" s="113"/>
      <c r="P1203" s="17"/>
      <c r="Q1203" s="17"/>
      <c r="R1203" s="17" t="e">
        <f>#REF!</f>
        <v>#REF!</v>
      </c>
    </row>
    <row r="1204" spans="1:18">
      <c r="A1204" s="17" t="e">
        <f>#REF!</f>
        <v>#REF!</v>
      </c>
      <c r="B1204" s="17" t="e">
        <f>#REF!</f>
        <v>#REF!</v>
      </c>
      <c r="C1204" s="17" t="e">
        <f>#REF!</f>
        <v>#REF!</v>
      </c>
      <c r="D1204" s="17" t="e">
        <f>#REF!</f>
        <v>#REF!</v>
      </c>
      <c r="E1204" s="17" t="e">
        <f>#REF!</f>
        <v>#REF!</v>
      </c>
      <c r="F1204" s="17" t="e">
        <f>#REF!</f>
        <v>#REF!</v>
      </c>
      <c r="G1204" s="17" t="e">
        <f>#REF!</f>
        <v>#REF!</v>
      </c>
      <c r="H1204" s="17" t="e">
        <f>#REF!</f>
        <v>#REF!</v>
      </c>
      <c r="I1204" s="17" t="e">
        <f>#REF!</f>
        <v>#REF!</v>
      </c>
      <c r="J1204" s="17" t="e">
        <f>#REF!</f>
        <v>#REF!</v>
      </c>
      <c r="K1204" s="17" t="e">
        <f>#REF!</f>
        <v>#REF!</v>
      </c>
      <c r="L1204" s="17"/>
      <c r="M1204" s="17"/>
      <c r="N1204" s="113"/>
      <c r="O1204" s="113"/>
      <c r="P1204" s="17"/>
      <c r="Q1204" s="17"/>
      <c r="R1204" s="17" t="e">
        <f>#REF!</f>
        <v>#REF!</v>
      </c>
    </row>
    <row r="1205" spans="1:18">
      <c r="A1205" s="17" t="e">
        <f>#REF!</f>
        <v>#REF!</v>
      </c>
      <c r="B1205" s="17" t="e">
        <f>#REF!</f>
        <v>#REF!</v>
      </c>
      <c r="C1205" s="17" t="e">
        <f>#REF!</f>
        <v>#REF!</v>
      </c>
      <c r="D1205" s="17" t="e">
        <f>#REF!</f>
        <v>#REF!</v>
      </c>
      <c r="E1205" s="17" t="e">
        <f>#REF!</f>
        <v>#REF!</v>
      </c>
      <c r="F1205" s="17" t="e">
        <f>#REF!</f>
        <v>#REF!</v>
      </c>
      <c r="G1205" s="17" t="e">
        <f>#REF!</f>
        <v>#REF!</v>
      </c>
      <c r="H1205" s="17" t="e">
        <f>#REF!</f>
        <v>#REF!</v>
      </c>
      <c r="I1205" s="17" t="e">
        <f>#REF!</f>
        <v>#REF!</v>
      </c>
      <c r="J1205" s="17" t="e">
        <f>#REF!</f>
        <v>#REF!</v>
      </c>
      <c r="K1205" s="17" t="e">
        <f>#REF!</f>
        <v>#REF!</v>
      </c>
      <c r="L1205" s="17"/>
      <c r="M1205" s="17"/>
      <c r="N1205" s="113"/>
      <c r="O1205" s="113"/>
      <c r="P1205" s="17"/>
      <c r="Q1205" s="17"/>
      <c r="R1205" s="17" t="e">
        <f>#REF!</f>
        <v>#REF!</v>
      </c>
    </row>
    <row r="1206" spans="1:18">
      <c r="A1206" s="17" t="e">
        <f>#REF!</f>
        <v>#REF!</v>
      </c>
      <c r="B1206" s="17" t="e">
        <f>#REF!</f>
        <v>#REF!</v>
      </c>
      <c r="C1206" s="17" t="e">
        <f>#REF!</f>
        <v>#REF!</v>
      </c>
      <c r="D1206" s="17" t="e">
        <f>#REF!</f>
        <v>#REF!</v>
      </c>
      <c r="E1206" s="17" t="e">
        <f>#REF!</f>
        <v>#REF!</v>
      </c>
      <c r="F1206" s="17" t="e">
        <f>#REF!</f>
        <v>#REF!</v>
      </c>
      <c r="G1206" s="17" t="e">
        <f>#REF!</f>
        <v>#REF!</v>
      </c>
      <c r="H1206" s="17" t="e">
        <f>#REF!</f>
        <v>#REF!</v>
      </c>
      <c r="I1206" s="17" t="e">
        <f>#REF!</f>
        <v>#REF!</v>
      </c>
      <c r="J1206" s="17" t="e">
        <f>#REF!</f>
        <v>#REF!</v>
      </c>
      <c r="K1206" s="17" t="e">
        <f>#REF!</f>
        <v>#REF!</v>
      </c>
      <c r="L1206" s="17"/>
      <c r="M1206" s="17"/>
      <c r="N1206" s="113"/>
      <c r="O1206" s="113"/>
      <c r="P1206" s="17"/>
      <c r="Q1206" s="17"/>
      <c r="R1206" s="17" t="e">
        <f>#REF!</f>
        <v>#REF!</v>
      </c>
    </row>
    <row r="1207" spans="1:18">
      <c r="A1207" s="17" t="e">
        <f>#REF!</f>
        <v>#REF!</v>
      </c>
      <c r="B1207" s="17" t="e">
        <f>#REF!</f>
        <v>#REF!</v>
      </c>
      <c r="C1207" s="17" t="e">
        <f>#REF!</f>
        <v>#REF!</v>
      </c>
      <c r="D1207" s="17" t="e">
        <f>#REF!</f>
        <v>#REF!</v>
      </c>
      <c r="E1207" s="17" t="e">
        <f>#REF!</f>
        <v>#REF!</v>
      </c>
      <c r="F1207" s="17" t="e">
        <f>#REF!</f>
        <v>#REF!</v>
      </c>
      <c r="G1207" s="17" t="e">
        <f>#REF!</f>
        <v>#REF!</v>
      </c>
      <c r="H1207" s="17" t="e">
        <f>#REF!</f>
        <v>#REF!</v>
      </c>
      <c r="I1207" s="17" t="e">
        <f>#REF!</f>
        <v>#REF!</v>
      </c>
      <c r="J1207" s="17" t="e">
        <f>#REF!</f>
        <v>#REF!</v>
      </c>
      <c r="K1207" s="17" t="e">
        <f>#REF!</f>
        <v>#REF!</v>
      </c>
      <c r="L1207" s="17"/>
      <c r="M1207" s="17"/>
      <c r="N1207" s="113"/>
      <c r="O1207" s="113"/>
      <c r="P1207" s="17"/>
      <c r="Q1207" s="17"/>
      <c r="R1207" s="17" t="e">
        <f>#REF!</f>
        <v>#REF!</v>
      </c>
    </row>
    <row r="1208" spans="1:18">
      <c r="A1208" s="17" t="e">
        <f>#REF!</f>
        <v>#REF!</v>
      </c>
      <c r="B1208" s="17" t="e">
        <f>#REF!</f>
        <v>#REF!</v>
      </c>
      <c r="C1208" s="17" t="e">
        <f>#REF!</f>
        <v>#REF!</v>
      </c>
      <c r="D1208" s="17" t="e">
        <f>#REF!</f>
        <v>#REF!</v>
      </c>
      <c r="E1208" s="17" t="e">
        <f>#REF!</f>
        <v>#REF!</v>
      </c>
      <c r="F1208" s="17" t="e">
        <f>#REF!</f>
        <v>#REF!</v>
      </c>
      <c r="G1208" s="17" t="e">
        <f>#REF!</f>
        <v>#REF!</v>
      </c>
      <c r="H1208" s="17" t="e">
        <f>#REF!</f>
        <v>#REF!</v>
      </c>
      <c r="I1208" s="17" t="e">
        <f>#REF!</f>
        <v>#REF!</v>
      </c>
      <c r="J1208" s="17" t="e">
        <f>#REF!</f>
        <v>#REF!</v>
      </c>
      <c r="K1208" s="17" t="e">
        <f>#REF!</f>
        <v>#REF!</v>
      </c>
      <c r="L1208" s="17"/>
      <c r="M1208" s="17"/>
      <c r="N1208" s="113"/>
      <c r="O1208" s="113"/>
      <c r="P1208" s="17"/>
      <c r="Q1208" s="17"/>
      <c r="R1208" s="17" t="e">
        <f>#REF!</f>
        <v>#REF!</v>
      </c>
    </row>
    <row r="1209" spans="1:18">
      <c r="A1209" s="17" t="e">
        <f>#REF!</f>
        <v>#REF!</v>
      </c>
      <c r="B1209" s="17" t="e">
        <f>#REF!</f>
        <v>#REF!</v>
      </c>
      <c r="C1209" s="17" t="e">
        <f>#REF!</f>
        <v>#REF!</v>
      </c>
      <c r="D1209" s="17" t="e">
        <f>#REF!</f>
        <v>#REF!</v>
      </c>
      <c r="E1209" s="17" t="e">
        <f>#REF!</f>
        <v>#REF!</v>
      </c>
      <c r="F1209" s="17" t="e">
        <f>#REF!</f>
        <v>#REF!</v>
      </c>
      <c r="G1209" s="17" t="e">
        <f>#REF!</f>
        <v>#REF!</v>
      </c>
      <c r="H1209" s="17" t="e">
        <f>#REF!</f>
        <v>#REF!</v>
      </c>
      <c r="I1209" s="17" t="e">
        <f>#REF!</f>
        <v>#REF!</v>
      </c>
      <c r="J1209" s="17" t="e">
        <f>#REF!</f>
        <v>#REF!</v>
      </c>
      <c r="K1209" s="17" t="e">
        <f>#REF!</f>
        <v>#REF!</v>
      </c>
      <c r="L1209" s="17"/>
      <c r="M1209" s="17"/>
      <c r="N1209" s="113"/>
      <c r="O1209" s="113"/>
      <c r="P1209" s="17"/>
      <c r="Q1209" s="17"/>
      <c r="R1209" s="17" t="e">
        <f>#REF!</f>
        <v>#REF!</v>
      </c>
    </row>
    <row r="1210" spans="1:18">
      <c r="A1210" s="17" t="e">
        <f>#REF!</f>
        <v>#REF!</v>
      </c>
      <c r="B1210" s="17" t="e">
        <f>#REF!</f>
        <v>#REF!</v>
      </c>
      <c r="C1210" s="17" t="e">
        <f>#REF!</f>
        <v>#REF!</v>
      </c>
      <c r="D1210" s="17" t="e">
        <f>#REF!</f>
        <v>#REF!</v>
      </c>
      <c r="E1210" s="17" t="e">
        <f>#REF!</f>
        <v>#REF!</v>
      </c>
      <c r="F1210" s="17" t="e">
        <f>#REF!</f>
        <v>#REF!</v>
      </c>
      <c r="G1210" s="17" t="e">
        <f>#REF!</f>
        <v>#REF!</v>
      </c>
      <c r="H1210" s="17" t="e">
        <f>#REF!</f>
        <v>#REF!</v>
      </c>
      <c r="I1210" s="17" t="e">
        <f>#REF!</f>
        <v>#REF!</v>
      </c>
      <c r="J1210" s="17" t="e">
        <f>#REF!</f>
        <v>#REF!</v>
      </c>
      <c r="K1210" s="17" t="e">
        <f>#REF!</f>
        <v>#REF!</v>
      </c>
      <c r="L1210" s="17"/>
      <c r="M1210" s="17"/>
      <c r="N1210" s="113"/>
      <c r="O1210" s="113"/>
      <c r="P1210" s="17"/>
      <c r="Q1210" s="17"/>
      <c r="R1210" s="17" t="e">
        <f>#REF!</f>
        <v>#REF!</v>
      </c>
    </row>
    <row r="1211" spans="1:18">
      <c r="A1211" s="17" t="e">
        <f>#REF!</f>
        <v>#REF!</v>
      </c>
      <c r="B1211" s="17" t="e">
        <f>#REF!</f>
        <v>#REF!</v>
      </c>
      <c r="C1211" s="17" t="e">
        <f>#REF!</f>
        <v>#REF!</v>
      </c>
      <c r="D1211" s="17" t="e">
        <f>#REF!</f>
        <v>#REF!</v>
      </c>
      <c r="E1211" s="17" t="e">
        <f>#REF!</f>
        <v>#REF!</v>
      </c>
      <c r="F1211" s="17" t="e">
        <f>#REF!</f>
        <v>#REF!</v>
      </c>
      <c r="G1211" s="17" t="e">
        <f>#REF!</f>
        <v>#REF!</v>
      </c>
      <c r="H1211" s="17" t="e">
        <f>#REF!</f>
        <v>#REF!</v>
      </c>
      <c r="I1211" s="17" t="e">
        <f>#REF!</f>
        <v>#REF!</v>
      </c>
      <c r="J1211" s="17" t="e">
        <f>#REF!</f>
        <v>#REF!</v>
      </c>
      <c r="K1211" s="17" t="e">
        <f>#REF!</f>
        <v>#REF!</v>
      </c>
      <c r="L1211" s="17"/>
      <c r="M1211" s="17"/>
      <c r="N1211" s="113"/>
      <c r="O1211" s="113"/>
      <c r="P1211" s="17"/>
      <c r="Q1211" s="17"/>
      <c r="R1211" s="17" t="e">
        <f>#REF!</f>
        <v>#REF!</v>
      </c>
    </row>
    <row r="1212" spans="1:18">
      <c r="A1212" s="17" t="e">
        <f>#REF!</f>
        <v>#REF!</v>
      </c>
      <c r="B1212" s="17" t="e">
        <f>#REF!</f>
        <v>#REF!</v>
      </c>
      <c r="C1212" s="17" t="e">
        <f>#REF!</f>
        <v>#REF!</v>
      </c>
      <c r="D1212" s="17" t="e">
        <f>#REF!</f>
        <v>#REF!</v>
      </c>
      <c r="E1212" s="17" t="e">
        <f>#REF!</f>
        <v>#REF!</v>
      </c>
      <c r="F1212" s="17" t="e">
        <f>#REF!</f>
        <v>#REF!</v>
      </c>
      <c r="G1212" s="17" t="e">
        <f>#REF!</f>
        <v>#REF!</v>
      </c>
      <c r="H1212" s="17" t="e">
        <f>#REF!</f>
        <v>#REF!</v>
      </c>
      <c r="I1212" s="17" t="e">
        <f>#REF!</f>
        <v>#REF!</v>
      </c>
      <c r="J1212" s="17" t="e">
        <f>#REF!</f>
        <v>#REF!</v>
      </c>
      <c r="K1212" s="17" t="e">
        <f>#REF!</f>
        <v>#REF!</v>
      </c>
      <c r="L1212" s="17"/>
      <c r="M1212" s="17"/>
      <c r="N1212" s="113"/>
      <c r="O1212" s="113"/>
      <c r="P1212" s="17"/>
      <c r="Q1212" s="17"/>
      <c r="R1212" s="17" t="e">
        <f>#REF!</f>
        <v>#REF!</v>
      </c>
    </row>
    <row r="1213" spans="1:18">
      <c r="A1213" s="17" t="e">
        <f>#REF!</f>
        <v>#REF!</v>
      </c>
      <c r="B1213" s="17" t="e">
        <f>#REF!</f>
        <v>#REF!</v>
      </c>
      <c r="C1213" s="17" t="e">
        <f>#REF!</f>
        <v>#REF!</v>
      </c>
      <c r="D1213" s="17" t="e">
        <f>#REF!</f>
        <v>#REF!</v>
      </c>
      <c r="E1213" s="17" t="e">
        <f>#REF!</f>
        <v>#REF!</v>
      </c>
      <c r="F1213" s="17" t="e">
        <f>#REF!</f>
        <v>#REF!</v>
      </c>
      <c r="G1213" s="17" t="e">
        <f>#REF!</f>
        <v>#REF!</v>
      </c>
      <c r="H1213" s="17" t="e">
        <f>#REF!</f>
        <v>#REF!</v>
      </c>
      <c r="I1213" s="17" t="e">
        <f>#REF!</f>
        <v>#REF!</v>
      </c>
      <c r="J1213" s="17" t="e">
        <f>#REF!</f>
        <v>#REF!</v>
      </c>
      <c r="K1213" s="17" t="e">
        <f>#REF!</f>
        <v>#REF!</v>
      </c>
      <c r="L1213" s="17"/>
      <c r="M1213" s="17"/>
      <c r="N1213" s="113"/>
      <c r="O1213" s="113"/>
      <c r="P1213" s="17"/>
      <c r="Q1213" s="17"/>
      <c r="R1213" s="17" t="e">
        <f>#REF!</f>
        <v>#REF!</v>
      </c>
    </row>
    <row r="1214" spans="1:18">
      <c r="A1214" s="17" t="e">
        <f>#REF!</f>
        <v>#REF!</v>
      </c>
      <c r="B1214" s="17" t="e">
        <f>#REF!</f>
        <v>#REF!</v>
      </c>
      <c r="C1214" s="17" t="e">
        <f>#REF!</f>
        <v>#REF!</v>
      </c>
      <c r="D1214" s="17" t="e">
        <f>#REF!</f>
        <v>#REF!</v>
      </c>
      <c r="E1214" s="17" t="e">
        <f>#REF!</f>
        <v>#REF!</v>
      </c>
      <c r="F1214" s="17" t="e">
        <f>#REF!</f>
        <v>#REF!</v>
      </c>
      <c r="G1214" s="17" t="e">
        <f>#REF!</f>
        <v>#REF!</v>
      </c>
      <c r="H1214" s="17" t="e">
        <f>#REF!</f>
        <v>#REF!</v>
      </c>
      <c r="I1214" s="17" t="e">
        <f>#REF!</f>
        <v>#REF!</v>
      </c>
      <c r="J1214" s="17" t="e">
        <f>#REF!</f>
        <v>#REF!</v>
      </c>
      <c r="K1214" s="17" t="e">
        <f>#REF!</f>
        <v>#REF!</v>
      </c>
      <c r="L1214" s="17"/>
      <c r="M1214" s="17"/>
      <c r="N1214" s="113"/>
      <c r="O1214" s="113"/>
      <c r="P1214" s="17"/>
      <c r="Q1214" s="17"/>
      <c r="R1214" s="17" t="e">
        <f>#REF!</f>
        <v>#REF!</v>
      </c>
    </row>
    <row r="1215" spans="1:18">
      <c r="A1215" s="17" t="e">
        <f>#REF!</f>
        <v>#REF!</v>
      </c>
      <c r="B1215" s="17" t="e">
        <f>#REF!</f>
        <v>#REF!</v>
      </c>
      <c r="C1215" s="17" t="e">
        <f>#REF!</f>
        <v>#REF!</v>
      </c>
      <c r="D1215" s="17" t="e">
        <f>#REF!</f>
        <v>#REF!</v>
      </c>
      <c r="E1215" s="17" t="e">
        <f>#REF!</f>
        <v>#REF!</v>
      </c>
      <c r="F1215" s="17" t="e">
        <f>#REF!</f>
        <v>#REF!</v>
      </c>
      <c r="G1215" s="17" t="e">
        <f>#REF!</f>
        <v>#REF!</v>
      </c>
      <c r="H1215" s="17" t="e">
        <f>#REF!</f>
        <v>#REF!</v>
      </c>
      <c r="I1215" s="17" t="e">
        <f>#REF!</f>
        <v>#REF!</v>
      </c>
      <c r="J1215" s="17" t="e">
        <f>#REF!</f>
        <v>#REF!</v>
      </c>
      <c r="K1215" s="17" t="e">
        <f>#REF!</f>
        <v>#REF!</v>
      </c>
      <c r="L1215" s="17"/>
      <c r="M1215" s="17"/>
      <c r="N1215" s="113"/>
      <c r="O1215" s="113"/>
      <c r="P1215" s="17"/>
      <c r="Q1215" s="17"/>
      <c r="R1215" s="17" t="e">
        <f>#REF!</f>
        <v>#REF!</v>
      </c>
    </row>
    <row r="1216" spans="1:18">
      <c r="A1216" s="17" t="e">
        <f>#REF!</f>
        <v>#REF!</v>
      </c>
      <c r="B1216" s="17" t="e">
        <f>#REF!</f>
        <v>#REF!</v>
      </c>
      <c r="C1216" s="17" t="e">
        <f>#REF!</f>
        <v>#REF!</v>
      </c>
      <c r="D1216" s="17" t="e">
        <f>#REF!</f>
        <v>#REF!</v>
      </c>
      <c r="E1216" s="17" t="e">
        <f>#REF!</f>
        <v>#REF!</v>
      </c>
      <c r="F1216" s="17" t="e">
        <f>#REF!</f>
        <v>#REF!</v>
      </c>
      <c r="G1216" s="17" t="e">
        <f>#REF!</f>
        <v>#REF!</v>
      </c>
      <c r="H1216" s="17" t="e">
        <f>#REF!</f>
        <v>#REF!</v>
      </c>
      <c r="I1216" s="17" t="e">
        <f>#REF!</f>
        <v>#REF!</v>
      </c>
      <c r="J1216" s="17" t="e">
        <f>#REF!</f>
        <v>#REF!</v>
      </c>
      <c r="K1216" s="17" t="e">
        <f>#REF!</f>
        <v>#REF!</v>
      </c>
      <c r="L1216" s="17"/>
      <c r="M1216" s="17"/>
      <c r="N1216" s="113"/>
      <c r="O1216" s="113"/>
      <c r="P1216" s="17"/>
      <c r="Q1216" s="17"/>
      <c r="R1216" s="17" t="e">
        <f>#REF!</f>
        <v>#REF!</v>
      </c>
    </row>
    <row r="1217" spans="1:18">
      <c r="A1217" s="17" t="e">
        <f>#REF!</f>
        <v>#REF!</v>
      </c>
      <c r="B1217" s="17" t="e">
        <f>#REF!</f>
        <v>#REF!</v>
      </c>
      <c r="C1217" s="17" t="e">
        <f>#REF!</f>
        <v>#REF!</v>
      </c>
      <c r="D1217" s="17" t="e">
        <f>#REF!</f>
        <v>#REF!</v>
      </c>
      <c r="E1217" s="17" t="e">
        <f>#REF!</f>
        <v>#REF!</v>
      </c>
      <c r="F1217" s="17" t="e">
        <f>#REF!</f>
        <v>#REF!</v>
      </c>
      <c r="G1217" s="17" t="e">
        <f>#REF!</f>
        <v>#REF!</v>
      </c>
      <c r="H1217" s="17" t="e">
        <f>#REF!</f>
        <v>#REF!</v>
      </c>
      <c r="I1217" s="17" t="e">
        <f>#REF!</f>
        <v>#REF!</v>
      </c>
      <c r="J1217" s="17" t="e">
        <f>#REF!</f>
        <v>#REF!</v>
      </c>
      <c r="K1217" s="17" t="e">
        <f>#REF!</f>
        <v>#REF!</v>
      </c>
      <c r="L1217" s="17"/>
      <c r="M1217" s="17"/>
      <c r="N1217" s="113"/>
      <c r="O1217" s="113"/>
      <c r="P1217" s="17"/>
      <c r="Q1217" s="17"/>
      <c r="R1217" s="17" t="e">
        <f>#REF!</f>
        <v>#REF!</v>
      </c>
    </row>
    <row r="1218" spans="1:18">
      <c r="A1218" s="17" t="e">
        <f>#REF!</f>
        <v>#REF!</v>
      </c>
      <c r="B1218" s="17" t="e">
        <f>#REF!</f>
        <v>#REF!</v>
      </c>
      <c r="C1218" s="17" t="e">
        <f>#REF!</f>
        <v>#REF!</v>
      </c>
      <c r="D1218" s="17" t="e">
        <f>#REF!</f>
        <v>#REF!</v>
      </c>
      <c r="E1218" s="17" t="e">
        <f>#REF!</f>
        <v>#REF!</v>
      </c>
      <c r="F1218" s="17" t="e">
        <f>#REF!</f>
        <v>#REF!</v>
      </c>
      <c r="G1218" s="17" t="e">
        <f>#REF!</f>
        <v>#REF!</v>
      </c>
      <c r="H1218" s="17" t="e">
        <f>#REF!</f>
        <v>#REF!</v>
      </c>
      <c r="I1218" s="17" t="e">
        <f>#REF!</f>
        <v>#REF!</v>
      </c>
      <c r="J1218" s="17" t="e">
        <f>#REF!</f>
        <v>#REF!</v>
      </c>
      <c r="K1218" s="17" t="e">
        <f>#REF!</f>
        <v>#REF!</v>
      </c>
      <c r="L1218" s="17"/>
      <c r="M1218" s="17"/>
      <c r="N1218" s="113"/>
      <c r="O1218" s="113"/>
      <c r="P1218" s="17"/>
      <c r="Q1218" s="17"/>
      <c r="R1218" s="17" t="e">
        <f>#REF!</f>
        <v>#REF!</v>
      </c>
    </row>
    <row r="1219" spans="1:18">
      <c r="A1219" s="17" t="e">
        <f>#REF!</f>
        <v>#REF!</v>
      </c>
      <c r="B1219" s="17" t="e">
        <f>#REF!</f>
        <v>#REF!</v>
      </c>
      <c r="C1219" s="17" t="e">
        <f>#REF!</f>
        <v>#REF!</v>
      </c>
      <c r="D1219" s="17" t="e">
        <f>#REF!</f>
        <v>#REF!</v>
      </c>
      <c r="E1219" s="17" t="e">
        <f>#REF!</f>
        <v>#REF!</v>
      </c>
      <c r="F1219" s="17" t="e">
        <f>#REF!</f>
        <v>#REF!</v>
      </c>
      <c r="G1219" s="17" t="e">
        <f>#REF!</f>
        <v>#REF!</v>
      </c>
      <c r="H1219" s="17" t="e">
        <f>#REF!</f>
        <v>#REF!</v>
      </c>
      <c r="I1219" s="17" t="e">
        <f>#REF!</f>
        <v>#REF!</v>
      </c>
      <c r="J1219" s="17" t="e">
        <f>#REF!</f>
        <v>#REF!</v>
      </c>
      <c r="K1219" s="17" t="e">
        <f>#REF!</f>
        <v>#REF!</v>
      </c>
      <c r="L1219" s="17"/>
      <c r="M1219" s="17"/>
      <c r="N1219" s="113"/>
      <c r="O1219" s="113"/>
      <c r="P1219" s="17"/>
      <c r="Q1219" s="17"/>
      <c r="R1219" s="17" t="e">
        <f>#REF!</f>
        <v>#REF!</v>
      </c>
    </row>
    <row r="1220" spans="1:18">
      <c r="A1220" s="17" t="e">
        <f>#REF!</f>
        <v>#REF!</v>
      </c>
      <c r="B1220" s="17" t="e">
        <f>#REF!</f>
        <v>#REF!</v>
      </c>
      <c r="C1220" s="17" t="e">
        <f>#REF!</f>
        <v>#REF!</v>
      </c>
      <c r="D1220" s="17" t="e">
        <f>#REF!</f>
        <v>#REF!</v>
      </c>
      <c r="E1220" s="17" t="e">
        <f>#REF!</f>
        <v>#REF!</v>
      </c>
      <c r="F1220" s="17" t="e">
        <f>#REF!</f>
        <v>#REF!</v>
      </c>
      <c r="G1220" s="17" t="e">
        <f>#REF!</f>
        <v>#REF!</v>
      </c>
      <c r="H1220" s="17" t="e">
        <f>#REF!</f>
        <v>#REF!</v>
      </c>
      <c r="I1220" s="17" t="e">
        <f>#REF!</f>
        <v>#REF!</v>
      </c>
      <c r="J1220" s="17" t="e">
        <f>#REF!</f>
        <v>#REF!</v>
      </c>
      <c r="K1220" s="17" t="e">
        <f>#REF!</f>
        <v>#REF!</v>
      </c>
      <c r="L1220" s="17"/>
      <c r="M1220" s="17"/>
      <c r="N1220" s="113"/>
      <c r="O1220" s="113"/>
      <c r="P1220" s="17"/>
      <c r="Q1220" s="17"/>
      <c r="R1220" s="17" t="e">
        <f>#REF!</f>
        <v>#REF!</v>
      </c>
    </row>
    <row r="1221" spans="1:18">
      <c r="A1221" s="17" t="e">
        <f>#REF!</f>
        <v>#REF!</v>
      </c>
      <c r="B1221" s="17" t="e">
        <f>#REF!</f>
        <v>#REF!</v>
      </c>
      <c r="C1221" s="17" t="e">
        <f>#REF!</f>
        <v>#REF!</v>
      </c>
      <c r="D1221" s="17" t="e">
        <f>#REF!</f>
        <v>#REF!</v>
      </c>
      <c r="E1221" s="17" t="e">
        <f>#REF!</f>
        <v>#REF!</v>
      </c>
      <c r="F1221" s="17" t="e">
        <f>#REF!</f>
        <v>#REF!</v>
      </c>
      <c r="G1221" s="17" t="e">
        <f>#REF!</f>
        <v>#REF!</v>
      </c>
      <c r="H1221" s="17" t="e">
        <f>#REF!</f>
        <v>#REF!</v>
      </c>
      <c r="I1221" s="17" t="e">
        <f>#REF!</f>
        <v>#REF!</v>
      </c>
      <c r="J1221" s="17" t="e">
        <f>#REF!</f>
        <v>#REF!</v>
      </c>
      <c r="K1221" s="17" t="e">
        <f>#REF!</f>
        <v>#REF!</v>
      </c>
      <c r="L1221" s="17"/>
      <c r="M1221" s="17"/>
      <c r="N1221" s="113"/>
      <c r="O1221" s="113"/>
      <c r="P1221" s="17"/>
      <c r="Q1221" s="17"/>
      <c r="R1221" s="17" t="e">
        <f>#REF!</f>
        <v>#REF!</v>
      </c>
    </row>
    <row r="1222" spans="1:18">
      <c r="A1222" s="17" t="e">
        <f>#REF!</f>
        <v>#REF!</v>
      </c>
      <c r="B1222" s="17" t="e">
        <f>#REF!</f>
        <v>#REF!</v>
      </c>
      <c r="C1222" s="17" t="e">
        <f>#REF!</f>
        <v>#REF!</v>
      </c>
      <c r="D1222" s="17" t="e">
        <f>#REF!</f>
        <v>#REF!</v>
      </c>
      <c r="E1222" s="17" t="e">
        <f>#REF!</f>
        <v>#REF!</v>
      </c>
      <c r="F1222" s="17" t="e">
        <f>#REF!</f>
        <v>#REF!</v>
      </c>
      <c r="G1222" s="17" t="e">
        <f>#REF!</f>
        <v>#REF!</v>
      </c>
      <c r="H1222" s="17" t="e">
        <f>#REF!</f>
        <v>#REF!</v>
      </c>
      <c r="I1222" s="17" t="e">
        <f>#REF!</f>
        <v>#REF!</v>
      </c>
      <c r="J1222" s="17" t="e">
        <f>#REF!</f>
        <v>#REF!</v>
      </c>
      <c r="K1222" s="17" t="e">
        <f>#REF!</f>
        <v>#REF!</v>
      </c>
      <c r="L1222" s="17"/>
      <c r="M1222" s="17"/>
      <c r="N1222" s="113"/>
      <c r="O1222" s="113"/>
      <c r="P1222" s="17"/>
      <c r="Q1222" s="17"/>
      <c r="R1222" s="17" t="e">
        <f>#REF!</f>
        <v>#REF!</v>
      </c>
    </row>
    <row r="1223" spans="1:18">
      <c r="A1223" s="17" t="e">
        <f>#REF!</f>
        <v>#REF!</v>
      </c>
      <c r="B1223" s="17" t="e">
        <f>#REF!</f>
        <v>#REF!</v>
      </c>
      <c r="C1223" s="17" t="e">
        <f>#REF!</f>
        <v>#REF!</v>
      </c>
      <c r="D1223" s="17" t="e">
        <f>#REF!</f>
        <v>#REF!</v>
      </c>
      <c r="E1223" s="17" t="e">
        <f>#REF!</f>
        <v>#REF!</v>
      </c>
      <c r="F1223" s="17" t="e">
        <f>#REF!</f>
        <v>#REF!</v>
      </c>
      <c r="G1223" s="17" t="e">
        <f>#REF!</f>
        <v>#REF!</v>
      </c>
      <c r="H1223" s="17" t="e">
        <f>#REF!</f>
        <v>#REF!</v>
      </c>
      <c r="I1223" s="17" t="e">
        <f>#REF!</f>
        <v>#REF!</v>
      </c>
      <c r="J1223" s="17" t="e">
        <f>#REF!</f>
        <v>#REF!</v>
      </c>
      <c r="K1223" s="17" t="e">
        <f>#REF!</f>
        <v>#REF!</v>
      </c>
      <c r="L1223" s="17"/>
      <c r="M1223" s="17"/>
      <c r="N1223" s="113"/>
      <c r="O1223" s="113"/>
      <c r="P1223" s="17"/>
      <c r="Q1223" s="17"/>
      <c r="R1223" s="17" t="e">
        <f>#REF!</f>
        <v>#REF!</v>
      </c>
    </row>
    <row r="1224" spans="1:18">
      <c r="A1224" s="17" t="e">
        <f>#REF!</f>
        <v>#REF!</v>
      </c>
      <c r="B1224" s="17" t="e">
        <f>#REF!</f>
        <v>#REF!</v>
      </c>
      <c r="C1224" s="17" t="e">
        <f>#REF!</f>
        <v>#REF!</v>
      </c>
      <c r="D1224" s="17" t="e">
        <f>#REF!</f>
        <v>#REF!</v>
      </c>
      <c r="E1224" s="17" t="e">
        <f>#REF!</f>
        <v>#REF!</v>
      </c>
      <c r="F1224" s="17" t="e">
        <f>#REF!</f>
        <v>#REF!</v>
      </c>
      <c r="G1224" s="17" t="e">
        <f>#REF!</f>
        <v>#REF!</v>
      </c>
      <c r="H1224" s="17" t="e">
        <f>#REF!</f>
        <v>#REF!</v>
      </c>
      <c r="I1224" s="17" t="e">
        <f>#REF!</f>
        <v>#REF!</v>
      </c>
      <c r="J1224" s="17" t="e">
        <f>#REF!</f>
        <v>#REF!</v>
      </c>
      <c r="K1224" s="17" t="e">
        <f>#REF!</f>
        <v>#REF!</v>
      </c>
      <c r="L1224" s="17"/>
      <c r="M1224" s="17"/>
      <c r="N1224" s="113"/>
      <c r="O1224" s="113"/>
      <c r="P1224" s="17"/>
      <c r="Q1224" s="17"/>
      <c r="R1224" s="17" t="e">
        <f>#REF!</f>
        <v>#REF!</v>
      </c>
    </row>
    <row r="1225" spans="1:18">
      <c r="A1225" s="17" t="e">
        <f>#REF!</f>
        <v>#REF!</v>
      </c>
      <c r="B1225" s="17" t="e">
        <f>#REF!</f>
        <v>#REF!</v>
      </c>
      <c r="C1225" s="17" t="e">
        <f>#REF!</f>
        <v>#REF!</v>
      </c>
      <c r="D1225" s="17" t="e">
        <f>#REF!</f>
        <v>#REF!</v>
      </c>
      <c r="E1225" s="17" t="e">
        <f>#REF!</f>
        <v>#REF!</v>
      </c>
      <c r="F1225" s="17" t="e">
        <f>#REF!</f>
        <v>#REF!</v>
      </c>
      <c r="G1225" s="17" t="e">
        <f>#REF!</f>
        <v>#REF!</v>
      </c>
      <c r="H1225" s="17" t="e">
        <f>#REF!</f>
        <v>#REF!</v>
      </c>
      <c r="I1225" s="17" t="e">
        <f>#REF!</f>
        <v>#REF!</v>
      </c>
      <c r="J1225" s="17" t="e">
        <f>#REF!</f>
        <v>#REF!</v>
      </c>
      <c r="K1225" s="17" t="e">
        <f>#REF!</f>
        <v>#REF!</v>
      </c>
      <c r="L1225" s="17"/>
      <c r="M1225" s="17"/>
      <c r="N1225" s="113"/>
      <c r="O1225" s="113"/>
      <c r="P1225" s="17"/>
      <c r="Q1225" s="17"/>
      <c r="R1225" s="17" t="e">
        <f>#REF!</f>
        <v>#REF!</v>
      </c>
    </row>
    <row r="1226" spans="1:18">
      <c r="A1226" s="17" t="e">
        <f>#REF!</f>
        <v>#REF!</v>
      </c>
      <c r="B1226" s="17" t="e">
        <f>#REF!</f>
        <v>#REF!</v>
      </c>
      <c r="C1226" s="17" t="e">
        <f>#REF!</f>
        <v>#REF!</v>
      </c>
      <c r="D1226" s="17" t="e">
        <f>#REF!</f>
        <v>#REF!</v>
      </c>
      <c r="E1226" s="17" t="e">
        <f>#REF!</f>
        <v>#REF!</v>
      </c>
      <c r="F1226" s="17" t="e">
        <f>#REF!</f>
        <v>#REF!</v>
      </c>
      <c r="G1226" s="17" t="e">
        <f>#REF!</f>
        <v>#REF!</v>
      </c>
      <c r="H1226" s="17" t="e">
        <f>#REF!</f>
        <v>#REF!</v>
      </c>
      <c r="I1226" s="17" t="e">
        <f>#REF!</f>
        <v>#REF!</v>
      </c>
      <c r="J1226" s="17" t="e">
        <f>#REF!</f>
        <v>#REF!</v>
      </c>
      <c r="K1226" s="17" t="e">
        <f>#REF!</f>
        <v>#REF!</v>
      </c>
      <c r="L1226" s="17"/>
      <c r="M1226" s="17"/>
      <c r="N1226" s="113"/>
      <c r="O1226" s="113"/>
      <c r="P1226" s="17"/>
      <c r="Q1226" s="17"/>
      <c r="R1226" s="17" t="e">
        <f>#REF!</f>
        <v>#REF!</v>
      </c>
    </row>
    <row r="1227" spans="1:18">
      <c r="A1227" s="17" t="e">
        <f>#REF!</f>
        <v>#REF!</v>
      </c>
      <c r="B1227" s="17" t="e">
        <f>#REF!</f>
        <v>#REF!</v>
      </c>
      <c r="C1227" s="17" t="e">
        <f>#REF!</f>
        <v>#REF!</v>
      </c>
      <c r="D1227" s="17" t="e">
        <f>#REF!</f>
        <v>#REF!</v>
      </c>
      <c r="E1227" s="17" t="e">
        <f>#REF!</f>
        <v>#REF!</v>
      </c>
      <c r="F1227" s="17" t="e">
        <f>#REF!</f>
        <v>#REF!</v>
      </c>
      <c r="G1227" s="17" t="e">
        <f>#REF!</f>
        <v>#REF!</v>
      </c>
      <c r="H1227" s="17" t="e">
        <f>#REF!</f>
        <v>#REF!</v>
      </c>
      <c r="I1227" s="17" t="e">
        <f>#REF!</f>
        <v>#REF!</v>
      </c>
      <c r="J1227" s="17" t="e">
        <f>#REF!</f>
        <v>#REF!</v>
      </c>
      <c r="K1227" s="17" t="e">
        <f>#REF!</f>
        <v>#REF!</v>
      </c>
      <c r="L1227" s="17"/>
      <c r="M1227" s="17"/>
      <c r="N1227" s="113"/>
      <c r="O1227" s="113"/>
      <c r="P1227" s="17"/>
      <c r="Q1227" s="17"/>
      <c r="R1227" s="17" t="e">
        <f>#REF!</f>
        <v>#REF!</v>
      </c>
    </row>
    <row r="1228" spans="1:18">
      <c r="A1228" s="17" t="e">
        <f>#REF!</f>
        <v>#REF!</v>
      </c>
      <c r="B1228" s="17" t="e">
        <f>#REF!</f>
        <v>#REF!</v>
      </c>
      <c r="C1228" s="17" t="e">
        <f>#REF!</f>
        <v>#REF!</v>
      </c>
      <c r="D1228" s="17" t="e">
        <f>#REF!</f>
        <v>#REF!</v>
      </c>
      <c r="E1228" s="17" t="e">
        <f>#REF!</f>
        <v>#REF!</v>
      </c>
      <c r="F1228" s="17" t="e">
        <f>#REF!</f>
        <v>#REF!</v>
      </c>
      <c r="G1228" s="17" t="e">
        <f>#REF!</f>
        <v>#REF!</v>
      </c>
      <c r="H1228" s="17" t="e">
        <f>#REF!</f>
        <v>#REF!</v>
      </c>
      <c r="I1228" s="17" t="e">
        <f>#REF!</f>
        <v>#REF!</v>
      </c>
      <c r="J1228" s="17" t="e">
        <f>#REF!</f>
        <v>#REF!</v>
      </c>
      <c r="K1228" s="17" t="e">
        <f>#REF!</f>
        <v>#REF!</v>
      </c>
      <c r="L1228" s="17"/>
      <c r="M1228" s="17"/>
      <c r="N1228" s="113"/>
      <c r="O1228" s="113"/>
      <c r="P1228" s="17"/>
      <c r="Q1228" s="17"/>
      <c r="R1228" s="17" t="e">
        <f>#REF!</f>
        <v>#REF!</v>
      </c>
    </row>
    <row r="1229" spans="1:18">
      <c r="A1229" s="17" t="e">
        <f>#REF!</f>
        <v>#REF!</v>
      </c>
      <c r="B1229" s="17" t="e">
        <f>#REF!</f>
        <v>#REF!</v>
      </c>
      <c r="C1229" s="17" t="e">
        <f>#REF!</f>
        <v>#REF!</v>
      </c>
      <c r="D1229" s="17" t="e">
        <f>#REF!</f>
        <v>#REF!</v>
      </c>
      <c r="E1229" s="17" t="e">
        <f>#REF!</f>
        <v>#REF!</v>
      </c>
      <c r="F1229" s="17" t="e">
        <f>#REF!</f>
        <v>#REF!</v>
      </c>
      <c r="G1229" s="17" t="e">
        <f>#REF!</f>
        <v>#REF!</v>
      </c>
      <c r="H1229" s="17" t="e">
        <f>#REF!</f>
        <v>#REF!</v>
      </c>
      <c r="I1229" s="17" t="e">
        <f>#REF!</f>
        <v>#REF!</v>
      </c>
      <c r="J1229" s="17" t="e">
        <f>#REF!</f>
        <v>#REF!</v>
      </c>
      <c r="K1229" s="17" t="e">
        <f>#REF!</f>
        <v>#REF!</v>
      </c>
      <c r="L1229" s="17"/>
      <c r="M1229" s="17"/>
      <c r="N1229" s="113"/>
      <c r="O1229" s="113"/>
      <c r="P1229" s="17"/>
      <c r="Q1229" s="17"/>
      <c r="R1229" s="17" t="e">
        <f>#REF!</f>
        <v>#REF!</v>
      </c>
    </row>
    <row r="1230" spans="1:18">
      <c r="A1230" s="17" t="e">
        <f>#REF!</f>
        <v>#REF!</v>
      </c>
      <c r="B1230" s="17" t="e">
        <f>#REF!</f>
        <v>#REF!</v>
      </c>
      <c r="C1230" s="17" t="e">
        <f>#REF!</f>
        <v>#REF!</v>
      </c>
      <c r="D1230" s="17" t="e">
        <f>#REF!</f>
        <v>#REF!</v>
      </c>
      <c r="E1230" s="17" t="e">
        <f>#REF!</f>
        <v>#REF!</v>
      </c>
      <c r="F1230" s="17" t="e">
        <f>#REF!</f>
        <v>#REF!</v>
      </c>
      <c r="G1230" s="17" t="e">
        <f>#REF!</f>
        <v>#REF!</v>
      </c>
      <c r="H1230" s="17" t="e">
        <f>#REF!</f>
        <v>#REF!</v>
      </c>
      <c r="I1230" s="17" t="e">
        <f>#REF!</f>
        <v>#REF!</v>
      </c>
      <c r="J1230" s="17" t="e">
        <f>#REF!</f>
        <v>#REF!</v>
      </c>
      <c r="K1230" s="17" t="e">
        <f>#REF!</f>
        <v>#REF!</v>
      </c>
      <c r="L1230" s="17"/>
      <c r="M1230" s="17"/>
      <c r="N1230" s="113"/>
      <c r="O1230" s="113"/>
      <c r="P1230" s="17"/>
      <c r="Q1230" s="17"/>
      <c r="R1230" s="17" t="e">
        <f>#REF!</f>
        <v>#REF!</v>
      </c>
    </row>
    <row r="1231" spans="1:18">
      <c r="A1231" s="17" t="e">
        <f>#REF!</f>
        <v>#REF!</v>
      </c>
      <c r="B1231" s="17" t="e">
        <f>#REF!</f>
        <v>#REF!</v>
      </c>
      <c r="C1231" s="17" t="e">
        <f>#REF!</f>
        <v>#REF!</v>
      </c>
      <c r="D1231" s="17" t="e">
        <f>#REF!</f>
        <v>#REF!</v>
      </c>
      <c r="E1231" s="17" t="e">
        <f>#REF!</f>
        <v>#REF!</v>
      </c>
      <c r="F1231" s="17" t="e">
        <f>#REF!</f>
        <v>#REF!</v>
      </c>
      <c r="G1231" s="17" t="e">
        <f>#REF!</f>
        <v>#REF!</v>
      </c>
      <c r="H1231" s="17" t="e">
        <f>#REF!</f>
        <v>#REF!</v>
      </c>
      <c r="I1231" s="17" t="e">
        <f>#REF!</f>
        <v>#REF!</v>
      </c>
      <c r="J1231" s="17" t="e">
        <f>#REF!</f>
        <v>#REF!</v>
      </c>
      <c r="K1231" s="17" t="e">
        <f>#REF!</f>
        <v>#REF!</v>
      </c>
      <c r="L1231" s="17"/>
      <c r="M1231" s="17"/>
      <c r="N1231" s="113"/>
      <c r="O1231" s="113"/>
      <c r="P1231" s="17"/>
      <c r="Q1231" s="17"/>
      <c r="R1231" s="17" t="e">
        <f>#REF!</f>
        <v>#REF!</v>
      </c>
    </row>
    <row r="1232" spans="1:18">
      <c r="A1232" s="17" t="e">
        <f>#REF!</f>
        <v>#REF!</v>
      </c>
      <c r="B1232" s="17" t="e">
        <f>#REF!</f>
        <v>#REF!</v>
      </c>
      <c r="C1232" s="17" t="e">
        <f>#REF!</f>
        <v>#REF!</v>
      </c>
      <c r="D1232" s="17" t="e">
        <f>#REF!</f>
        <v>#REF!</v>
      </c>
      <c r="E1232" s="17" t="e">
        <f>#REF!</f>
        <v>#REF!</v>
      </c>
      <c r="F1232" s="17" t="e">
        <f>#REF!</f>
        <v>#REF!</v>
      </c>
      <c r="G1232" s="17" t="e">
        <f>#REF!</f>
        <v>#REF!</v>
      </c>
      <c r="H1232" s="17" t="e">
        <f>#REF!</f>
        <v>#REF!</v>
      </c>
      <c r="I1232" s="17" t="e">
        <f>#REF!</f>
        <v>#REF!</v>
      </c>
      <c r="J1232" s="17" t="e">
        <f>#REF!</f>
        <v>#REF!</v>
      </c>
      <c r="K1232" s="17" t="e">
        <f>#REF!</f>
        <v>#REF!</v>
      </c>
      <c r="L1232" s="17"/>
      <c r="M1232" s="17"/>
      <c r="N1232" s="113"/>
      <c r="O1232" s="113"/>
      <c r="P1232" s="17"/>
      <c r="Q1232" s="17"/>
      <c r="R1232" s="17" t="e">
        <f>#REF!</f>
        <v>#REF!</v>
      </c>
    </row>
    <row r="1233" spans="1:18">
      <c r="A1233" s="17" t="e">
        <f>#REF!</f>
        <v>#REF!</v>
      </c>
      <c r="B1233" s="17" t="e">
        <f>#REF!</f>
        <v>#REF!</v>
      </c>
      <c r="C1233" s="17" t="e">
        <f>#REF!</f>
        <v>#REF!</v>
      </c>
      <c r="D1233" s="17" t="e">
        <f>#REF!</f>
        <v>#REF!</v>
      </c>
      <c r="E1233" s="17" t="e">
        <f>#REF!</f>
        <v>#REF!</v>
      </c>
      <c r="F1233" s="17" t="e">
        <f>#REF!</f>
        <v>#REF!</v>
      </c>
      <c r="G1233" s="17" t="e">
        <f>#REF!</f>
        <v>#REF!</v>
      </c>
      <c r="H1233" s="17" t="e">
        <f>#REF!</f>
        <v>#REF!</v>
      </c>
      <c r="I1233" s="17" t="e">
        <f>#REF!</f>
        <v>#REF!</v>
      </c>
      <c r="J1233" s="17" t="e">
        <f>#REF!</f>
        <v>#REF!</v>
      </c>
      <c r="K1233" s="17" t="e">
        <f>#REF!</f>
        <v>#REF!</v>
      </c>
      <c r="L1233" s="17"/>
      <c r="M1233" s="17"/>
      <c r="N1233" s="113"/>
      <c r="O1233" s="113"/>
      <c r="P1233" s="17"/>
      <c r="Q1233" s="17"/>
      <c r="R1233" s="17" t="e">
        <f>#REF!</f>
        <v>#REF!</v>
      </c>
    </row>
    <row r="1234" spans="1:18">
      <c r="A1234" s="17" t="e">
        <f>#REF!</f>
        <v>#REF!</v>
      </c>
      <c r="B1234" s="17" t="e">
        <f>#REF!</f>
        <v>#REF!</v>
      </c>
      <c r="C1234" s="17" t="e">
        <f>#REF!</f>
        <v>#REF!</v>
      </c>
      <c r="D1234" s="17" t="e">
        <f>#REF!</f>
        <v>#REF!</v>
      </c>
      <c r="E1234" s="17" t="e">
        <f>#REF!</f>
        <v>#REF!</v>
      </c>
      <c r="F1234" s="17" t="e">
        <f>#REF!</f>
        <v>#REF!</v>
      </c>
      <c r="G1234" s="17" t="e">
        <f>#REF!</f>
        <v>#REF!</v>
      </c>
      <c r="H1234" s="17" t="e">
        <f>#REF!</f>
        <v>#REF!</v>
      </c>
      <c r="I1234" s="17" t="e">
        <f>#REF!</f>
        <v>#REF!</v>
      </c>
      <c r="J1234" s="17" t="e">
        <f>#REF!</f>
        <v>#REF!</v>
      </c>
      <c r="K1234" s="17" t="e">
        <f>#REF!</f>
        <v>#REF!</v>
      </c>
      <c r="L1234" s="17"/>
      <c r="M1234" s="17"/>
      <c r="N1234" s="113"/>
      <c r="O1234" s="113"/>
      <c r="P1234" s="17"/>
      <c r="Q1234" s="17"/>
      <c r="R1234" s="17" t="e">
        <f>#REF!</f>
        <v>#REF!</v>
      </c>
    </row>
    <row r="1235" spans="1:18">
      <c r="A1235" s="17" t="e">
        <f>#REF!</f>
        <v>#REF!</v>
      </c>
      <c r="B1235" s="17" t="e">
        <f>#REF!</f>
        <v>#REF!</v>
      </c>
      <c r="C1235" s="17" t="e">
        <f>#REF!</f>
        <v>#REF!</v>
      </c>
      <c r="D1235" s="17" t="e">
        <f>#REF!</f>
        <v>#REF!</v>
      </c>
      <c r="E1235" s="17" t="e">
        <f>#REF!</f>
        <v>#REF!</v>
      </c>
      <c r="F1235" s="17" t="e">
        <f>#REF!</f>
        <v>#REF!</v>
      </c>
      <c r="G1235" s="17" t="e">
        <f>#REF!</f>
        <v>#REF!</v>
      </c>
      <c r="H1235" s="17" t="e">
        <f>#REF!</f>
        <v>#REF!</v>
      </c>
      <c r="I1235" s="17" t="e">
        <f>#REF!</f>
        <v>#REF!</v>
      </c>
      <c r="J1235" s="17" t="e">
        <f>#REF!</f>
        <v>#REF!</v>
      </c>
      <c r="K1235" s="17" t="e">
        <f>#REF!</f>
        <v>#REF!</v>
      </c>
      <c r="L1235" s="17"/>
      <c r="M1235" s="17"/>
      <c r="N1235" s="113"/>
      <c r="O1235" s="113"/>
      <c r="P1235" s="17"/>
      <c r="Q1235" s="17"/>
      <c r="R1235" s="17" t="e">
        <f>#REF!</f>
        <v>#REF!</v>
      </c>
    </row>
    <row r="1236" spans="1:18">
      <c r="A1236" s="17" t="e">
        <f>#REF!</f>
        <v>#REF!</v>
      </c>
      <c r="B1236" s="17" t="e">
        <f>#REF!</f>
        <v>#REF!</v>
      </c>
      <c r="C1236" s="17" t="e">
        <f>#REF!</f>
        <v>#REF!</v>
      </c>
      <c r="D1236" s="17" t="e">
        <f>#REF!</f>
        <v>#REF!</v>
      </c>
      <c r="E1236" s="17" t="e">
        <f>#REF!</f>
        <v>#REF!</v>
      </c>
      <c r="F1236" s="17" t="e">
        <f>#REF!</f>
        <v>#REF!</v>
      </c>
      <c r="G1236" s="17" t="e">
        <f>#REF!</f>
        <v>#REF!</v>
      </c>
      <c r="H1236" s="17" t="e">
        <f>#REF!</f>
        <v>#REF!</v>
      </c>
      <c r="I1236" s="17" t="e">
        <f>#REF!</f>
        <v>#REF!</v>
      </c>
      <c r="J1236" s="17" t="e">
        <f>#REF!</f>
        <v>#REF!</v>
      </c>
      <c r="K1236" s="17" t="e">
        <f>#REF!</f>
        <v>#REF!</v>
      </c>
      <c r="L1236" s="17"/>
      <c r="M1236" s="17"/>
      <c r="N1236" s="113"/>
      <c r="O1236" s="113"/>
      <c r="P1236" s="17"/>
      <c r="Q1236" s="17"/>
      <c r="R1236" s="17" t="e">
        <f>#REF!</f>
        <v>#REF!</v>
      </c>
    </row>
    <row r="1237" spans="1:18">
      <c r="A1237" s="17" t="e">
        <f>#REF!</f>
        <v>#REF!</v>
      </c>
      <c r="B1237" s="17" t="e">
        <f>#REF!</f>
        <v>#REF!</v>
      </c>
      <c r="C1237" s="17" t="e">
        <f>#REF!</f>
        <v>#REF!</v>
      </c>
      <c r="D1237" s="17" t="e">
        <f>#REF!</f>
        <v>#REF!</v>
      </c>
      <c r="E1237" s="17" t="e">
        <f>#REF!</f>
        <v>#REF!</v>
      </c>
      <c r="F1237" s="17" t="e">
        <f>#REF!</f>
        <v>#REF!</v>
      </c>
      <c r="G1237" s="17" t="e">
        <f>#REF!</f>
        <v>#REF!</v>
      </c>
      <c r="H1237" s="17" t="e">
        <f>#REF!</f>
        <v>#REF!</v>
      </c>
      <c r="I1237" s="17" t="e">
        <f>#REF!</f>
        <v>#REF!</v>
      </c>
      <c r="J1237" s="17" t="e">
        <f>#REF!</f>
        <v>#REF!</v>
      </c>
      <c r="K1237" s="17" t="e">
        <f>#REF!</f>
        <v>#REF!</v>
      </c>
      <c r="L1237" s="17"/>
      <c r="M1237" s="17"/>
      <c r="N1237" s="113"/>
      <c r="O1237" s="113"/>
      <c r="P1237" s="17"/>
      <c r="Q1237" s="17"/>
      <c r="R1237" s="17" t="e">
        <f>#REF!</f>
        <v>#REF!</v>
      </c>
    </row>
    <row r="1238" spans="1:18">
      <c r="A1238" s="17" t="e">
        <f>#REF!</f>
        <v>#REF!</v>
      </c>
      <c r="B1238" s="17" t="e">
        <f>#REF!</f>
        <v>#REF!</v>
      </c>
      <c r="C1238" s="17" t="e">
        <f>#REF!</f>
        <v>#REF!</v>
      </c>
      <c r="D1238" s="17" t="e">
        <f>#REF!</f>
        <v>#REF!</v>
      </c>
      <c r="E1238" s="17" t="e">
        <f>#REF!</f>
        <v>#REF!</v>
      </c>
      <c r="F1238" s="17" t="e">
        <f>#REF!</f>
        <v>#REF!</v>
      </c>
      <c r="G1238" s="17" t="e">
        <f>#REF!</f>
        <v>#REF!</v>
      </c>
      <c r="H1238" s="17" t="e">
        <f>#REF!</f>
        <v>#REF!</v>
      </c>
      <c r="I1238" s="17" t="e">
        <f>#REF!</f>
        <v>#REF!</v>
      </c>
      <c r="J1238" s="17" t="e">
        <f>#REF!</f>
        <v>#REF!</v>
      </c>
      <c r="K1238" s="17" t="e">
        <f>#REF!</f>
        <v>#REF!</v>
      </c>
      <c r="L1238" s="17"/>
      <c r="M1238" s="17"/>
      <c r="N1238" s="113"/>
      <c r="O1238" s="113"/>
      <c r="P1238" s="17"/>
      <c r="Q1238" s="17"/>
      <c r="R1238" s="17" t="e">
        <f>#REF!</f>
        <v>#REF!</v>
      </c>
    </row>
    <row r="1239" spans="1:18">
      <c r="A1239" s="17" t="e">
        <f>#REF!</f>
        <v>#REF!</v>
      </c>
      <c r="B1239" s="17" t="e">
        <f>#REF!</f>
        <v>#REF!</v>
      </c>
      <c r="C1239" s="17" t="e">
        <f>#REF!</f>
        <v>#REF!</v>
      </c>
      <c r="D1239" s="17" t="e">
        <f>#REF!</f>
        <v>#REF!</v>
      </c>
      <c r="E1239" s="17" t="e">
        <f>#REF!</f>
        <v>#REF!</v>
      </c>
      <c r="F1239" s="17" t="e">
        <f>#REF!</f>
        <v>#REF!</v>
      </c>
      <c r="G1239" s="17" t="e">
        <f>#REF!</f>
        <v>#REF!</v>
      </c>
      <c r="H1239" s="17" t="e">
        <f>#REF!</f>
        <v>#REF!</v>
      </c>
      <c r="I1239" s="17" t="e">
        <f>#REF!</f>
        <v>#REF!</v>
      </c>
      <c r="J1239" s="17" t="e">
        <f>#REF!</f>
        <v>#REF!</v>
      </c>
      <c r="K1239" s="17" t="e">
        <f>#REF!</f>
        <v>#REF!</v>
      </c>
      <c r="L1239" s="17"/>
      <c r="M1239" s="17"/>
      <c r="N1239" s="113"/>
      <c r="O1239" s="113"/>
      <c r="P1239" s="17"/>
      <c r="Q1239" s="17"/>
      <c r="R1239" s="17" t="e">
        <f>#REF!</f>
        <v>#REF!</v>
      </c>
    </row>
    <row r="1240" spans="1:18">
      <c r="A1240" s="17" t="e">
        <f>#REF!</f>
        <v>#REF!</v>
      </c>
      <c r="B1240" s="17" t="e">
        <f>#REF!</f>
        <v>#REF!</v>
      </c>
      <c r="C1240" s="17" t="e">
        <f>#REF!</f>
        <v>#REF!</v>
      </c>
      <c r="D1240" s="17" t="e">
        <f>#REF!</f>
        <v>#REF!</v>
      </c>
      <c r="E1240" s="17" t="e">
        <f>#REF!</f>
        <v>#REF!</v>
      </c>
      <c r="F1240" s="17" t="e">
        <f>#REF!</f>
        <v>#REF!</v>
      </c>
      <c r="G1240" s="17" t="e">
        <f>#REF!</f>
        <v>#REF!</v>
      </c>
      <c r="H1240" s="17" t="e">
        <f>#REF!</f>
        <v>#REF!</v>
      </c>
      <c r="I1240" s="17" t="e">
        <f>#REF!</f>
        <v>#REF!</v>
      </c>
      <c r="J1240" s="17" t="e">
        <f>#REF!</f>
        <v>#REF!</v>
      </c>
      <c r="K1240" s="17" t="e">
        <f>#REF!</f>
        <v>#REF!</v>
      </c>
      <c r="L1240" s="17"/>
      <c r="M1240" s="17"/>
      <c r="N1240" s="113"/>
      <c r="O1240" s="113"/>
      <c r="P1240" s="17"/>
      <c r="Q1240" s="17"/>
      <c r="R1240" s="17" t="e">
        <f>#REF!</f>
        <v>#REF!</v>
      </c>
    </row>
    <row r="1241" spans="1:18">
      <c r="A1241" s="17" t="e">
        <f>#REF!</f>
        <v>#REF!</v>
      </c>
      <c r="B1241" s="17" t="e">
        <f>#REF!</f>
        <v>#REF!</v>
      </c>
      <c r="C1241" s="17" t="e">
        <f>#REF!</f>
        <v>#REF!</v>
      </c>
      <c r="D1241" s="17" t="e">
        <f>#REF!</f>
        <v>#REF!</v>
      </c>
      <c r="E1241" s="17" t="e">
        <f>#REF!</f>
        <v>#REF!</v>
      </c>
      <c r="F1241" s="17" t="e">
        <f>#REF!</f>
        <v>#REF!</v>
      </c>
      <c r="G1241" s="17" t="e">
        <f>#REF!</f>
        <v>#REF!</v>
      </c>
      <c r="H1241" s="17" t="e">
        <f>#REF!</f>
        <v>#REF!</v>
      </c>
      <c r="I1241" s="17" t="e">
        <f>#REF!</f>
        <v>#REF!</v>
      </c>
      <c r="J1241" s="17" t="e">
        <f>#REF!</f>
        <v>#REF!</v>
      </c>
      <c r="K1241" s="17" t="e">
        <f>#REF!</f>
        <v>#REF!</v>
      </c>
      <c r="L1241" s="17"/>
      <c r="M1241" s="17"/>
      <c r="N1241" s="113"/>
      <c r="O1241" s="113"/>
      <c r="P1241" s="17"/>
      <c r="Q1241" s="17"/>
      <c r="R1241" s="17" t="e">
        <f>#REF!</f>
        <v>#REF!</v>
      </c>
    </row>
    <row r="1242" spans="1:18">
      <c r="A1242" s="17" t="e">
        <f>#REF!</f>
        <v>#REF!</v>
      </c>
      <c r="B1242" s="17" t="e">
        <f>#REF!</f>
        <v>#REF!</v>
      </c>
      <c r="C1242" s="17" t="e">
        <f>#REF!</f>
        <v>#REF!</v>
      </c>
      <c r="D1242" s="17" t="e">
        <f>#REF!</f>
        <v>#REF!</v>
      </c>
      <c r="E1242" s="17" t="e">
        <f>#REF!</f>
        <v>#REF!</v>
      </c>
      <c r="F1242" s="17" t="e">
        <f>#REF!</f>
        <v>#REF!</v>
      </c>
      <c r="G1242" s="17" t="e">
        <f>#REF!</f>
        <v>#REF!</v>
      </c>
      <c r="H1242" s="17" t="e">
        <f>#REF!</f>
        <v>#REF!</v>
      </c>
      <c r="I1242" s="17" t="e">
        <f>#REF!</f>
        <v>#REF!</v>
      </c>
      <c r="J1242" s="17" t="e">
        <f>#REF!</f>
        <v>#REF!</v>
      </c>
      <c r="K1242" s="17" t="e">
        <f>#REF!</f>
        <v>#REF!</v>
      </c>
      <c r="L1242" s="17"/>
      <c r="M1242" s="17"/>
      <c r="N1242" s="113"/>
      <c r="O1242" s="113"/>
      <c r="P1242" s="17"/>
      <c r="Q1242" s="17"/>
      <c r="R1242" s="17" t="e">
        <f>#REF!</f>
        <v>#REF!</v>
      </c>
    </row>
    <row r="1243" spans="1:18">
      <c r="A1243" s="17" t="e">
        <f>#REF!</f>
        <v>#REF!</v>
      </c>
      <c r="B1243" s="17" t="e">
        <f>#REF!</f>
        <v>#REF!</v>
      </c>
      <c r="C1243" s="17" t="e">
        <f>#REF!</f>
        <v>#REF!</v>
      </c>
      <c r="D1243" s="17" t="e">
        <f>#REF!</f>
        <v>#REF!</v>
      </c>
      <c r="E1243" s="17" t="e">
        <f>#REF!</f>
        <v>#REF!</v>
      </c>
      <c r="F1243" s="17" t="e">
        <f>#REF!</f>
        <v>#REF!</v>
      </c>
      <c r="G1243" s="17" t="e">
        <f>#REF!</f>
        <v>#REF!</v>
      </c>
      <c r="H1243" s="17" t="e">
        <f>#REF!</f>
        <v>#REF!</v>
      </c>
      <c r="I1243" s="17" t="e">
        <f>#REF!</f>
        <v>#REF!</v>
      </c>
      <c r="J1243" s="17" t="e">
        <f>#REF!</f>
        <v>#REF!</v>
      </c>
      <c r="K1243" s="17" t="e">
        <f>#REF!</f>
        <v>#REF!</v>
      </c>
      <c r="L1243" s="17"/>
      <c r="M1243" s="17"/>
      <c r="N1243" s="113"/>
      <c r="O1243" s="113"/>
      <c r="P1243" s="17"/>
      <c r="Q1243" s="17"/>
      <c r="R1243" s="17" t="e">
        <f>#REF!</f>
        <v>#REF!</v>
      </c>
    </row>
    <row r="1244" spans="1:18">
      <c r="A1244" s="17" t="e">
        <f>#REF!</f>
        <v>#REF!</v>
      </c>
      <c r="B1244" s="17" t="e">
        <f>#REF!</f>
        <v>#REF!</v>
      </c>
      <c r="C1244" s="17" t="e">
        <f>#REF!</f>
        <v>#REF!</v>
      </c>
      <c r="D1244" s="17" t="e">
        <f>#REF!</f>
        <v>#REF!</v>
      </c>
      <c r="E1244" s="17" t="e">
        <f>#REF!</f>
        <v>#REF!</v>
      </c>
      <c r="F1244" s="17" t="e">
        <f>#REF!</f>
        <v>#REF!</v>
      </c>
      <c r="G1244" s="17" t="e">
        <f>#REF!</f>
        <v>#REF!</v>
      </c>
      <c r="H1244" s="17" t="e">
        <f>#REF!</f>
        <v>#REF!</v>
      </c>
      <c r="I1244" s="17" t="e">
        <f>#REF!</f>
        <v>#REF!</v>
      </c>
      <c r="J1244" s="17" t="e">
        <f>#REF!</f>
        <v>#REF!</v>
      </c>
      <c r="K1244" s="17" t="e">
        <f>#REF!</f>
        <v>#REF!</v>
      </c>
      <c r="L1244" s="17"/>
      <c r="M1244" s="17"/>
      <c r="N1244" s="113"/>
      <c r="O1244" s="113"/>
      <c r="P1244" s="17"/>
      <c r="Q1244" s="17"/>
      <c r="R1244" s="17" t="e">
        <f>#REF!</f>
        <v>#REF!</v>
      </c>
    </row>
    <row r="1245" spans="1:18">
      <c r="A1245" s="17" t="e">
        <f>#REF!</f>
        <v>#REF!</v>
      </c>
      <c r="B1245" s="17" t="e">
        <f>#REF!</f>
        <v>#REF!</v>
      </c>
      <c r="C1245" s="17" t="e">
        <f>#REF!</f>
        <v>#REF!</v>
      </c>
      <c r="D1245" s="17" t="e">
        <f>#REF!</f>
        <v>#REF!</v>
      </c>
      <c r="E1245" s="17" t="e">
        <f>#REF!</f>
        <v>#REF!</v>
      </c>
      <c r="F1245" s="17" t="e">
        <f>#REF!</f>
        <v>#REF!</v>
      </c>
      <c r="G1245" s="17" t="e">
        <f>#REF!</f>
        <v>#REF!</v>
      </c>
      <c r="H1245" s="17" t="e">
        <f>#REF!</f>
        <v>#REF!</v>
      </c>
      <c r="I1245" s="17" t="e">
        <f>#REF!</f>
        <v>#REF!</v>
      </c>
      <c r="J1245" s="17" t="e">
        <f>#REF!</f>
        <v>#REF!</v>
      </c>
      <c r="K1245" s="17" t="e">
        <f>#REF!</f>
        <v>#REF!</v>
      </c>
      <c r="L1245" s="17"/>
      <c r="M1245" s="17"/>
      <c r="N1245" s="113"/>
      <c r="O1245" s="113"/>
      <c r="P1245" s="17"/>
      <c r="Q1245" s="17"/>
      <c r="R1245" s="17" t="e">
        <f>#REF!</f>
        <v>#REF!</v>
      </c>
    </row>
    <row r="1246" spans="1:18">
      <c r="A1246" s="17" t="e">
        <f>#REF!</f>
        <v>#REF!</v>
      </c>
      <c r="B1246" s="17" t="e">
        <f>#REF!</f>
        <v>#REF!</v>
      </c>
      <c r="C1246" s="17" t="e">
        <f>#REF!</f>
        <v>#REF!</v>
      </c>
      <c r="D1246" s="17" t="e">
        <f>#REF!</f>
        <v>#REF!</v>
      </c>
      <c r="E1246" s="17" t="e">
        <f>#REF!</f>
        <v>#REF!</v>
      </c>
      <c r="F1246" s="17" t="e">
        <f>#REF!</f>
        <v>#REF!</v>
      </c>
      <c r="G1246" s="17" t="e">
        <f>#REF!</f>
        <v>#REF!</v>
      </c>
      <c r="H1246" s="17" t="e">
        <f>#REF!</f>
        <v>#REF!</v>
      </c>
      <c r="I1246" s="17" t="e">
        <f>#REF!</f>
        <v>#REF!</v>
      </c>
      <c r="J1246" s="17" t="e">
        <f>#REF!</f>
        <v>#REF!</v>
      </c>
      <c r="K1246" s="17" t="e">
        <f>#REF!</f>
        <v>#REF!</v>
      </c>
      <c r="L1246" s="17"/>
      <c r="M1246" s="17"/>
      <c r="N1246" s="113"/>
      <c r="O1246" s="113"/>
      <c r="P1246" s="17"/>
      <c r="Q1246" s="17"/>
      <c r="R1246" s="17" t="e">
        <f>#REF!</f>
        <v>#REF!</v>
      </c>
    </row>
    <row r="1247" spans="1:18">
      <c r="A1247" s="17" t="e">
        <f>#REF!</f>
        <v>#REF!</v>
      </c>
      <c r="B1247" s="17" t="e">
        <f>#REF!</f>
        <v>#REF!</v>
      </c>
      <c r="C1247" s="17" t="e">
        <f>#REF!</f>
        <v>#REF!</v>
      </c>
      <c r="D1247" s="17" t="e">
        <f>#REF!</f>
        <v>#REF!</v>
      </c>
      <c r="E1247" s="17" t="e">
        <f>#REF!</f>
        <v>#REF!</v>
      </c>
      <c r="F1247" s="17" t="e">
        <f>#REF!</f>
        <v>#REF!</v>
      </c>
      <c r="G1247" s="17" t="e">
        <f>#REF!</f>
        <v>#REF!</v>
      </c>
      <c r="H1247" s="17" t="e">
        <f>#REF!</f>
        <v>#REF!</v>
      </c>
      <c r="I1247" s="17" t="e">
        <f>#REF!</f>
        <v>#REF!</v>
      </c>
      <c r="J1247" s="17" t="e">
        <f>#REF!</f>
        <v>#REF!</v>
      </c>
      <c r="K1247" s="17" t="e">
        <f>#REF!</f>
        <v>#REF!</v>
      </c>
      <c r="L1247" s="17"/>
      <c r="M1247" s="17"/>
      <c r="N1247" s="113"/>
      <c r="O1247" s="113"/>
      <c r="P1247" s="17"/>
      <c r="Q1247" s="17"/>
      <c r="R1247" s="17" t="e">
        <f>#REF!</f>
        <v>#REF!</v>
      </c>
    </row>
    <row r="1248" spans="1:18">
      <c r="A1248" s="17" t="e">
        <f>#REF!</f>
        <v>#REF!</v>
      </c>
      <c r="B1248" s="17" t="e">
        <f>#REF!</f>
        <v>#REF!</v>
      </c>
      <c r="C1248" s="17" t="e">
        <f>#REF!</f>
        <v>#REF!</v>
      </c>
      <c r="D1248" s="17" t="e">
        <f>#REF!</f>
        <v>#REF!</v>
      </c>
      <c r="E1248" s="17" t="e">
        <f>#REF!</f>
        <v>#REF!</v>
      </c>
      <c r="F1248" s="17" t="e">
        <f>#REF!</f>
        <v>#REF!</v>
      </c>
      <c r="G1248" s="17" t="e">
        <f>#REF!</f>
        <v>#REF!</v>
      </c>
      <c r="H1248" s="17" t="e">
        <f>#REF!</f>
        <v>#REF!</v>
      </c>
      <c r="I1248" s="17" t="e">
        <f>#REF!</f>
        <v>#REF!</v>
      </c>
      <c r="J1248" s="17" t="e">
        <f>#REF!</f>
        <v>#REF!</v>
      </c>
      <c r="K1248" s="17" t="e">
        <f>#REF!</f>
        <v>#REF!</v>
      </c>
      <c r="L1248" s="17"/>
      <c r="M1248" s="17"/>
      <c r="N1248" s="113"/>
      <c r="O1248" s="113"/>
      <c r="P1248" s="17"/>
      <c r="Q1248" s="17"/>
      <c r="R1248" s="17" t="e">
        <f>#REF!</f>
        <v>#REF!</v>
      </c>
    </row>
    <row r="1249" spans="1:18">
      <c r="A1249" s="17" t="e">
        <f>#REF!</f>
        <v>#REF!</v>
      </c>
      <c r="B1249" s="17" t="e">
        <f>#REF!</f>
        <v>#REF!</v>
      </c>
      <c r="C1249" s="17" t="e">
        <f>#REF!</f>
        <v>#REF!</v>
      </c>
      <c r="D1249" s="17" t="e">
        <f>#REF!</f>
        <v>#REF!</v>
      </c>
      <c r="E1249" s="17" t="e">
        <f>#REF!</f>
        <v>#REF!</v>
      </c>
      <c r="F1249" s="17" t="e">
        <f>#REF!</f>
        <v>#REF!</v>
      </c>
      <c r="G1249" s="17" t="e">
        <f>#REF!</f>
        <v>#REF!</v>
      </c>
      <c r="H1249" s="17" t="e">
        <f>#REF!</f>
        <v>#REF!</v>
      </c>
      <c r="I1249" s="17" t="e">
        <f>#REF!</f>
        <v>#REF!</v>
      </c>
      <c r="J1249" s="17" t="e">
        <f>#REF!</f>
        <v>#REF!</v>
      </c>
      <c r="K1249" s="17" t="e">
        <f>#REF!</f>
        <v>#REF!</v>
      </c>
      <c r="L1249" s="17"/>
      <c r="M1249" s="17"/>
      <c r="N1249" s="113"/>
      <c r="O1249" s="113"/>
      <c r="P1249" s="17"/>
      <c r="Q1249" s="17"/>
      <c r="R1249" s="17" t="e">
        <f>#REF!</f>
        <v>#REF!</v>
      </c>
    </row>
    <row r="1250" spans="1:18">
      <c r="A1250" s="17" t="e">
        <f>#REF!</f>
        <v>#REF!</v>
      </c>
      <c r="B1250" s="17" t="e">
        <f>#REF!</f>
        <v>#REF!</v>
      </c>
      <c r="C1250" s="17" t="e">
        <f>#REF!</f>
        <v>#REF!</v>
      </c>
      <c r="D1250" s="17" t="e">
        <f>#REF!</f>
        <v>#REF!</v>
      </c>
      <c r="E1250" s="17" t="e">
        <f>#REF!</f>
        <v>#REF!</v>
      </c>
      <c r="F1250" s="17" t="e">
        <f>#REF!</f>
        <v>#REF!</v>
      </c>
      <c r="G1250" s="17" t="e">
        <f>#REF!</f>
        <v>#REF!</v>
      </c>
      <c r="H1250" s="17" t="e">
        <f>#REF!</f>
        <v>#REF!</v>
      </c>
      <c r="I1250" s="17" t="e">
        <f>#REF!</f>
        <v>#REF!</v>
      </c>
      <c r="J1250" s="17" t="e">
        <f>#REF!</f>
        <v>#REF!</v>
      </c>
      <c r="K1250" s="17" t="e">
        <f>#REF!</f>
        <v>#REF!</v>
      </c>
      <c r="L1250" s="17"/>
      <c r="M1250" s="17"/>
      <c r="N1250" s="113"/>
      <c r="O1250" s="113"/>
      <c r="P1250" s="17"/>
      <c r="Q1250" s="17"/>
      <c r="R1250" s="17" t="e">
        <f>#REF!</f>
        <v>#REF!</v>
      </c>
    </row>
    <row r="1251" spans="1:18">
      <c r="A1251" s="17" t="e">
        <f>#REF!</f>
        <v>#REF!</v>
      </c>
      <c r="B1251" s="17" t="e">
        <f>#REF!</f>
        <v>#REF!</v>
      </c>
      <c r="C1251" s="17" t="e">
        <f>#REF!</f>
        <v>#REF!</v>
      </c>
      <c r="D1251" s="17" t="e">
        <f>#REF!</f>
        <v>#REF!</v>
      </c>
      <c r="E1251" s="17" t="e">
        <f>#REF!</f>
        <v>#REF!</v>
      </c>
      <c r="F1251" s="17" t="e">
        <f>#REF!</f>
        <v>#REF!</v>
      </c>
      <c r="G1251" s="17" t="e">
        <f>#REF!</f>
        <v>#REF!</v>
      </c>
      <c r="H1251" s="17" t="e">
        <f>#REF!</f>
        <v>#REF!</v>
      </c>
      <c r="I1251" s="17" t="e">
        <f>#REF!</f>
        <v>#REF!</v>
      </c>
      <c r="J1251" s="17" t="e">
        <f>#REF!</f>
        <v>#REF!</v>
      </c>
      <c r="K1251" s="17" t="e">
        <f>#REF!</f>
        <v>#REF!</v>
      </c>
      <c r="L1251" s="17"/>
      <c r="M1251" s="17"/>
      <c r="N1251" s="113"/>
      <c r="O1251" s="113"/>
      <c r="P1251" s="17"/>
      <c r="Q1251" s="17"/>
      <c r="R1251" s="17" t="e">
        <f>#REF!</f>
        <v>#REF!</v>
      </c>
    </row>
    <row r="1252" spans="1:18">
      <c r="A1252" s="17" t="e">
        <f>#REF!</f>
        <v>#REF!</v>
      </c>
      <c r="B1252" s="17" t="e">
        <f>#REF!</f>
        <v>#REF!</v>
      </c>
      <c r="C1252" s="17" t="e">
        <f>#REF!</f>
        <v>#REF!</v>
      </c>
      <c r="D1252" s="17" t="e">
        <f>#REF!</f>
        <v>#REF!</v>
      </c>
      <c r="E1252" s="17" t="e">
        <f>#REF!</f>
        <v>#REF!</v>
      </c>
      <c r="F1252" s="17" t="e">
        <f>#REF!</f>
        <v>#REF!</v>
      </c>
      <c r="G1252" s="17" t="e">
        <f>#REF!</f>
        <v>#REF!</v>
      </c>
      <c r="H1252" s="17" t="e">
        <f>#REF!</f>
        <v>#REF!</v>
      </c>
      <c r="I1252" s="17" t="e">
        <f>#REF!</f>
        <v>#REF!</v>
      </c>
      <c r="J1252" s="17" t="e">
        <f>#REF!</f>
        <v>#REF!</v>
      </c>
      <c r="K1252" s="17" t="e">
        <f>#REF!</f>
        <v>#REF!</v>
      </c>
      <c r="L1252" s="17"/>
      <c r="M1252" s="17"/>
      <c r="N1252" s="113"/>
      <c r="O1252" s="113"/>
      <c r="P1252" s="17"/>
      <c r="Q1252" s="17"/>
      <c r="R1252" s="17" t="e">
        <f>#REF!</f>
        <v>#REF!</v>
      </c>
    </row>
    <row r="1253" spans="1:18">
      <c r="A1253" s="17" t="e">
        <f>#REF!</f>
        <v>#REF!</v>
      </c>
      <c r="B1253" s="17" t="e">
        <f>#REF!</f>
        <v>#REF!</v>
      </c>
      <c r="C1253" s="17" t="e">
        <f>#REF!</f>
        <v>#REF!</v>
      </c>
      <c r="D1253" s="17" t="e">
        <f>#REF!</f>
        <v>#REF!</v>
      </c>
      <c r="E1253" s="17" t="e">
        <f>#REF!</f>
        <v>#REF!</v>
      </c>
      <c r="F1253" s="17" t="e">
        <f>#REF!</f>
        <v>#REF!</v>
      </c>
      <c r="G1253" s="17" t="e">
        <f>#REF!</f>
        <v>#REF!</v>
      </c>
      <c r="H1253" s="17" t="e">
        <f>#REF!</f>
        <v>#REF!</v>
      </c>
      <c r="I1253" s="17" t="e">
        <f>#REF!</f>
        <v>#REF!</v>
      </c>
      <c r="J1253" s="17" t="e">
        <f>#REF!</f>
        <v>#REF!</v>
      </c>
      <c r="K1253" s="17" t="e">
        <f>#REF!</f>
        <v>#REF!</v>
      </c>
      <c r="L1253" s="17"/>
      <c r="M1253" s="17"/>
      <c r="N1253" s="113"/>
      <c r="O1253" s="113"/>
      <c r="P1253" s="17"/>
      <c r="Q1253" s="17"/>
      <c r="R1253" s="17" t="e">
        <f>#REF!</f>
        <v>#REF!</v>
      </c>
    </row>
    <row r="1254" spans="1:18">
      <c r="A1254" s="17" t="e">
        <f>#REF!</f>
        <v>#REF!</v>
      </c>
      <c r="B1254" s="17" t="e">
        <f>#REF!</f>
        <v>#REF!</v>
      </c>
      <c r="C1254" s="17" t="e">
        <f>#REF!</f>
        <v>#REF!</v>
      </c>
      <c r="D1254" s="17" t="e">
        <f>#REF!</f>
        <v>#REF!</v>
      </c>
      <c r="E1254" s="17" t="e">
        <f>#REF!</f>
        <v>#REF!</v>
      </c>
      <c r="F1254" s="17" t="e">
        <f>#REF!</f>
        <v>#REF!</v>
      </c>
      <c r="G1254" s="17" t="e">
        <f>#REF!</f>
        <v>#REF!</v>
      </c>
      <c r="H1254" s="17" t="e">
        <f>#REF!</f>
        <v>#REF!</v>
      </c>
      <c r="I1254" s="17" t="e">
        <f>#REF!</f>
        <v>#REF!</v>
      </c>
      <c r="J1254" s="17" t="e">
        <f>#REF!</f>
        <v>#REF!</v>
      </c>
      <c r="K1254" s="17" t="e">
        <f>#REF!</f>
        <v>#REF!</v>
      </c>
      <c r="L1254" s="17"/>
      <c r="M1254" s="17"/>
      <c r="N1254" s="113"/>
      <c r="O1254" s="113"/>
      <c r="P1254" s="17"/>
      <c r="Q1254" s="17"/>
      <c r="R1254" s="17" t="e">
        <f>#REF!</f>
        <v>#REF!</v>
      </c>
    </row>
    <row r="1255" spans="1:18">
      <c r="A1255" s="17" t="e">
        <f>#REF!</f>
        <v>#REF!</v>
      </c>
      <c r="B1255" s="17" t="e">
        <f>#REF!</f>
        <v>#REF!</v>
      </c>
      <c r="C1255" s="17" t="e">
        <f>#REF!</f>
        <v>#REF!</v>
      </c>
      <c r="D1255" s="17" t="e">
        <f>#REF!</f>
        <v>#REF!</v>
      </c>
      <c r="E1255" s="17" t="e">
        <f>#REF!</f>
        <v>#REF!</v>
      </c>
      <c r="F1255" s="17" t="e">
        <f>#REF!</f>
        <v>#REF!</v>
      </c>
      <c r="G1255" s="17" t="e">
        <f>#REF!</f>
        <v>#REF!</v>
      </c>
      <c r="H1255" s="17" t="e">
        <f>#REF!</f>
        <v>#REF!</v>
      </c>
      <c r="I1255" s="17" t="e">
        <f>#REF!</f>
        <v>#REF!</v>
      </c>
      <c r="J1255" s="17" t="e">
        <f>#REF!</f>
        <v>#REF!</v>
      </c>
      <c r="K1255" s="17" t="e">
        <f>#REF!</f>
        <v>#REF!</v>
      </c>
      <c r="L1255" s="17"/>
      <c r="M1255" s="17"/>
      <c r="N1255" s="113"/>
      <c r="O1255" s="113"/>
      <c r="P1255" s="17"/>
      <c r="Q1255" s="17"/>
      <c r="R1255" s="17" t="e">
        <f>#REF!</f>
        <v>#REF!</v>
      </c>
    </row>
    <row r="1256" spans="1:18">
      <c r="A1256" s="17" t="e">
        <f>#REF!</f>
        <v>#REF!</v>
      </c>
      <c r="B1256" s="17" t="e">
        <f>#REF!</f>
        <v>#REF!</v>
      </c>
      <c r="C1256" s="17" t="e">
        <f>#REF!</f>
        <v>#REF!</v>
      </c>
      <c r="D1256" s="17" t="e">
        <f>#REF!</f>
        <v>#REF!</v>
      </c>
      <c r="E1256" s="17" t="e">
        <f>#REF!</f>
        <v>#REF!</v>
      </c>
      <c r="F1256" s="17" t="e">
        <f>#REF!</f>
        <v>#REF!</v>
      </c>
      <c r="G1256" s="17" t="e">
        <f>#REF!</f>
        <v>#REF!</v>
      </c>
      <c r="H1256" s="17" t="e">
        <f>#REF!</f>
        <v>#REF!</v>
      </c>
      <c r="I1256" s="17" t="e">
        <f>#REF!</f>
        <v>#REF!</v>
      </c>
      <c r="J1256" s="17" t="e">
        <f>#REF!</f>
        <v>#REF!</v>
      </c>
      <c r="K1256" s="17" t="e">
        <f>#REF!</f>
        <v>#REF!</v>
      </c>
      <c r="L1256" s="17"/>
      <c r="M1256" s="17"/>
      <c r="N1256" s="113"/>
      <c r="O1256" s="113"/>
      <c r="P1256" s="17"/>
      <c r="Q1256" s="17"/>
      <c r="R1256" s="17" t="e">
        <f>#REF!</f>
        <v>#REF!</v>
      </c>
    </row>
    <row r="1257" spans="1:18">
      <c r="A1257" s="17" t="e">
        <f>#REF!</f>
        <v>#REF!</v>
      </c>
      <c r="B1257" s="17" t="e">
        <f>#REF!</f>
        <v>#REF!</v>
      </c>
      <c r="C1257" s="17" t="e">
        <f>#REF!</f>
        <v>#REF!</v>
      </c>
      <c r="D1257" s="17" t="e">
        <f>#REF!</f>
        <v>#REF!</v>
      </c>
      <c r="E1257" s="17" t="e">
        <f>#REF!</f>
        <v>#REF!</v>
      </c>
      <c r="F1257" s="17" t="e">
        <f>#REF!</f>
        <v>#REF!</v>
      </c>
      <c r="G1257" s="17" t="e">
        <f>#REF!</f>
        <v>#REF!</v>
      </c>
      <c r="H1257" s="17" t="e">
        <f>#REF!</f>
        <v>#REF!</v>
      </c>
      <c r="I1257" s="17" t="e">
        <f>#REF!</f>
        <v>#REF!</v>
      </c>
      <c r="J1257" s="17" t="e">
        <f>#REF!</f>
        <v>#REF!</v>
      </c>
      <c r="K1257" s="17" t="e">
        <f>#REF!</f>
        <v>#REF!</v>
      </c>
      <c r="L1257" s="17"/>
      <c r="M1257" s="17"/>
      <c r="N1257" s="113"/>
      <c r="O1257" s="113"/>
      <c r="P1257" s="17"/>
      <c r="Q1257" s="17"/>
      <c r="R1257" s="17" t="e">
        <f>#REF!</f>
        <v>#REF!</v>
      </c>
    </row>
    <row r="1258" spans="1:18">
      <c r="A1258" s="17" t="e">
        <f>#REF!</f>
        <v>#REF!</v>
      </c>
      <c r="B1258" s="17" t="e">
        <f>#REF!</f>
        <v>#REF!</v>
      </c>
      <c r="C1258" s="17" t="e">
        <f>#REF!</f>
        <v>#REF!</v>
      </c>
      <c r="D1258" s="17" t="e">
        <f>#REF!</f>
        <v>#REF!</v>
      </c>
      <c r="E1258" s="17" t="e">
        <f>#REF!</f>
        <v>#REF!</v>
      </c>
      <c r="F1258" s="17" t="e">
        <f>#REF!</f>
        <v>#REF!</v>
      </c>
      <c r="G1258" s="17" t="e">
        <f>#REF!</f>
        <v>#REF!</v>
      </c>
      <c r="H1258" s="17" t="e">
        <f>#REF!</f>
        <v>#REF!</v>
      </c>
      <c r="I1258" s="17" t="e">
        <f>#REF!</f>
        <v>#REF!</v>
      </c>
      <c r="J1258" s="17" t="e">
        <f>#REF!</f>
        <v>#REF!</v>
      </c>
      <c r="K1258" s="17" t="e">
        <f>#REF!</f>
        <v>#REF!</v>
      </c>
      <c r="L1258" s="17"/>
      <c r="M1258" s="17"/>
      <c r="N1258" s="113"/>
      <c r="O1258" s="113"/>
      <c r="P1258" s="17"/>
      <c r="Q1258" s="17"/>
      <c r="R1258" s="17" t="e">
        <f>#REF!</f>
        <v>#REF!</v>
      </c>
    </row>
    <row r="1259" spans="1:18">
      <c r="A1259" s="17" t="e">
        <f>#REF!</f>
        <v>#REF!</v>
      </c>
      <c r="B1259" s="17" t="e">
        <f>#REF!</f>
        <v>#REF!</v>
      </c>
      <c r="C1259" s="17" t="e">
        <f>#REF!</f>
        <v>#REF!</v>
      </c>
      <c r="D1259" s="17" t="e">
        <f>#REF!</f>
        <v>#REF!</v>
      </c>
      <c r="E1259" s="17" t="e">
        <f>#REF!</f>
        <v>#REF!</v>
      </c>
      <c r="F1259" s="17" t="e">
        <f>#REF!</f>
        <v>#REF!</v>
      </c>
      <c r="G1259" s="17" t="e">
        <f>#REF!</f>
        <v>#REF!</v>
      </c>
      <c r="H1259" s="17" t="e">
        <f>#REF!</f>
        <v>#REF!</v>
      </c>
      <c r="I1259" s="17" t="e">
        <f>#REF!</f>
        <v>#REF!</v>
      </c>
      <c r="J1259" s="17" t="e">
        <f>#REF!</f>
        <v>#REF!</v>
      </c>
      <c r="K1259" s="17" t="e">
        <f>#REF!</f>
        <v>#REF!</v>
      </c>
      <c r="L1259" s="17"/>
      <c r="M1259" s="17"/>
      <c r="N1259" s="113"/>
      <c r="O1259" s="113"/>
      <c r="P1259" s="17"/>
      <c r="Q1259" s="17"/>
      <c r="R1259" s="17" t="e">
        <f>#REF!</f>
        <v>#REF!</v>
      </c>
    </row>
    <row r="1260" spans="1:18">
      <c r="A1260" s="17" t="e">
        <f>#REF!</f>
        <v>#REF!</v>
      </c>
      <c r="B1260" s="17" t="e">
        <f>#REF!</f>
        <v>#REF!</v>
      </c>
      <c r="C1260" s="17" t="e">
        <f>#REF!</f>
        <v>#REF!</v>
      </c>
      <c r="D1260" s="17" t="e">
        <f>#REF!</f>
        <v>#REF!</v>
      </c>
      <c r="E1260" s="17" t="e">
        <f>#REF!</f>
        <v>#REF!</v>
      </c>
      <c r="F1260" s="17" t="e">
        <f>#REF!</f>
        <v>#REF!</v>
      </c>
      <c r="G1260" s="17" t="e">
        <f>#REF!</f>
        <v>#REF!</v>
      </c>
      <c r="H1260" s="17" t="e">
        <f>#REF!</f>
        <v>#REF!</v>
      </c>
      <c r="I1260" s="17" t="e">
        <f>#REF!</f>
        <v>#REF!</v>
      </c>
      <c r="J1260" s="17" t="e">
        <f>#REF!</f>
        <v>#REF!</v>
      </c>
      <c r="K1260" s="17" t="e">
        <f>#REF!</f>
        <v>#REF!</v>
      </c>
      <c r="L1260" s="17"/>
      <c r="M1260" s="17"/>
      <c r="N1260" s="113"/>
      <c r="O1260" s="113"/>
      <c r="P1260" s="17"/>
      <c r="Q1260" s="17"/>
      <c r="R1260" s="17" t="e">
        <f>#REF!</f>
        <v>#REF!</v>
      </c>
    </row>
    <row r="1261" spans="1:18">
      <c r="A1261" s="17" t="e">
        <f>#REF!</f>
        <v>#REF!</v>
      </c>
      <c r="B1261" s="17" t="e">
        <f>#REF!</f>
        <v>#REF!</v>
      </c>
      <c r="C1261" s="17" t="e">
        <f>#REF!</f>
        <v>#REF!</v>
      </c>
      <c r="D1261" s="17" t="e">
        <f>#REF!</f>
        <v>#REF!</v>
      </c>
      <c r="E1261" s="17" t="e">
        <f>#REF!</f>
        <v>#REF!</v>
      </c>
      <c r="F1261" s="17" t="e">
        <f>#REF!</f>
        <v>#REF!</v>
      </c>
      <c r="G1261" s="17" t="e">
        <f>#REF!</f>
        <v>#REF!</v>
      </c>
      <c r="H1261" s="17" t="e">
        <f>#REF!</f>
        <v>#REF!</v>
      </c>
      <c r="I1261" s="17" t="e">
        <f>#REF!</f>
        <v>#REF!</v>
      </c>
      <c r="J1261" s="17" t="e">
        <f>#REF!</f>
        <v>#REF!</v>
      </c>
      <c r="K1261" s="17" t="e">
        <f>#REF!</f>
        <v>#REF!</v>
      </c>
      <c r="L1261" s="17"/>
      <c r="M1261" s="17"/>
      <c r="N1261" s="113"/>
      <c r="O1261" s="113"/>
      <c r="P1261" s="17"/>
      <c r="Q1261" s="17"/>
      <c r="R1261" s="17" t="e">
        <f>#REF!</f>
        <v>#REF!</v>
      </c>
    </row>
    <row r="1262" spans="1:18">
      <c r="A1262" s="17" t="e">
        <f>#REF!</f>
        <v>#REF!</v>
      </c>
      <c r="B1262" s="17" t="e">
        <f>#REF!</f>
        <v>#REF!</v>
      </c>
      <c r="C1262" s="17" t="e">
        <f>#REF!</f>
        <v>#REF!</v>
      </c>
      <c r="D1262" s="17" t="e">
        <f>#REF!</f>
        <v>#REF!</v>
      </c>
      <c r="E1262" s="17" t="e">
        <f>#REF!</f>
        <v>#REF!</v>
      </c>
      <c r="F1262" s="17" t="e">
        <f>#REF!</f>
        <v>#REF!</v>
      </c>
      <c r="G1262" s="17" t="e">
        <f>#REF!</f>
        <v>#REF!</v>
      </c>
      <c r="H1262" s="17" t="e">
        <f>#REF!</f>
        <v>#REF!</v>
      </c>
      <c r="I1262" s="17" t="e">
        <f>#REF!</f>
        <v>#REF!</v>
      </c>
      <c r="J1262" s="17" t="e">
        <f>#REF!</f>
        <v>#REF!</v>
      </c>
      <c r="K1262" s="17" t="e">
        <f>#REF!</f>
        <v>#REF!</v>
      </c>
      <c r="L1262" s="17"/>
      <c r="M1262" s="17"/>
      <c r="N1262" s="113"/>
      <c r="O1262" s="113"/>
      <c r="P1262" s="17"/>
      <c r="Q1262" s="17"/>
      <c r="R1262" s="17" t="e">
        <f>#REF!</f>
        <v>#REF!</v>
      </c>
    </row>
    <row r="1263" spans="1:18">
      <c r="A1263" s="17" t="e">
        <f>#REF!</f>
        <v>#REF!</v>
      </c>
      <c r="B1263" s="17" t="e">
        <f>#REF!</f>
        <v>#REF!</v>
      </c>
      <c r="C1263" s="17" t="e">
        <f>#REF!</f>
        <v>#REF!</v>
      </c>
      <c r="D1263" s="17" t="e">
        <f>#REF!</f>
        <v>#REF!</v>
      </c>
      <c r="E1263" s="17" t="e">
        <f>#REF!</f>
        <v>#REF!</v>
      </c>
      <c r="F1263" s="17" t="e">
        <f>#REF!</f>
        <v>#REF!</v>
      </c>
      <c r="G1263" s="17" t="e">
        <f>#REF!</f>
        <v>#REF!</v>
      </c>
      <c r="H1263" s="17" t="e">
        <f>#REF!</f>
        <v>#REF!</v>
      </c>
      <c r="I1263" s="17" t="e">
        <f>#REF!</f>
        <v>#REF!</v>
      </c>
      <c r="J1263" s="17" t="e">
        <f>#REF!</f>
        <v>#REF!</v>
      </c>
      <c r="K1263" s="17" t="e">
        <f>#REF!</f>
        <v>#REF!</v>
      </c>
      <c r="L1263" s="17"/>
      <c r="M1263" s="17"/>
      <c r="N1263" s="113"/>
      <c r="O1263" s="113"/>
      <c r="P1263" s="17"/>
      <c r="Q1263" s="17"/>
      <c r="R1263" s="17" t="e">
        <f>#REF!</f>
        <v>#REF!</v>
      </c>
    </row>
    <row r="1264" spans="1:18">
      <c r="A1264" s="17" t="e">
        <f>#REF!</f>
        <v>#REF!</v>
      </c>
      <c r="B1264" s="17" t="e">
        <f>#REF!</f>
        <v>#REF!</v>
      </c>
      <c r="C1264" s="17" t="e">
        <f>#REF!</f>
        <v>#REF!</v>
      </c>
      <c r="D1264" s="17" t="e">
        <f>#REF!</f>
        <v>#REF!</v>
      </c>
      <c r="E1264" s="17" t="e">
        <f>#REF!</f>
        <v>#REF!</v>
      </c>
      <c r="F1264" s="17" t="e">
        <f>#REF!</f>
        <v>#REF!</v>
      </c>
      <c r="G1264" s="17" t="e">
        <f>#REF!</f>
        <v>#REF!</v>
      </c>
      <c r="H1264" s="17" t="e">
        <f>#REF!</f>
        <v>#REF!</v>
      </c>
      <c r="I1264" s="17" t="e">
        <f>#REF!</f>
        <v>#REF!</v>
      </c>
      <c r="J1264" s="17" t="e">
        <f>#REF!</f>
        <v>#REF!</v>
      </c>
      <c r="K1264" s="17" t="e">
        <f>#REF!</f>
        <v>#REF!</v>
      </c>
      <c r="L1264" s="17"/>
      <c r="M1264" s="17"/>
      <c r="N1264" s="113"/>
      <c r="O1264" s="113"/>
      <c r="P1264" s="17"/>
      <c r="Q1264" s="17"/>
      <c r="R1264" s="17" t="e">
        <f>#REF!</f>
        <v>#REF!</v>
      </c>
    </row>
    <row r="1265" spans="1:18">
      <c r="A1265" s="17" t="e">
        <f>#REF!</f>
        <v>#REF!</v>
      </c>
      <c r="B1265" s="17" t="e">
        <f>#REF!</f>
        <v>#REF!</v>
      </c>
      <c r="C1265" s="17" t="e">
        <f>#REF!</f>
        <v>#REF!</v>
      </c>
      <c r="D1265" s="17" t="e">
        <f>#REF!</f>
        <v>#REF!</v>
      </c>
      <c r="E1265" s="17" t="e">
        <f>#REF!</f>
        <v>#REF!</v>
      </c>
      <c r="F1265" s="17" t="e">
        <f>#REF!</f>
        <v>#REF!</v>
      </c>
      <c r="G1265" s="17" t="e">
        <f>#REF!</f>
        <v>#REF!</v>
      </c>
      <c r="H1265" s="17" t="e">
        <f>#REF!</f>
        <v>#REF!</v>
      </c>
      <c r="I1265" s="17" t="e">
        <f>#REF!</f>
        <v>#REF!</v>
      </c>
      <c r="J1265" s="17" t="e">
        <f>#REF!</f>
        <v>#REF!</v>
      </c>
      <c r="K1265" s="17" t="e">
        <f>#REF!</f>
        <v>#REF!</v>
      </c>
      <c r="L1265" s="17"/>
      <c r="M1265" s="17"/>
      <c r="N1265" s="113"/>
      <c r="O1265" s="113"/>
      <c r="P1265" s="17"/>
      <c r="Q1265" s="17"/>
      <c r="R1265" s="17" t="e">
        <f>#REF!</f>
        <v>#REF!</v>
      </c>
    </row>
    <row r="1266" spans="1:18">
      <c r="A1266" s="17" t="e">
        <f>#REF!</f>
        <v>#REF!</v>
      </c>
      <c r="B1266" s="17" t="e">
        <f>#REF!</f>
        <v>#REF!</v>
      </c>
      <c r="C1266" s="17" t="e">
        <f>#REF!</f>
        <v>#REF!</v>
      </c>
      <c r="D1266" s="17" t="e">
        <f>#REF!</f>
        <v>#REF!</v>
      </c>
      <c r="E1266" s="17" t="e">
        <f>#REF!</f>
        <v>#REF!</v>
      </c>
      <c r="F1266" s="17" t="e">
        <f>#REF!</f>
        <v>#REF!</v>
      </c>
      <c r="G1266" s="17" t="e">
        <f>#REF!</f>
        <v>#REF!</v>
      </c>
      <c r="H1266" s="17" t="e">
        <f>#REF!</f>
        <v>#REF!</v>
      </c>
      <c r="I1266" s="17" t="e">
        <f>#REF!</f>
        <v>#REF!</v>
      </c>
      <c r="J1266" s="17" t="e">
        <f>#REF!</f>
        <v>#REF!</v>
      </c>
      <c r="K1266" s="17" t="e">
        <f>#REF!</f>
        <v>#REF!</v>
      </c>
      <c r="L1266" s="17"/>
      <c r="M1266" s="17"/>
      <c r="N1266" s="113"/>
      <c r="O1266" s="113"/>
      <c r="P1266" s="17"/>
      <c r="Q1266" s="17"/>
      <c r="R1266" s="17" t="e">
        <f>#REF!</f>
        <v>#REF!</v>
      </c>
    </row>
    <row r="1267" spans="1:18">
      <c r="A1267" s="17" t="e">
        <f>#REF!</f>
        <v>#REF!</v>
      </c>
      <c r="B1267" s="17" t="e">
        <f>#REF!</f>
        <v>#REF!</v>
      </c>
      <c r="C1267" s="17" t="e">
        <f>#REF!</f>
        <v>#REF!</v>
      </c>
      <c r="D1267" s="17" t="e">
        <f>#REF!</f>
        <v>#REF!</v>
      </c>
      <c r="E1267" s="17" t="e">
        <f>#REF!</f>
        <v>#REF!</v>
      </c>
      <c r="F1267" s="17" t="e">
        <f>#REF!</f>
        <v>#REF!</v>
      </c>
      <c r="G1267" s="17" t="e">
        <f>#REF!</f>
        <v>#REF!</v>
      </c>
      <c r="H1267" s="17" t="e">
        <f>#REF!</f>
        <v>#REF!</v>
      </c>
      <c r="I1267" s="17" t="e">
        <f>#REF!</f>
        <v>#REF!</v>
      </c>
      <c r="J1267" s="17" t="e">
        <f>#REF!</f>
        <v>#REF!</v>
      </c>
      <c r="K1267" s="17" t="e">
        <f>#REF!</f>
        <v>#REF!</v>
      </c>
      <c r="L1267" s="17"/>
      <c r="M1267" s="17"/>
      <c r="N1267" s="113"/>
      <c r="O1267" s="113"/>
      <c r="P1267" s="17"/>
      <c r="Q1267" s="17"/>
      <c r="R1267" s="17" t="e">
        <f>#REF!</f>
        <v>#REF!</v>
      </c>
    </row>
    <row r="1268" spans="1:18">
      <c r="A1268" s="17" t="e">
        <f>#REF!</f>
        <v>#REF!</v>
      </c>
      <c r="B1268" s="17" t="e">
        <f>#REF!</f>
        <v>#REF!</v>
      </c>
      <c r="C1268" s="17" t="e">
        <f>#REF!</f>
        <v>#REF!</v>
      </c>
      <c r="D1268" s="17" t="e">
        <f>#REF!</f>
        <v>#REF!</v>
      </c>
      <c r="E1268" s="17" t="e">
        <f>#REF!</f>
        <v>#REF!</v>
      </c>
      <c r="F1268" s="17" t="e">
        <f>#REF!</f>
        <v>#REF!</v>
      </c>
      <c r="G1268" s="17" t="e">
        <f>#REF!</f>
        <v>#REF!</v>
      </c>
      <c r="H1268" s="17" t="e">
        <f>#REF!</f>
        <v>#REF!</v>
      </c>
      <c r="I1268" s="17" t="e">
        <f>#REF!</f>
        <v>#REF!</v>
      </c>
      <c r="J1268" s="17" t="e">
        <f>#REF!</f>
        <v>#REF!</v>
      </c>
      <c r="K1268" s="17" t="e">
        <f>#REF!</f>
        <v>#REF!</v>
      </c>
      <c r="L1268" s="17"/>
      <c r="M1268" s="17"/>
      <c r="N1268" s="113"/>
      <c r="O1268" s="113"/>
      <c r="P1268" s="17"/>
      <c r="Q1268" s="17"/>
      <c r="R1268" s="17" t="e">
        <f>#REF!</f>
        <v>#REF!</v>
      </c>
    </row>
    <row r="1269" spans="1:18">
      <c r="A1269" s="17" t="e">
        <f>#REF!</f>
        <v>#REF!</v>
      </c>
      <c r="B1269" s="17" t="e">
        <f>#REF!</f>
        <v>#REF!</v>
      </c>
      <c r="C1269" s="17" t="e">
        <f>#REF!</f>
        <v>#REF!</v>
      </c>
      <c r="D1269" s="17" t="e">
        <f>#REF!</f>
        <v>#REF!</v>
      </c>
      <c r="E1269" s="17" t="e">
        <f>#REF!</f>
        <v>#REF!</v>
      </c>
      <c r="F1269" s="17" t="e">
        <f>#REF!</f>
        <v>#REF!</v>
      </c>
      <c r="G1269" s="17" t="e">
        <f>#REF!</f>
        <v>#REF!</v>
      </c>
      <c r="H1269" s="17" t="e">
        <f>#REF!</f>
        <v>#REF!</v>
      </c>
      <c r="I1269" s="17" t="e">
        <f>#REF!</f>
        <v>#REF!</v>
      </c>
      <c r="J1269" s="17" t="e">
        <f>#REF!</f>
        <v>#REF!</v>
      </c>
      <c r="K1269" s="17" t="e">
        <f>#REF!</f>
        <v>#REF!</v>
      </c>
      <c r="L1269" s="17"/>
      <c r="M1269" s="17"/>
      <c r="N1269" s="113"/>
      <c r="O1269" s="113"/>
      <c r="P1269" s="17"/>
      <c r="Q1269" s="17"/>
      <c r="R1269" s="17" t="e">
        <f>#REF!</f>
        <v>#REF!</v>
      </c>
    </row>
    <row r="1270" spans="1:18">
      <c r="A1270" s="17" t="e">
        <f>#REF!</f>
        <v>#REF!</v>
      </c>
      <c r="B1270" s="17" t="e">
        <f>#REF!</f>
        <v>#REF!</v>
      </c>
      <c r="C1270" s="17" t="e">
        <f>#REF!</f>
        <v>#REF!</v>
      </c>
      <c r="D1270" s="17" t="e">
        <f>#REF!</f>
        <v>#REF!</v>
      </c>
      <c r="E1270" s="17" t="e">
        <f>#REF!</f>
        <v>#REF!</v>
      </c>
      <c r="F1270" s="17" t="e">
        <f>#REF!</f>
        <v>#REF!</v>
      </c>
      <c r="G1270" s="17" t="e">
        <f>#REF!</f>
        <v>#REF!</v>
      </c>
      <c r="H1270" s="17" t="e">
        <f>#REF!</f>
        <v>#REF!</v>
      </c>
      <c r="I1270" s="17" t="e">
        <f>#REF!</f>
        <v>#REF!</v>
      </c>
      <c r="J1270" s="17" t="e">
        <f>#REF!</f>
        <v>#REF!</v>
      </c>
      <c r="K1270" s="17" t="e">
        <f>#REF!</f>
        <v>#REF!</v>
      </c>
      <c r="L1270" s="17"/>
      <c r="M1270" s="17"/>
      <c r="N1270" s="113"/>
      <c r="O1270" s="113"/>
      <c r="P1270" s="17"/>
      <c r="Q1270" s="17"/>
      <c r="R1270" s="17" t="e">
        <f>#REF!</f>
        <v>#REF!</v>
      </c>
    </row>
    <row r="1271" spans="1:18">
      <c r="A1271" s="17" t="e">
        <f>#REF!</f>
        <v>#REF!</v>
      </c>
      <c r="B1271" s="17" t="e">
        <f>#REF!</f>
        <v>#REF!</v>
      </c>
      <c r="C1271" s="17" t="e">
        <f>#REF!</f>
        <v>#REF!</v>
      </c>
      <c r="D1271" s="17" t="e">
        <f>#REF!</f>
        <v>#REF!</v>
      </c>
      <c r="E1271" s="17" t="e">
        <f>#REF!</f>
        <v>#REF!</v>
      </c>
      <c r="F1271" s="17" t="e">
        <f>#REF!</f>
        <v>#REF!</v>
      </c>
      <c r="G1271" s="17" t="e">
        <f>#REF!</f>
        <v>#REF!</v>
      </c>
      <c r="H1271" s="17" t="e">
        <f>#REF!</f>
        <v>#REF!</v>
      </c>
      <c r="I1271" s="17" t="e">
        <f>#REF!</f>
        <v>#REF!</v>
      </c>
      <c r="J1271" s="17" t="e">
        <f>#REF!</f>
        <v>#REF!</v>
      </c>
      <c r="K1271" s="17" t="e">
        <f>#REF!</f>
        <v>#REF!</v>
      </c>
      <c r="L1271" s="17"/>
      <c r="M1271" s="17"/>
      <c r="N1271" s="113"/>
      <c r="O1271" s="113"/>
      <c r="P1271" s="17"/>
      <c r="Q1271" s="17"/>
      <c r="R1271" s="17" t="e">
        <f>#REF!</f>
        <v>#REF!</v>
      </c>
    </row>
    <row r="1272" spans="1:18">
      <c r="A1272" s="17" t="e">
        <f>#REF!</f>
        <v>#REF!</v>
      </c>
      <c r="B1272" s="17" t="e">
        <f>#REF!</f>
        <v>#REF!</v>
      </c>
      <c r="C1272" s="17" t="e">
        <f>#REF!</f>
        <v>#REF!</v>
      </c>
      <c r="D1272" s="17" t="e">
        <f>#REF!</f>
        <v>#REF!</v>
      </c>
      <c r="E1272" s="17" t="e">
        <f>#REF!</f>
        <v>#REF!</v>
      </c>
      <c r="F1272" s="17" t="e">
        <f>#REF!</f>
        <v>#REF!</v>
      </c>
      <c r="G1272" s="17" t="e">
        <f>#REF!</f>
        <v>#REF!</v>
      </c>
      <c r="H1272" s="17" t="e">
        <f>#REF!</f>
        <v>#REF!</v>
      </c>
      <c r="I1272" s="17" t="e">
        <f>#REF!</f>
        <v>#REF!</v>
      </c>
      <c r="J1272" s="17" t="e">
        <f>#REF!</f>
        <v>#REF!</v>
      </c>
      <c r="K1272" s="17" t="e">
        <f>#REF!</f>
        <v>#REF!</v>
      </c>
      <c r="L1272" s="17"/>
      <c r="M1272" s="17"/>
      <c r="N1272" s="113"/>
      <c r="O1272" s="113"/>
      <c r="P1272" s="17"/>
      <c r="Q1272" s="17"/>
      <c r="R1272" s="17" t="e">
        <f>#REF!</f>
        <v>#REF!</v>
      </c>
    </row>
    <row r="1273" spans="1:18">
      <c r="A1273" s="17" t="e">
        <f>#REF!</f>
        <v>#REF!</v>
      </c>
      <c r="B1273" s="17" t="e">
        <f>#REF!</f>
        <v>#REF!</v>
      </c>
      <c r="C1273" s="17" t="e">
        <f>#REF!</f>
        <v>#REF!</v>
      </c>
      <c r="D1273" s="17" t="e">
        <f>#REF!</f>
        <v>#REF!</v>
      </c>
      <c r="E1273" s="17" t="e">
        <f>#REF!</f>
        <v>#REF!</v>
      </c>
      <c r="F1273" s="17" t="e">
        <f>#REF!</f>
        <v>#REF!</v>
      </c>
      <c r="G1273" s="17" t="e">
        <f>#REF!</f>
        <v>#REF!</v>
      </c>
      <c r="H1273" s="17" t="e">
        <f>#REF!</f>
        <v>#REF!</v>
      </c>
      <c r="I1273" s="17" t="e">
        <f>#REF!</f>
        <v>#REF!</v>
      </c>
      <c r="J1273" s="17" t="e">
        <f>#REF!</f>
        <v>#REF!</v>
      </c>
      <c r="K1273" s="17" t="e">
        <f>#REF!</f>
        <v>#REF!</v>
      </c>
      <c r="L1273" s="17"/>
      <c r="M1273" s="17"/>
      <c r="N1273" s="113"/>
      <c r="O1273" s="113"/>
      <c r="P1273" s="17"/>
      <c r="Q1273" s="17"/>
      <c r="R1273" s="17" t="e">
        <f>#REF!</f>
        <v>#REF!</v>
      </c>
    </row>
    <row r="1274" spans="1:18">
      <c r="A1274" s="17" t="e">
        <f>#REF!</f>
        <v>#REF!</v>
      </c>
      <c r="B1274" s="17" t="e">
        <f>#REF!</f>
        <v>#REF!</v>
      </c>
      <c r="C1274" s="17" t="e">
        <f>#REF!</f>
        <v>#REF!</v>
      </c>
      <c r="D1274" s="17" t="e">
        <f>#REF!</f>
        <v>#REF!</v>
      </c>
      <c r="E1274" s="17" t="e">
        <f>#REF!</f>
        <v>#REF!</v>
      </c>
      <c r="F1274" s="17" t="e">
        <f>#REF!</f>
        <v>#REF!</v>
      </c>
      <c r="G1274" s="17" t="e">
        <f>#REF!</f>
        <v>#REF!</v>
      </c>
      <c r="H1274" s="17" t="e">
        <f>#REF!</f>
        <v>#REF!</v>
      </c>
      <c r="I1274" s="17" t="e">
        <f>#REF!</f>
        <v>#REF!</v>
      </c>
      <c r="J1274" s="17" t="e">
        <f>#REF!</f>
        <v>#REF!</v>
      </c>
      <c r="K1274" s="17" t="e">
        <f>#REF!</f>
        <v>#REF!</v>
      </c>
      <c r="L1274" s="17"/>
      <c r="M1274" s="17"/>
      <c r="N1274" s="113"/>
      <c r="O1274" s="113"/>
      <c r="P1274" s="17"/>
      <c r="Q1274" s="17"/>
      <c r="R1274" s="17" t="e">
        <f>#REF!</f>
        <v>#REF!</v>
      </c>
    </row>
    <row r="1275" spans="1:18">
      <c r="A1275" s="17" t="e">
        <f>#REF!</f>
        <v>#REF!</v>
      </c>
      <c r="B1275" s="17" t="e">
        <f>#REF!</f>
        <v>#REF!</v>
      </c>
      <c r="C1275" s="17" t="e">
        <f>#REF!</f>
        <v>#REF!</v>
      </c>
      <c r="D1275" s="17" t="e">
        <f>#REF!</f>
        <v>#REF!</v>
      </c>
      <c r="E1275" s="17" t="e">
        <f>#REF!</f>
        <v>#REF!</v>
      </c>
      <c r="F1275" s="17" t="e">
        <f>#REF!</f>
        <v>#REF!</v>
      </c>
      <c r="G1275" s="17" t="e">
        <f>#REF!</f>
        <v>#REF!</v>
      </c>
      <c r="H1275" s="17" t="e">
        <f>#REF!</f>
        <v>#REF!</v>
      </c>
      <c r="I1275" s="17" t="e">
        <f>#REF!</f>
        <v>#REF!</v>
      </c>
      <c r="J1275" s="17" t="e">
        <f>#REF!</f>
        <v>#REF!</v>
      </c>
      <c r="K1275" s="17" t="e">
        <f>#REF!</f>
        <v>#REF!</v>
      </c>
      <c r="L1275" s="17"/>
      <c r="M1275" s="17"/>
      <c r="N1275" s="113"/>
      <c r="O1275" s="113"/>
      <c r="P1275" s="17"/>
      <c r="Q1275" s="17"/>
      <c r="R1275" s="17" t="e">
        <f>#REF!</f>
        <v>#REF!</v>
      </c>
    </row>
    <row r="1276" spans="1:18">
      <c r="A1276" s="17" t="e">
        <f>#REF!</f>
        <v>#REF!</v>
      </c>
      <c r="B1276" s="17" t="e">
        <f>#REF!</f>
        <v>#REF!</v>
      </c>
      <c r="C1276" s="17" t="e">
        <f>#REF!</f>
        <v>#REF!</v>
      </c>
      <c r="D1276" s="17" t="e">
        <f>#REF!</f>
        <v>#REF!</v>
      </c>
      <c r="E1276" s="17" t="e">
        <f>#REF!</f>
        <v>#REF!</v>
      </c>
      <c r="F1276" s="17" t="e">
        <f>#REF!</f>
        <v>#REF!</v>
      </c>
      <c r="G1276" s="17" t="e">
        <f>#REF!</f>
        <v>#REF!</v>
      </c>
      <c r="H1276" s="17" t="e">
        <f>#REF!</f>
        <v>#REF!</v>
      </c>
      <c r="I1276" s="17" t="e">
        <f>#REF!</f>
        <v>#REF!</v>
      </c>
      <c r="J1276" s="17" t="e">
        <f>#REF!</f>
        <v>#REF!</v>
      </c>
      <c r="K1276" s="17" t="e">
        <f>#REF!</f>
        <v>#REF!</v>
      </c>
      <c r="L1276" s="17"/>
      <c r="M1276" s="17"/>
      <c r="N1276" s="113"/>
      <c r="O1276" s="113"/>
      <c r="P1276" s="17"/>
      <c r="Q1276" s="17"/>
      <c r="R1276" s="17" t="e">
        <f>#REF!</f>
        <v>#REF!</v>
      </c>
    </row>
    <row r="1277" spans="1:18">
      <c r="A1277" s="17" t="e">
        <f>#REF!</f>
        <v>#REF!</v>
      </c>
      <c r="B1277" s="17" t="e">
        <f>#REF!</f>
        <v>#REF!</v>
      </c>
      <c r="C1277" s="17" t="e">
        <f>#REF!</f>
        <v>#REF!</v>
      </c>
      <c r="D1277" s="17" t="e">
        <f>#REF!</f>
        <v>#REF!</v>
      </c>
      <c r="E1277" s="17" t="e">
        <f>#REF!</f>
        <v>#REF!</v>
      </c>
      <c r="F1277" s="17" t="e">
        <f>#REF!</f>
        <v>#REF!</v>
      </c>
      <c r="G1277" s="17" t="e">
        <f>#REF!</f>
        <v>#REF!</v>
      </c>
      <c r="H1277" s="17" t="e">
        <f>#REF!</f>
        <v>#REF!</v>
      </c>
      <c r="I1277" s="17" t="e">
        <f>#REF!</f>
        <v>#REF!</v>
      </c>
      <c r="J1277" s="17" t="e">
        <f>#REF!</f>
        <v>#REF!</v>
      </c>
      <c r="K1277" s="17" t="e">
        <f>#REF!</f>
        <v>#REF!</v>
      </c>
      <c r="L1277" s="17"/>
      <c r="M1277" s="17"/>
      <c r="N1277" s="113"/>
      <c r="O1277" s="113"/>
      <c r="P1277" s="17"/>
      <c r="Q1277" s="17"/>
      <c r="R1277" s="17" t="e">
        <f>#REF!</f>
        <v>#REF!</v>
      </c>
    </row>
    <row r="1278" spans="1:18">
      <c r="A1278" s="17" t="e">
        <f>#REF!</f>
        <v>#REF!</v>
      </c>
      <c r="B1278" s="17" t="e">
        <f>#REF!</f>
        <v>#REF!</v>
      </c>
      <c r="C1278" s="17" t="e">
        <f>#REF!</f>
        <v>#REF!</v>
      </c>
      <c r="D1278" s="17" t="e">
        <f>#REF!</f>
        <v>#REF!</v>
      </c>
      <c r="E1278" s="17" t="e">
        <f>#REF!</f>
        <v>#REF!</v>
      </c>
      <c r="F1278" s="17" t="e">
        <f>#REF!</f>
        <v>#REF!</v>
      </c>
      <c r="G1278" s="17" t="e">
        <f>#REF!</f>
        <v>#REF!</v>
      </c>
      <c r="H1278" s="17" t="e">
        <f>#REF!</f>
        <v>#REF!</v>
      </c>
      <c r="I1278" s="17" t="e">
        <f>#REF!</f>
        <v>#REF!</v>
      </c>
      <c r="J1278" s="17" t="e">
        <f>#REF!</f>
        <v>#REF!</v>
      </c>
      <c r="K1278" s="17" t="e">
        <f>#REF!</f>
        <v>#REF!</v>
      </c>
      <c r="L1278" s="17"/>
      <c r="M1278" s="17"/>
      <c r="N1278" s="113"/>
      <c r="O1278" s="113"/>
      <c r="P1278" s="17"/>
      <c r="Q1278" s="17"/>
      <c r="R1278" s="17" t="e">
        <f>#REF!</f>
        <v>#REF!</v>
      </c>
    </row>
    <row r="1279" spans="1:18">
      <c r="A1279" s="17" t="e">
        <f>#REF!</f>
        <v>#REF!</v>
      </c>
      <c r="B1279" s="17" t="e">
        <f>#REF!</f>
        <v>#REF!</v>
      </c>
      <c r="C1279" s="17" t="e">
        <f>#REF!</f>
        <v>#REF!</v>
      </c>
      <c r="D1279" s="17" t="e">
        <f>#REF!</f>
        <v>#REF!</v>
      </c>
      <c r="E1279" s="17" t="e">
        <f>#REF!</f>
        <v>#REF!</v>
      </c>
      <c r="F1279" s="17" t="e">
        <f>#REF!</f>
        <v>#REF!</v>
      </c>
      <c r="G1279" s="17" t="e">
        <f>#REF!</f>
        <v>#REF!</v>
      </c>
      <c r="H1279" s="17" t="e">
        <f>#REF!</f>
        <v>#REF!</v>
      </c>
      <c r="I1279" s="17" t="e">
        <f>#REF!</f>
        <v>#REF!</v>
      </c>
      <c r="J1279" s="17" t="e">
        <f>#REF!</f>
        <v>#REF!</v>
      </c>
      <c r="K1279" s="17" t="e">
        <f>#REF!</f>
        <v>#REF!</v>
      </c>
      <c r="L1279" s="17"/>
      <c r="M1279" s="17"/>
      <c r="N1279" s="113"/>
      <c r="O1279" s="113"/>
      <c r="P1279" s="17"/>
      <c r="Q1279" s="17"/>
      <c r="R1279" s="17" t="e">
        <f>#REF!</f>
        <v>#REF!</v>
      </c>
    </row>
    <row r="1280" spans="1:18">
      <c r="A1280" s="17" t="e">
        <f>#REF!</f>
        <v>#REF!</v>
      </c>
      <c r="B1280" s="17" t="e">
        <f>#REF!</f>
        <v>#REF!</v>
      </c>
      <c r="C1280" s="17" t="e">
        <f>#REF!</f>
        <v>#REF!</v>
      </c>
      <c r="D1280" s="17" t="e">
        <f>#REF!</f>
        <v>#REF!</v>
      </c>
      <c r="E1280" s="17" t="e">
        <f>#REF!</f>
        <v>#REF!</v>
      </c>
      <c r="F1280" s="17" t="e">
        <f>#REF!</f>
        <v>#REF!</v>
      </c>
      <c r="G1280" s="17" t="e">
        <f>#REF!</f>
        <v>#REF!</v>
      </c>
      <c r="H1280" s="17" t="e">
        <f>#REF!</f>
        <v>#REF!</v>
      </c>
      <c r="I1280" s="17" t="e">
        <f>#REF!</f>
        <v>#REF!</v>
      </c>
      <c r="J1280" s="17" t="e">
        <f>#REF!</f>
        <v>#REF!</v>
      </c>
      <c r="K1280" s="17" t="e">
        <f>#REF!</f>
        <v>#REF!</v>
      </c>
      <c r="L1280" s="17"/>
      <c r="M1280" s="17"/>
      <c r="N1280" s="113"/>
      <c r="O1280" s="113"/>
      <c r="P1280" s="17"/>
      <c r="Q1280" s="17"/>
      <c r="R1280" s="17" t="e">
        <f>#REF!</f>
        <v>#REF!</v>
      </c>
    </row>
    <row r="1281" spans="1:18">
      <c r="A1281" s="17" t="e">
        <f>#REF!</f>
        <v>#REF!</v>
      </c>
      <c r="B1281" s="17" t="e">
        <f>#REF!</f>
        <v>#REF!</v>
      </c>
      <c r="C1281" s="17" t="e">
        <f>#REF!</f>
        <v>#REF!</v>
      </c>
      <c r="D1281" s="17" t="e">
        <f>#REF!</f>
        <v>#REF!</v>
      </c>
      <c r="E1281" s="17" t="e">
        <f>#REF!</f>
        <v>#REF!</v>
      </c>
      <c r="F1281" s="17" t="e">
        <f>#REF!</f>
        <v>#REF!</v>
      </c>
      <c r="G1281" s="17" t="e">
        <f>#REF!</f>
        <v>#REF!</v>
      </c>
      <c r="H1281" s="17" t="e">
        <f>#REF!</f>
        <v>#REF!</v>
      </c>
      <c r="I1281" s="17" t="e">
        <f>#REF!</f>
        <v>#REF!</v>
      </c>
      <c r="J1281" s="17" t="e">
        <f>#REF!</f>
        <v>#REF!</v>
      </c>
      <c r="K1281" s="17" t="e">
        <f>#REF!</f>
        <v>#REF!</v>
      </c>
      <c r="L1281" s="17"/>
      <c r="M1281" s="17"/>
      <c r="N1281" s="113"/>
      <c r="O1281" s="113"/>
      <c r="P1281" s="17"/>
      <c r="Q1281" s="17"/>
      <c r="R1281" s="17" t="e">
        <f>#REF!</f>
        <v>#REF!</v>
      </c>
    </row>
    <row r="1282" spans="1:18">
      <c r="A1282" s="17" t="e">
        <f>#REF!</f>
        <v>#REF!</v>
      </c>
      <c r="B1282" s="17" t="e">
        <f>#REF!</f>
        <v>#REF!</v>
      </c>
      <c r="C1282" s="17" t="e">
        <f>#REF!</f>
        <v>#REF!</v>
      </c>
      <c r="D1282" s="17" t="e">
        <f>#REF!</f>
        <v>#REF!</v>
      </c>
      <c r="E1282" s="17" t="e">
        <f>#REF!</f>
        <v>#REF!</v>
      </c>
      <c r="F1282" s="17" t="e">
        <f>#REF!</f>
        <v>#REF!</v>
      </c>
      <c r="G1282" s="17" t="e">
        <f>#REF!</f>
        <v>#REF!</v>
      </c>
      <c r="H1282" s="17" t="e">
        <f>#REF!</f>
        <v>#REF!</v>
      </c>
      <c r="I1282" s="17" t="e">
        <f>#REF!</f>
        <v>#REF!</v>
      </c>
      <c r="J1282" s="17" t="e">
        <f>#REF!</f>
        <v>#REF!</v>
      </c>
      <c r="K1282" s="17" t="e">
        <f>#REF!</f>
        <v>#REF!</v>
      </c>
      <c r="L1282" s="17"/>
      <c r="M1282" s="17"/>
      <c r="N1282" s="113"/>
      <c r="O1282" s="113"/>
      <c r="P1282" s="17"/>
      <c r="Q1282" s="17"/>
      <c r="R1282" s="17" t="e">
        <f>#REF!</f>
        <v>#REF!</v>
      </c>
    </row>
    <row r="1283" spans="1:18">
      <c r="A1283" s="17" t="e">
        <f>#REF!</f>
        <v>#REF!</v>
      </c>
      <c r="B1283" s="17" t="e">
        <f>#REF!</f>
        <v>#REF!</v>
      </c>
      <c r="C1283" s="17" t="e">
        <f>#REF!</f>
        <v>#REF!</v>
      </c>
      <c r="D1283" s="17" t="e">
        <f>#REF!</f>
        <v>#REF!</v>
      </c>
      <c r="E1283" s="17" t="e">
        <f>#REF!</f>
        <v>#REF!</v>
      </c>
      <c r="F1283" s="17" t="e">
        <f>#REF!</f>
        <v>#REF!</v>
      </c>
      <c r="G1283" s="17" t="e">
        <f>#REF!</f>
        <v>#REF!</v>
      </c>
      <c r="H1283" s="17" t="e">
        <f>#REF!</f>
        <v>#REF!</v>
      </c>
      <c r="I1283" s="17" t="e">
        <f>#REF!</f>
        <v>#REF!</v>
      </c>
      <c r="J1283" s="17" t="e">
        <f>#REF!</f>
        <v>#REF!</v>
      </c>
      <c r="K1283" s="17" t="e">
        <f>#REF!</f>
        <v>#REF!</v>
      </c>
      <c r="L1283" s="17"/>
      <c r="M1283" s="17"/>
      <c r="N1283" s="113"/>
      <c r="O1283" s="113"/>
      <c r="P1283" s="17"/>
      <c r="Q1283" s="17"/>
      <c r="R1283" s="17" t="e">
        <f>#REF!</f>
        <v>#REF!</v>
      </c>
    </row>
    <row r="1284" spans="1:18">
      <c r="A1284" s="17" t="e">
        <f>#REF!</f>
        <v>#REF!</v>
      </c>
      <c r="B1284" s="17" t="e">
        <f>#REF!</f>
        <v>#REF!</v>
      </c>
      <c r="C1284" s="17" t="e">
        <f>#REF!</f>
        <v>#REF!</v>
      </c>
      <c r="D1284" s="17" t="e">
        <f>#REF!</f>
        <v>#REF!</v>
      </c>
      <c r="E1284" s="17" t="e">
        <f>#REF!</f>
        <v>#REF!</v>
      </c>
      <c r="F1284" s="17" t="e">
        <f>#REF!</f>
        <v>#REF!</v>
      </c>
      <c r="G1284" s="17" t="e">
        <f>#REF!</f>
        <v>#REF!</v>
      </c>
      <c r="H1284" s="17" t="e">
        <f>#REF!</f>
        <v>#REF!</v>
      </c>
      <c r="I1284" s="17" t="e">
        <f>#REF!</f>
        <v>#REF!</v>
      </c>
      <c r="J1284" s="17" t="e">
        <f>#REF!</f>
        <v>#REF!</v>
      </c>
      <c r="K1284" s="17" t="e">
        <f>#REF!</f>
        <v>#REF!</v>
      </c>
      <c r="L1284" s="17"/>
      <c r="M1284" s="17"/>
      <c r="N1284" s="113"/>
      <c r="O1284" s="113"/>
      <c r="P1284" s="17"/>
      <c r="Q1284" s="17"/>
      <c r="R1284" s="17" t="e">
        <f>#REF!</f>
        <v>#REF!</v>
      </c>
    </row>
    <row r="1285" spans="1:18">
      <c r="A1285" s="17" t="e">
        <f>#REF!</f>
        <v>#REF!</v>
      </c>
      <c r="B1285" s="17" t="e">
        <f>#REF!</f>
        <v>#REF!</v>
      </c>
      <c r="C1285" s="17" t="e">
        <f>#REF!</f>
        <v>#REF!</v>
      </c>
      <c r="D1285" s="17" t="e">
        <f>#REF!</f>
        <v>#REF!</v>
      </c>
      <c r="E1285" s="17" t="e">
        <f>#REF!</f>
        <v>#REF!</v>
      </c>
      <c r="F1285" s="17" t="e">
        <f>#REF!</f>
        <v>#REF!</v>
      </c>
      <c r="G1285" s="17" t="e">
        <f>#REF!</f>
        <v>#REF!</v>
      </c>
      <c r="H1285" s="17" t="e">
        <f>#REF!</f>
        <v>#REF!</v>
      </c>
      <c r="I1285" s="17" t="e">
        <f>#REF!</f>
        <v>#REF!</v>
      </c>
      <c r="J1285" s="17" t="e">
        <f>#REF!</f>
        <v>#REF!</v>
      </c>
      <c r="K1285" s="17" t="e">
        <f>#REF!</f>
        <v>#REF!</v>
      </c>
      <c r="L1285" s="17"/>
      <c r="M1285" s="17"/>
      <c r="N1285" s="113"/>
      <c r="O1285" s="113"/>
      <c r="P1285" s="17"/>
      <c r="Q1285" s="17"/>
      <c r="R1285" s="17" t="e">
        <f>#REF!</f>
        <v>#REF!</v>
      </c>
    </row>
    <row r="1286" spans="1:18">
      <c r="A1286" s="17" t="e">
        <f>#REF!</f>
        <v>#REF!</v>
      </c>
      <c r="B1286" s="17" t="e">
        <f>#REF!</f>
        <v>#REF!</v>
      </c>
      <c r="C1286" s="17" t="e">
        <f>#REF!</f>
        <v>#REF!</v>
      </c>
      <c r="D1286" s="17" t="e">
        <f>#REF!</f>
        <v>#REF!</v>
      </c>
      <c r="E1286" s="17" t="e">
        <f>#REF!</f>
        <v>#REF!</v>
      </c>
      <c r="F1286" s="17" t="e">
        <f>#REF!</f>
        <v>#REF!</v>
      </c>
      <c r="G1286" s="17" t="e">
        <f>#REF!</f>
        <v>#REF!</v>
      </c>
      <c r="H1286" s="17" t="e">
        <f>#REF!</f>
        <v>#REF!</v>
      </c>
      <c r="I1286" s="17" t="e">
        <f>#REF!</f>
        <v>#REF!</v>
      </c>
      <c r="J1286" s="17" t="e">
        <f>#REF!</f>
        <v>#REF!</v>
      </c>
      <c r="K1286" s="17" t="e">
        <f>#REF!</f>
        <v>#REF!</v>
      </c>
      <c r="L1286" s="17"/>
      <c r="M1286" s="17"/>
      <c r="N1286" s="113"/>
      <c r="O1286" s="113"/>
      <c r="P1286" s="17"/>
      <c r="Q1286" s="17"/>
      <c r="R1286" s="17" t="e">
        <f>#REF!</f>
        <v>#REF!</v>
      </c>
    </row>
    <row r="1287" spans="1:18">
      <c r="A1287" s="17" t="e">
        <f>#REF!</f>
        <v>#REF!</v>
      </c>
      <c r="B1287" s="17" t="e">
        <f>#REF!</f>
        <v>#REF!</v>
      </c>
      <c r="C1287" s="17" t="e">
        <f>#REF!</f>
        <v>#REF!</v>
      </c>
      <c r="D1287" s="17" t="e">
        <f>#REF!</f>
        <v>#REF!</v>
      </c>
      <c r="E1287" s="17" t="e">
        <f>#REF!</f>
        <v>#REF!</v>
      </c>
      <c r="F1287" s="17" t="e">
        <f>#REF!</f>
        <v>#REF!</v>
      </c>
      <c r="G1287" s="17" t="e">
        <f>#REF!</f>
        <v>#REF!</v>
      </c>
      <c r="H1287" s="17" t="e">
        <f>#REF!</f>
        <v>#REF!</v>
      </c>
      <c r="I1287" s="17" t="e">
        <f>#REF!</f>
        <v>#REF!</v>
      </c>
      <c r="J1287" s="17" t="e">
        <f>#REF!</f>
        <v>#REF!</v>
      </c>
      <c r="K1287" s="17" t="e">
        <f>#REF!</f>
        <v>#REF!</v>
      </c>
      <c r="L1287" s="17"/>
      <c r="M1287" s="17"/>
      <c r="N1287" s="113"/>
      <c r="O1287" s="113"/>
      <c r="P1287" s="17"/>
      <c r="Q1287" s="17"/>
      <c r="R1287" s="17" t="e">
        <f>#REF!</f>
        <v>#REF!</v>
      </c>
    </row>
    <row r="1288" spans="1:18">
      <c r="A1288" s="17" t="e">
        <f>#REF!</f>
        <v>#REF!</v>
      </c>
      <c r="B1288" s="17" t="e">
        <f>#REF!</f>
        <v>#REF!</v>
      </c>
      <c r="C1288" s="17" t="e">
        <f>#REF!</f>
        <v>#REF!</v>
      </c>
      <c r="D1288" s="17" t="e">
        <f>#REF!</f>
        <v>#REF!</v>
      </c>
      <c r="E1288" s="17" t="e">
        <f>#REF!</f>
        <v>#REF!</v>
      </c>
      <c r="F1288" s="17" t="e">
        <f>#REF!</f>
        <v>#REF!</v>
      </c>
      <c r="G1288" s="17" t="e">
        <f>#REF!</f>
        <v>#REF!</v>
      </c>
      <c r="H1288" s="17" t="e">
        <f>#REF!</f>
        <v>#REF!</v>
      </c>
      <c r="I1288" s="17" t="e">
        <f>#REF!</f>
        <v>#REF!</v>
      </c>
      <c r="J1288" s="17" t="e">
        <f>#REF!</f>
        <v>#REF!</v>
      </c>
      <c r="K1288" s="17" t="e">
        <f>#REF!</f>
        <v>#REF!</v>
      </c>
      <c r="L1288" s="17"/>
      <c r="M1288" s="17"/>
      <c r="N1288" s="113"/>
      <c r="O1288" s="113"/>
      <c r="P1288" s="17"/>
      <c r="Q1288" s="17"/>
      <c r="R1288" s="17" t="e">
        <f>#REF!</f>
        <v>#REF!</v>
      </c>
    </row>
    <row r="1289" spans="1:18">
      <c r="A1289" s="17" t="e">
        <f>#REF!</f>
        <v>#REF!</v>
      </c>
      <c r="B1289" s="17" t="e">
        <f>#REF!</f>
        <v>#REF!</v>
      </c>
      <c r="C1289" s="17" t="e">
        <f>#REF!</f>
        <v>#REF!</v>
      </c>
      <c r="D1289" s="17" t="e">
        <f>#REF!</f>
        <v>#REF!</v>
      </c>
      <c r="E1289" s="17" t="e">
        <f>#REF!</f>
        <v>#REF!</v>
      </c>
      <c r="F1289" s="17" t="e">
        <f>#REF!</f>
        <v>#REF!</v>
      </c>
      <c r="G1289" s="17" t="e">
        <f>#REF!</f>
        <v>#REF!</v>
      </c>
      <c r="H1289" s="17" t="e">
        <f>#REF!</f>
        <v>#REF!</v>
      </c>
      <c r="I1289" s="17" t="e">
        <f>#REF!</f>
        <v>#REF!</v>
      </c>
      <c r="J1289" s="17" t="e">
        <f>#REF!</f>
        <v>#REF!</v>
      </c>
      <c r="K1289" s="17" t="e">
        <f>#REF!</f>
        <v>#REF!</v>
      </c>
      <c r="L1289" s="17"/>
      <c r="M1289" s="17"/>
      <c r="N1289" s="113"/>
      <c r="O1289" s="113"/>
      <c r="P1289" s="17"/>
      <c r="Q1289" s="17"/>
      <c r="R1289" s="17" t="e">
        <f>#REF!</f>
        <v>#REF!</v>
      </c>
    </row>
    <row r="1290" spans="1:18">
      <c r="A1290" s="17" t="e">
        <f>#REF!</f>
        <v>#REF!</v>
      </c>
      <c r="B1290" s="17" t="e">
        <f>#REF!</f>
        <v>#REF!</v>
      </c>
      <c r="C1290" s="17" t="e">
        <f>#REF!</f>
        <v>#REF!</v>
      </c>
      <c r="D1290" s="17" t="e">
        <f>#REF!</f>
        <v>#REF!</v>
      </c>
      <c r="E1290" s="17" t="e">
        <f>#REF!</f>
        <v>#REF!</v>
      </c>
      <c r="F1290" s="17" t="e">
        <f>#REF!</f>
        <v>#REF!</v>
      </c>
      <c r="G1290" s="17" t="e">
        <f>#REF!</f>
        <v>#REF!</v>
      </c>
      <c r="H1290" s="17" t="e">
        <f>#REF!</f>
        <v>#REF!</v>
      </c>
      <c r="I1290" s="17" t="e">
        <f>#REF!</f>
        <v>#REF!</v>
      </c>
      <c r="J1290" s="17" t="e">
        <f>#REF!</f>
        <v>#REF!</v>
      </c>
      <c r="K1290" s="17" t="e">
        <f>#REF!</f>
        <v>#REF!</v>
      </c>
      <c r="L1290" s="17"/>
      <c r="M1290" s="17"/>
      <c r="N1290" s="113"/>
      <c r="O1290" s="113"/>
      <c r="P1290" s="17"/>
      <c r="Q1290" s="17"/>
      <c r="R1290" s="17" t="e">
        <f>#REF!</f>
        <v>#REF!</v>
      </c>
    </row>
    <row r="1291" spans="1:18">
      <c r="A1291" s="17" t="e">
        <f>#REF!</f>
        <v>#REF!</v>
      </c>
      <c r="B1291" s="17" t="e">
        <f>#REF!</f>
        <v>#REF!</v>
      </c>
      <c r="C1291" s="17" t="e">
        <f>#REF!</f>
        <v>#REF!</v>
      </c>
      <c r="D1291" s="17" t="e">
        <f>#REF!</f>
        <v>#REF!</v>
      </c>
      <c r="E1291" s="17" t="e">
        <f>#REF!</f>
        <v>#REF!</v>
      </c>
      <c r="F1291" s="17" t="e">
        <f>#REF!</f>
        <v>#REF!</v>
      </c>
      <c r="G1291" s="17" t="e">
        <f>#REF!</f>
        <v>#REF!</v>
      </c>
      <c r="H1291" s="17" t="e">
        <f>#REF!</f>
        <v>#REF!</v>
      </c>
      <c r="I1291" s="17" t="e">
        <f>#REF!</f>
        <v>#REF!</v>
      </c>
      <c r="J1291" s="17" t="e">
        <f>#REF!</f>
        <v>#REF!</v>
      </c>
      <c r="K1291" s="17" t="e">
        <f>#REF!</f>
        <v>#REF!</v>
      </c>
      <c r="L1291" s="17"/>
      <c r="M1291" s="17"/>
      <c r="N1291" s="113"/>
      <c r="O1291" s="113"/>
      <c r="P1291" s="17"/>
      <c r="Q1291" s="17"/>
      <c r="R1291" s="17" t="e">
        <f>#REF!</f>
        <v>#REF!</v>
      </c>
    </row>
    <row r="1292" spans="1:18">
      <c r="A1292" s="17" t="e">
        <f>#REF!</f>
        <v>#REF!</v>
      </c>
      <c r="B1292" s="17" t="e">
        <f>#REF!</f>
        <v>#REF!</v>
      </c>
      <c r="C1292" s="17" t="e">
        <f>#REF!</f>
        <v>#REF!</v>
      </c>
      <c r="D1292" s="17" t="e">
        <f>#REF!</f>
        <v>#REF!</v>
      </c>
      <c r="E1292" s="17" t="e">
        <f>#REF!</f>
        <v>#REF!</v>
      </c>
      <c r="F1292" s="17" t="e">
        <f>#REF!</f>
        <v>#REF!</v>
      </c>
      <c r="G1292" s="17" t="e">
        <f>#REF!</f>
        <v>#REF!</v>
      </c>
      <c r="H1292" s="17" t="e">
        <f>#REF!</f>
        <v>#REF!</v>
      </c>
      <c r="I1292" s="17" t="e">
        <f>#REF!</f>
        <v>#REF!</v>
      </c>
      <c r="J1292" s="17" t="e">
        <f>#REF!</f>
        <v>#REF!</v>
      </c>
      <c r="K1292" s="17" t="e">
        <f>#REF!</f>
        <v>#REF!</v>
      </c>
      <c r="L1292" s="17"/>
      <c r="M1292" s="17"/>
      <c r="N1292" s="113"/>
      <c r="O1292" s="113"/>
      <c r="P1292" s="17"/>
      <c r="Q1292" s="17"/>
      <c r="R1292" s="17" t="e">
        <f>#REF!</f>
        <v>#REF!</v>
      </c>
    </row>
    <row r="1293" spans="1:18">
      <c r="A1293" s="17" t="e">
        <f>#REF!</f>
        <v>#REF!</v>
      </c>
      <c r="B1293" s="17" t="e">
        <f>#REF!</f>
        <v>#REF!</v>
      </c>
      <c r="C1293" s="17" t="e">
        <f>#REF!</f>
        <v>#REF!</v>
      </c>
      <c r="D1293" s="17" t="e">
        <f>#REF!</f>
        <v>#REF!</v>
      </c>
      <c r="E1293" s="17" t="e">
        <f>#REF!</f>
        <v>#REF!</v>
      </c>
      <c r="F1293" s="17" t="e">
        <f>#REF!</f>
        <v>#REF!</v>
      </c>
      <c r="G1293" s="17" t="e">
        <f>#REF!</f>
        <v>#REF!</v>
      </c>
      <c r="H1293" s="17" t="e">
        <f>#REF!</f>
        <v>#REF!</v>
      </c>
      <c r="I1293" s="17" t="e">
        <f>#REF!</f>
        <v>#REF!</v>
      </c>
      <c r="J1293" s="17" t="e">
        <f>#REF!</f>
        <v>#REF!</v>
      </c>
      <c r="K1293" s="17" t="e">
        <f>#REF!</f>
        <v>#REF!</v>
      </c>
      <c r="L1293" s="17"/>
      <c r="M1293" s="17"/>
      <c r="N1293" s="113"/>
      <c r="O1293" s="113"/>
      <c r="P1293" s="17"/>
      <c r="Q1293" s="17"/>
      <c r="R1293" s="17" t="e">
        <f>#REF!</f>
        <v>#REF!</v>
      </c>
    </row>
    <row r="1294" spans="1:18">
      <c r="A1294" s="17" t="e">
        <f>#REF!</f>
        <v>#REF!</v>
      </c>
      <c r="B1294" s="17" t="e">
        <f>#REF!</f>
        <v>#REF!</v>
      </c>
      <c r="C1294" s="17" t="e">
        <f>#REF!</f>
        <v>#REF!</v>
      </c>
      <c r="D1294" s="17" t="e">
        <f>#REF!</f>
        <v>#REF!</v>
      </c>
      <c r="E1294" s="17" t="e">
        <f>#REF!</f>
        <v>#REF!</v>
      </c>
      <c r="F1294" s="17" t="e">
        <f>#REF!</f>
        <v>#REF!</v>
      </c>
      <c r="G1294" s="17" t="e">
        <f>#REF!</f>
        <v>#REF!</v>
      </c>
      <c r="H1294" s="17" t="e">
        <f>#REF!</f>
        <v>#REF!</v>
      </c>
      <c r="I1294" s="17" t="e">
        <f>#REF!</f>
        <v>#REF!</v>
      </c>
      <c r="J1294" s="17" t="e">
        <f>#REF!</f>
        <v>#REF!</v>
      </c>
      <c r="K1294" s="17" t="e">
        <f>#REF!</f>
        <v>#REF!</v>
      </c>
      <c r="L1294" s="17"/>
      <c r="M1294" s="17"/>
      <c r="N1294" s="113"/>
      <c r="O1294" s="113"/>
      <c r="P1294" s="17"/>
      <c r="Q1294" s="17"/>
      <c r="R1294" s="17" t="e">
        <f>#REF!</f>
        <v>#REF!</v>
      </c>
    </row>
    <row r="1295" spans="1:18">
      <c r="A1295" s="17" t="e">
        <f>#REF!</f>
        <v>#REF!</v>
      </c>
      <c r="B1295" s="17" t="e">
        <f>#REF!</f>
        <v>#REF!</v>
      </c>
      <c r="C1295" s="17" t="e">
        <f>#REF!</f>
        <v>#REF!</v>
      </c>
      <c r="D1295" s="17" t="e">
        <f>#REF!</f>
        <v>#REF!</v>
      </c>
      <c r="E1295" s="17" t="e">
        <f>#REF!</f>
        <v>#REF!</v>
      </c>
      <c r="F1295" s="17" t="e">
        <f>#REF!</f>
        <v>#REF!</v>
      </c>
      <c r="G1295" s="17" t="e">
        <f>#REF!</f>
        <v>#REF!</v>
      </c>
      <c r="H1295" s="17" t="e">
        <f>#REF!</f>
        <v>#REF!</v>
      </c>
      <c r="I1295" s="17" t="e">
        <f>#REF!</f>
        <v>#REF!</v>
      </c>
      <c r="J1295" s="17" t="e">
        <f>#REF!</f>
        <v>#REF!</v>
      </c>
      <c r="K1295" s="17" t="e">
        <f>#REF!</f>
        <v>#REF!</v>
      </c>
      <c r="L1295" s="17"/>
      <c r="M1295" s="17"/>
      <c r="N1295" s="113"/>
      <c r="O1295" s="113"/>
      <c r="P1295" s="17"/>
      <c r="Q1295" s="17"/>
      <c r="R1295" s="17" t="e">
        <f>#REF!</f>
        <v>#REF!</v>
      </c>
    </row>
    <row r="1296" spans="1:18">
      <c r="A1296" s="17" t="e">
        <f>#REF!</f>
        <v>#REF!</v>
      </c>
      <c r="B1296" s="17" t="e">
        <f>#REF!</f>
        <v>#REF!</v>
      </c>
      <c r="C1296" s="17" t="e">
        <f>#REF!</f>
        <v>#REF!</v>
      </c>
      <c r="D1296" s="17" t="e">
        <f>#REF!</f>
        <v>#REF!</v>
      </c>
      <c r="E1296" s="17" t="e">
        <f>#REF!</f>
        <v>#REF!</v>
      </c>
      <c r="F1296" s="17" t="e">
        <f>#REF!</f>
        <v>#REF!</v>
      </c>
      <c r="G1296" s="17" t="e">
        <f>#REF!</f>
        <v>#REF!</v>
      </c>
      <c r="H1296" s="17" t="e">
        <f>#REF!</f>
        <v>#REF!</v>
      </c>
      <c r="I1296" s="17" t="e">
        <f>#REF!</f>
        <v>#REF!</v>
      </c>
      <c r="J1296" s="17" t="e">
        <f>#REF!</f>
        <v>#REF!</v>
      </c>
      <c r="K1296" s="17" t="e">
        <f>#REF!</f>
        <v>#REF!</v>
      </c>
      <c r="L1296" s="17"/>
      <c r="M1296" s="17"/>
      <c r="N1296" s="113"/>
      <c r="O1296" s="113"/>
      <c r="P1296" s="17"/>
      <c r="Q1296" s="17"/>
      <c r="R1296" s="17" t="e">
        <f>#REF!</f>
        <v>#REF!</v>
      </c>
    </row>
    <row r="1297" spans="1:18">
      <c r="A1297" s="17" t="e">
        <f>#REF!</f>
        <v>#REF!</v>
      </c>
      <c r="B1297" s="17" t="e">
        <f>#REF!</f>
        <v>#REF!</v>
      </c>
      <c r="C1297" s="17" t="e">
        <f>#REF!</f>
        <v>#REF!</v>
      </c>
      <c r="D1297" s="17" t="e">
        <f>#REF!</f>
        <v>#REF!</v>
      </c>
      <c r="E1297" s="17" t="e">
        <f>#REF!</f>
        <v>#REF!</v>
      </c>
      <c r="F1297" s="17" t="e">
        <f>#REF!</f>
        <v>#REF!</v>
      </c>
      <c r="G1297" s="17" t="e">
        <f>#REF!</f>
        <v>#REF!</v>
      </c>
      <c r="H1297" s="17" t="e">
        <f>#REF!</f>
        <v>#REF!</v>
      </c>
      <c r="I1297" s="17" t="e">
        <f>#REF!</f>
        <v>#REF!</v>
      </c>
      <c r="J1297" s="17" t="e">
        <f>#REF!</f>
        <v>#REF!</v>
      </c>
      <c r="K1297" s="17" t="e">
        <f>#REF!</f>
        <v>#REF!</v>
      </c>
      <c r="L1297" s="17"/>
      <c r="M1297" s="17"/>
      <c r="N1297" s="113"/>
      <c r="O1297" s="113"/>
      <c r="P1297" s="17"/>
      <c r="Q1297" s="17"/>
      <c r="R1297" s="17" t="e">
        <f>#REF!</f>
        <v>#REF!</v>
      </c>
    </row>
    <row r="1298" spans="1:18">
      <c r="A1298" s="17" t="e">
        <f>#REF!</f>
        <v>#REF!</v>
      </c>
      <c r="B1298" s="17" t="e">
        <f>#REF!</f>
        <v>#REF!</v>
      </c>
      <c r="C1298" s="17" t="e">
        <f>#REF!</f>
        <v>#REF!</v>
      </c>
      <c r="D1298" s="17" t="e">
        <f>#REF!</f>
        <v>#REF!</v>
      </c>
      <c r="E1298" s="17" t="e">
        <f>#REF!</f>
        <v>#REF!</v>
      </c>
      <c r="F1298" s="17" t="e">
        <f>#REF!</f>
        <v>#REF!</v>
      </c>
      <c r="G1298" s="17" t="e">
        <f>#REF!</f>
        <v>#REF!</v>
      </c>
      <c r="H1298" s="17" t="e">
        <f>#REF!</f>
        <v>#REF!</v>
      </c>
      <c r="I1298" s="17" t="e">
        <f>#REF!</f>
        <v>#REF!</v>
      </c>
      <c r="J1298" s="17" t="e">
        <f>#REF!</f>
        <v>#REF!</v>
      </c>
      <c r="K1298" s="17" t="e">
        <f>#REF!</f>
        <v>#REF!</v>
      </c>
      <c r="L1298" s="17"/>
      <c r="M1298" s="17"/>
      <c r="N1298" s="113"/>
      <c r="O1298" s="113"/>
      <c r="P1298" s="17"/>
      <c r="Q1298" s="17"/>
      <c r="R1298" s="17" t="e">
        <f>#REF!</f>
        <v>#REF!</v>
      </c>
    </row>
    <row r="1299" spans="1:18">
      <c r="A1299" s="17" t="e">
        <f>#REF!</f>
        <v>#REF!</v>
      </c>
      <c r="B1299" s="17" t="e">
        <f>#REF!</f>
        <v>#REF!</v>
      </c>
      <c r="C1299" s="17" t="e">
        <f>#REF!</f>
        <v>#REF!</v>
      </c>
      <c r="D1299" s="17" t="e">
        <f>#REF!</f>
        <v>#REF!</v>
      </c>
      <c r="E1299" s="17" t="e">
        <f>#REF!</f>
        <v>#REF!</v>
      </c>
      <c r="F1299" s="17" t="e">
        <f>#REF!</f>
        <v>#REF!</v>
      </c>
      <c r="G1299" s="17" t="e">
        <f>#REF!</f>
        <v>#REF!</v>
      </c>
      <c r="H1299" s="17" t="e">
        <f>#REF!</f>
        <v>#REF!</v>
      </c>
      <c r="I1299" s="17" t="e">
        <f>#REF!</f>
        <v>#REF!</v>
      </c>
      <c r="J1299" s="17" t="e">
        <f>#REF!</f>
        <v>#REF!</v>
      </c>
      <c r="K1299" s="17" t="e">
        <f>#REF!</f>
        <v>#REF!</v>
      </c>
      <c r="L1299" s="17"/>
      <c r="M1299" s="17"/>
      <c r="N1299" s="113"/>
      <c r="O1299" s="113"/>
      <c r="P1299" s="17"/>
      <c r="Q1299" s="17"/>
      <c r="R1299" s="17" t="e">
        <f>#REF!</f>
        <v>#REF!</v>
      </c>
    </row>
    <row r="1300" spans="1:18">
      <c r="A1300" s="17" t="e">
        <f>#REF!</f>
        <v>#REF!</v>
      </c>
      <c r="B1300" s="17" t="e">
        <f>#REF!</f>
        <v>#REF!</v>
      </c>
      <c r="C1300" s="17" t="e">
        <f>#REF!</f>
        <v>#REF!</v>
      </c>
      <c r="D1300" s="17" t="e">
        <f>#REF!</f>
        <v>#REF!</v>
      </c>
      <c r="E1300" s="17" t="e">
        <f>#REF!</f>
        <v>#REF!</v>
      </c>
      <c r="F1300" s="17" t="e">
        <f>#REF!</f>
        <v>#REF!</v>
      </c>
      <c r="G1300" s="17" t="e">
        <f>#REF!</f>
        <v>#REF!</v>
      </c>
      <c r="H1300" s="17" t="e">
        <f>#REF!</f>
        <v>#REF!</v>
      </c>
      <c r="I1300" s="17" t="e">
        <f>#REF!</f>
        <v>#REF!</v>
      </c>
      <c r="J1300" s="17" t="e">
        <f>#REF!</f>
        <v>#REF!</v>
      </c>
      <c r="K1300" s="17" t="e">
        <f>#REF!</f>
        <v>#REF!</v>
      </c>
      <c r="L1300" s="17"/>
      <c r="M1300" s="17"/>
      <c r="N1300" s="113"/>
      <c r="O1300" s="113"/>
      <c r="P1300" s="17"/>
      <c r="Q1300" s="17"/>
      <c r="R1300" s="17" t="e">
        <f>#REF!</f>
        <v>#REF!</v>
      </c>
    </row>
    <row r="1301" spans="1:18">
      <c r="A1301" s="17" t="e">
        <f>#REF!</f>
        <v>#REF!</v>
      </c>
      <c r="B1301" s="17" t="e">
        <f>#REF!</f>
        <v>#REF!</v>
      </c>
      <c r="C1301" s="17" t="e">
        <f>#REF!</f>
        <v>#REF!</v>
      </c>
      <c r="D1301" s="17" t="e">
        <f>#REF!</f>
        <v>#REF!</v>
      </c>
      <c r="E1301" s="17" t="e">
        <f>#REF!</f>
        <v>#REF!</v>
      </c>
      <c r="F1301" s="17" t="e">
        <f>#REF!</f>
        <v>#REF!</v>
      </c>
      <c r="G1301" s="17" t="e">
        <f>#REF!</f>
        <v>#REF!</v>
      </c>
      <c r="H1301" s="17" t="e">
        <f>#REF!</f>
        <v>#REF!</v>
      </c>
      <c r="I1301" s="17" t="e">
        <f>#REF!</f>
        <v>#REF!</v>
      </c>
      <c r="J1301" s="17" t="e">
        <f>#REF!</f>
        <v>#REF!</v>
      </c>
      <c r="K1301" s="17" t="e">
        <f>#REF!</f>
        <v>#REF!</v>
      </c>
      <c r="L1301" s="17"/>
      <c r="M1301" s="17"/>
      <c r="N1301" s="113"/>
      <c r="O1301" s="113"/>
      <c r="P1301" s="17"/>
      <c r="Q1301" s="17"/>
      <c r="R1301" s="17" t="e">
        <f>#REF!</f>
        <v>#REF!</v>
      </c>
    </row>
    <row r="1302" spans="1:18">
      <c r="A1302" s="17" t="e">
        <f>#REF!</f>
        <v>#REF!</v>
      </c>
      <c r="B1302" s="17" t="e">
        <f>#REF!</f>
        <v>#REF!</v>
      </c>
      <c r="C1302" s="17" t="e">
        <f>#REF!</f>
        <v>#REF!</v>
      </c>
      <c r="D1302" s="17" t="e">
        <f>#REF!</f>
        <v>#REF!</v>
      </c>
      <c r="E1302" s="17" t="e">
        <f>#REF!</f>
        <v>#REF!</v>
      </c>
      <c r="F1302" s="17" t="e">
        <f>#REF!</f>
        <v>#REF!</v>
      </c>
      <c r="G1302" s="17" t="e">
        <f>#REF!</f>
        <v>#REF!</v>
      </c>
      <c r="H1302" s="17" t="e">
        <f>#REF!</f>
        <v>#REF!</v>
      </c>
      <c r="I1302" s="17" t="e">
        <f>#REF!</f>
        <v>#REF!</v>
      </c>
      <c r="J1302" s="17" t="e">
        <f>#REF!</f>
        <v>#REF!</v>
      </c>
      <c r="K1302" s="17" t="e">
        <f>#REF!</f>
        <v>#REF!</v>
      </c>
      <c r="L1302" s="17"/>
      <c r="M1302" s="17"/>
      <c r="N1302" s="113"/>
      <c r="O1302" s="113"/>
      <c r="P1302" s="17"/>
      <c r="Q1302" s="17"/>
      <c r="R1302" s="17" t="e">
        <f>#REF!</f>
        <v>#REF!</v>
      </c>
    </row>
    <row r="1303" spans="1:18">
      <c r="A1303" s="17" t="e">
        <f>#REF!</f>
        <v>#REF!</v>
      </c>
      <c r="B1303" s="17" t="e">
        <f>#REF!</f>
        <v>#REF!</v>
      </c>
      <c r="C1303" s="17" t="e">
        <f>#REF!</f>
        <v>#REF!</v>
      </c>
      <c r="D1303" s="17" t="e">
        <f>#REF!</f>
        <v>#REF!</v>
      </c>
      <c r="E1303" s="17" t="e">
        <f>#REF!</f>
        <v>#REF!</v>
      </c>
      <c r="F1303" s="17" t="e">
        <f>#REF!</f>
        <v>#REF!</v>
      </c>
      <c r="G1303" s="17" t="e">
        <f>#REF!</f>
        <v>#REF!</v>
      </c>
      <c r="H1303" s="17" t="e">
        <f>#REF!</f>
        <v>#REF!</v>
      </c>
      <c r="I1303" s="17" t="e">
        <f>#REF!</f>
        <v>#REF!</v>
      </c>
      <c r="J1303" s="17" t="e">
        <f>#REF!</f>
        <v>#REF!</v>
      </c>
      <c r="K1303" s="17" t="e">
        <f>#REF!</f>
        <v>#REF!</v>
      </c>
      <c r="L1303" s="17"/>
      <c r="M1303" s="17"/>
      <c r="N1303" s="113"/>
      <c r="O1303" s="113"/>
      <c r="P1303" s="17"/>
      <c r="Q1303" s="17"/>
      <c r="R1303" s="17" t="e">
        <f>#REF!</f>
        <v>#REF!</v>
      </c>
    </row>
    <row r="1304" spans="1:18">
      <c r="A1304" s="17" t="e">
        <f>#REF!</f>
        <v>#REF!</v>
      </c>
      <c r="B1304" s="17" t="e">
        <f>#REF!</f>
        <v>#REF!</v>
      </c>
      <c r="C1304" s="17" t="e">
        <f>#REF!</f>
        <v>#REF!</v>
      </c>
      <c r="D1304" s="17" t="e">
        <f>#REF!</f>
        <v>#REF!</v>
      </c>
      <c r="E1304" s="17" t="e">
        <f>#REF!</f>
        <v>#REF!</v>
      </c>
      <c r="F1304" s="17" t="e">
        <f>#REF!</f>
        <v>#REF!</v>
      </c>
      <c r="G1304" s="17" t="e">
        <f>#REF!</f>
        <v>#REF!</v>
      </c>
      <c r="H1304" s="17" t="e">
        <f>#REF!</f>
        <v>#REF!</v>
      </c>
      <c r="I1304" s="17" t="e">
        <f>#REF!</f>
        <v>#REF!</v>
      </c>
      <c r="J1304" s="17" t="e">
        <f>#REF!</f>
        <v>#REF!</v>
      </c>
      <c r="K1304" s="17" t="e">
        <f>#REF!</f>
        <v>#REF!</v>
      </c>
      <c r="L1304" s="17"/>
      <c r="M1304" s="17"/>
      <c r="N1304" s="113"/>
      <c r="O1304" s="113"/>
      <c r="P1304" s="17"/>
      <c r="Q1304" s="17"/>
      <c r="R1304" s="17" t="e">
        <f>#REF!</f>
        <v>#REF!</v>
      </c>
    </row>
    <row r="1305" spans="1:18">
      <c r="A1305" s="17" t="e">
        <f>#REF!</f>
        <v>#REF!</v>
      </c>
      <c r="B1305" s="17" t="e">
        <f>#REF!</f>
        <v>#REF!</v>
      </c>
      <c r="C1305" s="17" t="e">
        <f>#REF!</f>
        <v>#REF!</v>
      </c>
      <c r="D1305" s="17" t="e">
        <f>#REF!</f>
        <v>#REF!</v>
      </c>
      <c r="E1305" s="17" t="e">
        <f>#REF!</f>
        <v>#REF!</v>
      </c>
      <c r="F1305" s="17" t="e">
        <f>#REF!</f>
        <v>#REF!</v>
      </c>
      <c r="G1305" s="17" t="e">
        <f>#REF!</f>
        <v>#REF!</v>
      </c>
      <c r="H1305" s="17" t="e">
        <f>#REF!</f>
        <v>#REF!</v>
      </c>
      <c r="I1305" s="17" t="e">
        <f>#REF!</f>
        <v>#REF!</v>
      </c>
      <c r="J1305" s="17" t="e">
        <f>#REF!</f>
        <v>#REF!</v>
      </c>
      <c r="K1305" s="17" t="e">
        <f>#REF!</f>
        <v>#REF!</v>
      </c>
      <c r="L1305" s="17"/>
      <c r="M1305" s="17"/>
      <c r="N1305" s="113"/>
      <c r="O1305" s="113"/>
      <c r="P1305" s="17"/>
      <c r="Q1305" s="17"/>
      <c r="R1305" s="17" t="e">
        <f>#REF!</f>
        <v>#REF!</v>
      </c>
    </row>
    <row r="1306" spans="1:18">
      <c r="A1306" s="17" t="e">
        <f>#REF!</f>
        <v>#REF!</v>
      </c>
      <c r="B1306" s="17" t="e">
        <f>#REF!</f>
        <v>#REF!</v>
      </c>
      <c r="C1306" s="17" t="e">
        <f>#REF!</f>
        <v>#REF!</v>
      </c>
      <c r="D1306" s="17" t="e">
        <f>#REF!</f>
        <v>#REF!</v>
      </c>
      <c r="E1306" s="17" t="e">
        <f>#REF!</f>
        <v>#REF!</v>
      </c>
      <c r="F1306" s="17" t="e">
        <f>#REF!</f>
        <v>#REF!</v>
      </c>
      <c r="G1306" s="17" t="e">
        <f>#REF!</f>
        <v>#REF!</v>
      </c>
      <c r="H1306" s="17" t="e">
        <f>#REF!</f>
        <v>#REF!</v>
      </c>
      <c r="I1306" s="17" t="e">
        <f>#REF!</f>
        <v>#REF!</v>
      </c>
      <c r="J1306" s="17" t="e">
        <f>#REF!</f>
        <v>#REF!</v>
      </c>
      <c r="K1306" s="17" t="e">
        <f>#REF!</f>
        <v>#REF!</v>
      </c>
      <c r="L1306" s="17"/>
      <c r="M1306" s="17"/>
      <c r="N1306" s="113"/>
      <c r="O1306" s="113"/>
      <c r="P1306" s="17"/>
      <c r="Q1306" s="17"/>
      <c r="R1306" s="17" t="e">
        <f>#REF!</f>
        <v>#REF!</v>
      </c>
    </row>
    <row r="1307" spans="1:18">
      <c r="A1307" s="17" t="e">
        <f>#REF!</f>
        <v>#REF!</v>
      </c>
      <c r="B1307" s="17" t="e">
        <f>#REF!</f>
        <v>#REF!</v>
      </c>
      <c r="C1307" s="17" t="e">
        <f>#REF!</f>
        <v>#REF!</v>
      </c>
      <c r="D1307" s="17" t="e">
        <f>#REF!</f>
        <v>#REF!</v>
      </c>
      <c r="E1307" s="17" t="e">
        <f>#REF!</f>
        <v>#REF!</v>
      </c>
      <c r="F1307" s="17" t="e">
        <f>#REF!</f>
        <v>#REF!</v>
      </c>
      <c r="G1307" s="17" t="e">
        <f>#REF!</f>
        <v>#REF!</v>
      </c>
      <c r="H1307" s="17" t="e">
        <f>#REF!</f>
        <v>#REF!</v>
      </c>
      <c r="I1307" s="17" t="e">
        <f>#REF!</f>
        <v>#REF!</v>
      </c>
      <c r="J1307" s="17" t="e">
        <f>#REF!</f>
        <v>#REF!</v>
      </c>
      <c r="K1307" s="17" t="e">
        <f>#REF!</f>
        <v>#REF!</v>
      </c>
      <c r="L1307" s="17"/>
      <c r="M1307" s="17"/>
      <c r="N1307" s="113"/>
      <c r="O1307" s="113"/>
      <c r="P1307" s="17"/>
      <c r="Q1307" s="17"/>
      <c r="R1307" s="17" t="e">
        <f>#REF!</f>
        <v>#REF!</v>
      </c>
    </row>
    <row r="1308" spans="1:18">
      <c r="A1308" s="17" t="e">
        <f>#REF!</f>
        <v>#REF!</v>
      </c>
      <c r="B1308" s="17" t="e">
        <f>#REF!</f>
        <v>#REF!</v>
      </c>
      <c r="C1308" s="17" t="e">
        <f>#REF!</f>
        <v>#REF!</v>
      </c>
      <c r="D1308" s="17" t="e">
        <f>#REF!</f>
        <v>#REF!</v>
      </c>
      <c r="E1308" s="17" t="e">
        <f>#REF!</f>
        <v>#REF!</v>
      </c>
      <c r="F1308" s="17" t="e">
        <f>#REF!</f>
        <v>#REF!</v>
      </c>
      <c r="G1308" s="17" t="e">
        <f>#REF!</f>
        <v>#REF!</v>
      </c>
      <c r="H1308" s="17" t="e">
        <f>#REF!</f>
        <v>#REF!</v>
      </c>
      <c r="I1308" s="17" t="e">
        <f>#REF!</f>
        <v>#REF!</v>
      </c>
      <c r="J1308" s="17" t="e">
        <f>#REF!</f>
        <v>#REF!</v>
      </c>
      <c r="K1308" s="17" t="e">
        <f>#REF!</f>
        <v>#REF!</v>
      </c>
      <c r="L1308" s="17"/>
      <c r="M1308" s="17"/>
      <c r="N1308" s="113"/>
      <c r="O1308" s="113"/>
      <c r="P1308" s="17"/>
      <c r="Q1308" s="17"/>
      <c r="R1308" s="17" t="e">
        <f>#REF!</f>
        <v>#REF!</v>
      </c>
    </row>
    <row r="1309" spans="1:18">
      <c r="A1309" s="17" t="e">
        <f>#REF!</f>
        <v>#REF!</v>
      </c>
      <c r="B1309" s="17" t="e">
        <f>#REF!</f>
        <v>#REF!</v>
      </c>
      <c r="C1309" s="17" t="e">
        <f>#REF!</f>
        <v>#REF!</v>
      </c>
      <c r="D1309" s="17" t="e">
        <f>#REF!</f>
        <v>#REF!</v>
      </c>
      <c r="E1309" s="17" t="e">
        <f>#REF!</f>
        <v>#REF!</v>
      </c>
      <c r="F1309" s="17" t="e">
        <f>#REF!</f>
        <v>#REF!</v>
      </c>
      <c r="G1309" s="17" t="e">
        <f>#REF!</f>
        <v>#REF!</v>
      </c>
      <c r="H1309" s="17" t="e">
        <f>#REF!</f>
        <v>#REF!</v>
      </c>
      <c r="I1309" s="17" t="e">
        <f>#REF!</f>
        <v>#REF!</v>
      </c>
      <c r="J1309" s="17" t="e">
        <f>#REF!</f>
        <v>#REF!</v>
      </c>
      <c r="K1309" s="17" t="e">
        <f>#REF!</f>
        <v>#REF!</v>
      </c>
      <c r="L1309" s="17"/>
      <c r="M1309" s="17"/>
      <c r="N1309" s="113"/>
      <c r="O1309" s="113"/>
      <c r="P1309" s="17"/>
      <c r="Q1309" s="17"/>
      <c r="R1309" s="17" t="e">
        <f>#REF!</f>
        <v>#REF!</v>
      </c>
    </row>
    <row r="1310" spans="1:18">
      <c r="A1310" s="17" t="e">
        <f>#REF!</f>
        <v>#REF!</v>
      </c>
      <c r="B1310" s="17" t="e">
        <f>#REF!</f>
        <v>#REF!</v>
      </c>
      <c r="C1310" s="17" t="e">
        <f>#REF!</f>
        <v>#REF!</v>
      </c>
      <c r="D1310" s="17" t="e">
        <f>#REF!</f>
        <v>#REF!</v>
      </c>
      <c r="E1310" s="17" t="e">
        <f>#REF!</f>
        <v>#REF!</v>
      </c>
      <c r="F1310" s="17" t="e">
        <f>#REF!</f>
        <v>#REF!</v>
      </c>
      <c r="G1310" s="17" t="e">
        <f>#REF!</f>
        <v>#REF!</v>
      </c>
      <c r="H1310" s="17" t="e">
        <f>#REF!</f>
        <v>#REF!</v>
      </c>
      <c r="I1310" s="17" t="e">
        <f>#REF!</f>
        <v>#REF!</v>
      </c>
      <c r="J1310" s="17" t="e">
        <f>#REF!</f>
        <v>#REF!</v>
      </c>
      <c r="K1310" s="17" t="e">
        <f>#REF!</f>
        <v>#REF!</v>
      </c>
      <c r="L1310" s="17"/>
      <c r="M1310" s="17"/>
      <c r="N1310" s="113"/>
      <c r="O1310" s="113"/>
      <c r="P1310" s="17"/>
      <c r="Q1310" s="17"/>
      <c r="R1310" s="17" t="e">
        <f>#REF!</f>
        <v>#REF!</v>
      </c>
    </row>
    <row r="1311" spans="1:18">
      <c r="A1311" s="17" t="e">
        <f>#REF!</f>
        <v>#REF!</v>
      </c>
      <c r="B1311" s="17" t="e">
        <f>#REF!</f>
        <v>#REF!</v>
      </c>
      <c r="C1311" s="17" t="e">
        <f>#REF!</f>
        <v>#REF!</v>
      </c>
      <c r="D1311" s="17" t="e">
        <f>#REF!</f>
        <v>#REF!</v>
      </c>
      <c r="E1311" s="17" t="e">
        <f>#REF!</f>
        <v>#REF!</v>
      </c>
      <c r="F1311" s="17" t="e">
        <f>#REF!</f>
        <v>#REF!</v>
      </c>
      <c r="G1311" s="17" t="e">
        <f>#REF!</f>
        <v>#REF!</v>
      </c>
      <c r="H1311" s="17" t="e">
        <f>#REF!</f>
        <v>#REF!</v>
      </c>
      <c r="I1311" s="17" t="e">
        <f>#REF!</f>
        <v>#REF!</v>
      </c>
      <c r="J1311" s="17" t="e">
        <f>#REF!</f>
        <v>#REF!</v>
      </c>
      <c r="K1311" s="17" t="e">
        <f>#REF!</f>
        <v>#REF!</v>
      </c>
      <c r="L1311" s="17"/>
      <c r="M1311" s="17"/>
      <c r="N1311" s="113"/>
      <c r="O1311" s="113"/>
      <c r="P1311" s="17"/>
      <c r="Q1311" s="17"/>
      <c r="R1311" s="17" t="e">
        <f>#REF!</f>
        <v>#REF!</v>
      </c>
    </row>
    <row r="1312" spans="1:18">
      <c r="A1312" s="17" t="e">
        <f>#REF!</f>
        <v>#REF!</v>
      </c>
      <c r="B1312" s="17" t="e">
        <f>#REF!</f>
        <v>#REF!</v>
      </c>
      <c r="C1312" s="17" t="e">
        <f>#REF!</f>
        <v>#REF!</v>
      </c>
      <c r="D1312" s="17" t="e">
        <f>#REF!</f>
        <v>#REF!</v>
      </c>
      <c r="E1312" s="17" t="e">
        <f>#REF!</f>
        <v>#REF!</v>
      </c>
      <c r="F1312" s="17" t="e">
        <f>#REF!</f>
        <v>#REF!</v>
      </c>
      <c r="G1312" s="17" t="e">
        <f>#REF!</f>
        <v>#REF!</v>
      </c>
      <c r="H1312" s="17" t="e">
        <f>#REF!</f>
        <v>#REF!</v>
      </c>
      <c r="I1312" s="17" t="e">
        <f>#REF!</f>
        <v>#REF!</v>
      </c>
      <c r="J1312" s="17" t="e">
        <f>#REF!</f>
        <v>#REF!</v>
      </c>
      <c r="K1312" s="17" t="e">
        <f>#REF!</f>
        <v>#REF!</v>
      </c>
      <c r="L1312" s="17"/>
      <c r="M1312" s="17"/>
      <c r="N1312" s="113"/>
      <c r="O1312" s="113"/>
      <c r="P1312" s="17"/>
      <c r="Q1312" s="17"/>
      <c r="R1312" s="17" t="e">
        <f>#REF!</f>
        <v>#REF!</v>
      </c>
    </row>
    <row r="1313" spans="1:18">
      <c r="A1313" s="17" t="e">
        <f>#REF!</f>
        <v>#REF!</v>
      </c>
      <c r="B1313" s="17" t="e">
        <f>#REF!</f>
        <v>#REF!</v>
      </c>
      <c r="C1313" s="17" t="e">
        <f>#REF!</f>
        <v>#REF!</v>
      </c>
      <c r="D1313" s="17" t="e">
        <f>#REF!</f>
        <v>#REF!</v>
      </c>
      <c r="E1313" s="17" t="e">
        <f>#REF!</f>
        <v>#REF!</v>
      </c>
      <c r="F1313" s="17" t="e">
        <f>#REF!</f>
        <v>#REF!</v>
      </c>
      <c r="G1313" s="17" t="e">
        <f>#REF!</f>
        <v>#REF!</v>
      </c>
      <c r="H1313" s="17" t="e">
        <f>#REF!</f>
        <v>#REF!</v>
      </c>
      <c r="I1313" s="17" t="e">
        <f>#REF!</f>
        <v>#REF!</v>
      </c>
      <c r="J1313" s="17" t="e">
        <f>#REF!</f>
        <v>#REF!</v>
      </c>
      <c r="K1313" s="17" t="e">
        <f>#REF!</f>
        <v>#REF!</v>
      </c>
      <c r="L1313" s="17"/>
      <c r="M1313" s="17"/>
      <c r="N1313" s="113"/>
      <c r="O1313" s="113"/>
      <c r="P1313" s="17"/>
      <c r="Q1313" s="17"/>
      <c r="R1313" s="17" t="e">
        <f>#REF!</f>
        <v>#REF!</v>
      </c>
    </row>
    <row r="1314" spans="1:18">
      <c r="A1314" s="17" t="e">
        <f>#REF!</f>
        <v>#REF!</v>
      </c>
      <c r="B1314" s="17" t="e">
        <f>#REF!</f>
        <v>#REF!</v>
      </c>
      <c r="C1314" s="17" t="e">
        <f>#REF!</f>
        <v>#REF!</v>
      </c>
      <c r="D1314" s="17" t="e">
        <f>#REF!</f>
        <v>#REF!</v>
      </c>
      <c r="E1314" s="17" t="e">
        <f>#REF!</f>
        <v>#REF!</v>
      </c>
      <c r="F1314" s="17" t="e">
        <f>#REF!</f>
        <v>#REF!</v>
      </c>
      <c r="G1314" s="17" t="e">
        <f>#REF!</f>
        <v>#REF!</v>
      </c>
      <c r="H1314" s="17" t="e">
        <f>#REF!</f>
        <v>#REF!</v>
      </c>
      <c r="I1314" s="17" t="e">
        <f>#REF!</f>
        <v>#REF!</v>
      </c>
      <c r="J1314" s="17" t="e">
        <f>#REF!</f>
        <v>#REF!</v>
      </c>
      <c r="K1314" s="17" t="e">
        <f>#REF!</f>
        <v>#REF!</v>
      </c>
      <c r="L1314" s="17"/>
      <c r="M1314" s="17"/>
      <c r="N1314" s="113"/>
      <c r="O1314" s="113"/>
      <c r="P1314" s="17"/>
      <c r="Q1314" s="17"/>
      <c r="R1314" s="17" t="e">
        <f>#REF!</f>
        <v>#REF!</v>
      </c>
    </row>
    <row r="1315" spans="1:18">
      <c r="A1315" s="17" t="e">
        <f>#REF!</f>
        <v>#REF!</v>
      </c>
      <c r="B1315" s="17" t="e">
        <f>#REF!</f>
        <v>#REF!</v>
      </c>
      <c r="C1315" s="17" t="e">
        <f>#REF!</f>
        <v>#REF!</v>
      </c>
      <c r="D1315" s="17" t="e">
        <f>#REF!</f>
        <v>#REF!</v>
      </c>
      <c r="E1315" s="17" t="e">
        <f>#REF!</f>
        <v>#REF!</v>
      </c>
      <c r="F1315" s="17" t="e">
        <f>#REF!</f>
        <v>#REF!</v>
      </c>
      <c r="G1315" s="17" t="e">
        <f>#REF!</f>
        <v>#REF!</v>
      </c>
      <c r="H1315" s="17" t="e">
        <f>#REF!</f>
        <v>#REF!</v>
      </c>
      <c r="I1315" s="17" t="e">
        <f>#REF!</f>
        <v>#REF!</v>
      </c>
      <c r="J1315" s="17" t="e">
        <f>#REF!</f>
        <v>#REF!</v>
      </c>
      <c r="K1315" s="17" t="e">
        <f>#REF!</f>
        <v>#REF!</v>
      </c>
      <c r="L1315" s="17"/>
      <c r="M1315" s="17"/>
      <c r="N1315" s="113"/>
      <c r="O1315" s="113"/>
      <c r="P1315" s="17"/>
      <c r="Q1315" s="17"/>
      <c r="R1315" s="17" t="e">
        <f>#REF!</f>
        <v>#REF!</v>
      </c>
    </row>
    <row r="1316" spans="1:18">
      <c r="A1316" s="17" t="e">
        <f>#REF!</f>
        <v>#REF!</v>
      </c>
      <c r="B1316" s="17" t="e">
        <f>#REF!</f>
        <v>#REF!</v>
      </c>
      <c r="C1316" s="17" t="e">
        <f>#REF!</f>
        <v>#REF!</v>
      </c>
      <c r="D1316" s="17" t="e">
        <f>#REF!</f>
        <v>#REF!</v>
      </c>
      <c r="E1316" s="17" t="e">
        <f>#REF!</f>
        <v>#REF!</v>
      </c>
      <c r="F1316" s="17" t="e">
        <f>#REF!</f>
        <v>#REF!</v>
      </c>
      <c r="G1316" s="17" t="e">
        <f>#REF!</f>
        <v>#REF!</v>
      </c>
      <c r="H1316" s="17" t="e">
        <f>#REF!</f>
        <v>#REF!</v>
      </c>
      <c r="I1316" s="17" t="e">
        <f>#REF!</f>
        <v>#REF!</v>
      </c>
      <c r="J1316" s="17" t="e">
        <f>#REF!</f>
        <v>#REF!</v>
      </c>
      <c r="K1316" s="17" t="e">
        <f>#REF!</f>
        <v>#REF!</v>
      </c>
      <c r="L1316" s="17"/>
      <c r="M1316" s="17"/>
      <c r="N1316" s="113"/>
      <c r="O1316" s="113"/>
      <c r="P1316" s="17"/>
      <c r="Q1316" s="17"/>
      <c r="R1316" s="17" t="e">
        <f>#REF!</f>
        <v>#REF!</v>
      </c>
    </row>
    <row r="1317" spans="1:18">
      <c r="A1317" s="17" t="e">
        <f>#REF!</f>
        <v>#REF!</v>
      </c>
      <c r="B1317" s="17" t="e">
        <f>#REF!</f>
        <v>#REF!</v>
      </c>
      <c r="C1317" s="17" t="e">
        <f>#REF!</f>
        <v>#REF!</v>
      </c>
      <c r="D1317" s="17" t="e">
        <f>#REF!</f>
        <v>#REF!</v>
      </c>
      <c r="E1317" s="17" t="e">
        <f>#REF!</f>
        <v>#REF!</v>
      </c>
      <c r="F1317" s="17" t="e">
        <f>#REF!</f>
        <v>#REF!</v>
      </c>
      <c r="G1317" s="17" t="e">
        <f>#REF!</f>
        <v>#REF!</v>
      </c>
      <c r="H1317" s="17" t="e">
        <f>#REF!</f>
        <v>#REF!</v>
      </c>
      <c r="I1317" s="17" t="e">
        <f>#REF!</f>
        <v>#REF!</v>
      </c>
      <c r="J1317" s="17" t="e">
        <f>#REF!</f>
        <v>#REF!</v>
      </c>
      <c r="K1317" s="17" t="e">
        <f>#REF!</f>
        <v>#REF!</v>
      </c>
      <c r="L1317" s="17"/>
      <c r="M1317" s="17"/>
      <c r="N1317" s="113"/>
      <c r="O1317" s="113"/>
      <c r="P1317" s="17"/>
      <c r="Q1317" s="17"/>
      <c r="R1317" s="17" t="e">
        <f>#REF!</f>
        <v>#REF!</v>
      </c>
    </row>
    <row r="1318" spans="1:18">
      <c r="A1318" s="17" t="e">
        <f>#REF!</f>
        <v>#REF!</v>
      </c>
      <c r="B1318" s="17" t="e">
        <f>#REF!</f>
        <v>#REF!</v>
      </c>
      <c r="C1318" s="17" t="e">
        <f>#REF!</f>
        <v>#REF!</v>
      </c>
      <c r="D1318" s="17" t="e">
        <f>#REF!</f>
        <v>#REF!</v>
      </c>
      <c r="E1318" s="17" t="e">
        <f>#REF!</f>
        <v>#REF!</v>
      </c>
      <c r="F1318" s="17" t="e">
        <f>#REF!</f>
        <v>#REF!</v>
      </c>
      <c r="G1318" s="17" t="e">
        <f>#REF!</f>
        <v>#REF!</v>
      </c>
      <c r="H1318" s="17" t="e">
        <f>#REF!</f>
        <v>#REF!</v>
      </c>
      <c r="I1318" s="17" t="e">
        <f>#REF!</f>
        <v>#REF!</v>
      </c>
      <c r="J1318" s="17" t="e">
        <f>#REF!</f>
        <v>#REF!</v>
      </c>
      <c r="K1318" s="17" t="e">
        <f>#REF!</f>
        <v>#REF!</v>
      </c>
      <c r="L1318" s="17"/>
      <c r="M1318" s="17"/>
      <c r="N1318" s="113"/>
      <c r="O1318" s="113"/>
      <c r="P1318" s="17"/>
      <c r="Q1318" s="17"/>
      <c r="R1318" s="17" t="e">
        <f>#REF!</f>
        <v>#REF!</v>
      </c>
    </row>
    <row r="1319" spans="1:18">
      <c r="A1319" s="17" t="e">
        <f>#REF!</f>
        <v>#REF!</v>
      </c>
      <c r="B1319" s="17" t="e">
        <f>#REF!</f>
        <v>#REF!</v>
      </c>
      <c r="C1319" s="17" t="e">
        <f>#REF!</f>
        <v>#REF!</v>
      </c>
      <c r="D1319" s="17" t="e">
        <f>#REF!</f>
        <v>#REF!</v>
      </c>
      <c r="E1319" s="17" t="e">
        <f>#REF!</f>
        <v>#REF!</v>
      </c>
      <c r="F1319" s="17" t="e">
        <f>#REF!</f>
        <v>#REF!</v>
      </c>
      <c r="G1319" s="17" t="e">
        <f>#REF!</f>
        <v>#REF!</v>
      </c>
      <c r="H1319" s="17" t="e">
        <f>#REF!</f>
        <v>#REF!</v>
      </c>
      <c r="I1319" s="17" t="e">
        <f>#REF!</f>
        <v>#REF!</v>
      </c>
      <c r="J1319" s="17" t="e">
        <f>#REF!</f>
        <v>#REF!</v>
      </c>
      <c r="K1319" s="17" t="e">
        <f>#REF!</f>
        <v>#REF!</v>
      </c>
      <c r="L1319" s="17"/>
      <c r="M1319" s="17"/>
      <c r="N1319" s="113"/>
      <c r="O1319" s="113"/>
      <c r="P1319" s="17"/>
      <c r="Q1319" s="17"/>
      <c r="R1319" s="17" t="e">
        <f>#REF!</f>
        <v>#REF!</v>
      </c>
    </row>
    <row r="1320" spans="1:18">
      <c r="A1320" s="17" t="e">
        <f>#REF!</f>
        <v>#REF!</v>
      </c>
      <c r="B1320" s="17" t="e">
        <f>#REF!</f>
        <v>#REF!</v>
      </c>
      <c r="C1320" s="17" t="e">
        <f>#REF!</f>
        <v>#REF!</v>
      </c>
      <c r="D1320" s="17" t="e">
        <f>#REF!</f>
        <v>#REF!</v>
      </c>
      <c r="E1320" s="17" t="e">
        <f>#REF!</f>
        <v>#REF!</v>
      </c>
      <c r="F1320" s="17" t="e">
        <f>#REF!</f>
        <v>#REF!</v>
      </c>
      <c r="G1320" s="17" t="e">
        <f>#REF!</f>
        <v>#REF!</v>
      </c>
      <c r="H1320" s="17" t="e">
        <f>#REF!</f>
        <v>#REF!</v>
      </c>
      <c r="I1320" s="17" t="e">
        <f>#REF!</f>
        <v>#REF!</v>
      </c>
      <c r="J1320" s="17" t="e">
        <f>#REF!</f>
        <v>#REF!</v>
      </c>
      <c r="K1320" s="17" t="e">
        <f>#REF!</f>
        <v>#REF!</v>
      </c>
      <c r="L1320" s="17"/>
      <c r="M1320" s="17"/>
      <c r="N1320" s="113"/>
      <c r="O1320" s="113"/>
      <c r="P1320" s="17"/>
      <c r="Q1320" s="17"/>
      <c r="R1320" s="17" t="e">
        <f>#REF!</f>
        <v>#REF!</v>
      </c>
    </row>
    <row r="1321" spans="1:18">
      <c r="A1321" s="17" t="e">
        <f>#REF!</f>
        <v>#REF!</v>
      </c>
      <c r="B1321" s="17" t="e">
        <f>#REF!</f>
        <v>#REF!</v>
      </c>
      <c r="C1321" s="17" t="e">
        <f>#REF!</f>
        <v>#REF!</v>
      </c>
      <c r="D1321" s="17" t="e">
        <f>#REF!</f>
        <v>#REF!</v>
      </c>
      <c r="E1321" s="17" t="e">
        <f>#REF!</f>
        <v>#REF!</v>
      </c>
      <c r="F1321" s="17" t="e">
        <f>#REF!</f>
        <v>#REF!</v>
      </c>
      <c r="G1321" s="17" t="e">
        <f>#REF!</f>
        <v>#REF!</v>
      </c>
      <c r="H1321" s="17" t="e">
        <f>#REF!</f>
        <v>#REF!</v>
      </c>
      <c r="I1321" s="17" t="e">
        <f>#REF!</f>
        <v>#REF!</v>
      </c>
      <c r="J1321" s="17" t="e">
        <f>#REF!</f>
        <v>#REF!</v>
      </c>
      <c r="K1321" s="17" t="e">
        <f>#REF!</f>
        <v>#REF!</v>
      </c>
      <c r="L1321" s="17"/>
      <c r="M1321" s="17"/>
      <c r="N1321" s="113"/>
      <c r="O1321" s="113"/>
      <c r="P1321" s="17"/>
      <c r="Q1321" s="17"/>
      <c r="R1321" s="17" t="e">
        <f>#REF!</f>
        <v>#REF!</v>
      </c>
    </row>
    <row r="1322" spans="1:18">
      <c r="A1322" s="17" t="e">
        <f>#REF!</f>
        <v>#REF!</v>
      </c>
      <c r="B1322" s="17" t="e">
        <f>#REF!</f>
        <v>#REF!</v>
      </c>
      <c r="C1322" s="17" t="e">
        <f>#REF!</f>
        <v>#REF!</v>
      </c>
      <c r="D1322" s="17" t="e">
        <f>#REF!</f>
        <v>#REF!</v>
      </c>
      <c r="E1322" s="17" t="e">
        <f>#REF!</f>
        <v>#REF!</v>
      </c>
      <c r="F1322" s="17" t="e">
        <f>#REF!</f>
        <v>#REF!</v>
      </c>
      <c r="G1322" s="17" t="e">
        <f>#REF!</f>
        <v>#REF!</v>
      </c>
      <c r="H1322" s="17" t="e">
        <f>#REF!</f>
        <v>#REF!</v>
      </c>
      <c r="I1322" s="17" t="e">
        <f>#REF!</f>
        <v>#REF!</v>
      </c>
      <c r="J1322" s="17" t="e">
        <f>#REF!</f>
        <v>#REF!</v>
      </c>
      <c r="K1322" s="17" t="e">
        <f>#REF!</f>
        <v>#REF!</v>
      </c>
      <c r="L1322" s="17"/>
      <c r="M1322" s="17"/>
      <c r="N1322" s="113"/>
      <c r="O1322" s="113"/>
      <c r="P1322" s="17"/>
      <c r="Q1322" s="17"/>
      <c r="R1322" s="17" t="e">
        <f>#REF!</f>
        <v>#REF!</v>
      </c>
    </row>
    <row r="1323" spans="1:18">
      <c r="A1323" s="17" t="e">
        <f>#REF!</f>
        <v>#REF!</v>
      </c>
      <c r="B1323" s="17" t="e">
        <f>#REF!</f>
        <v>#REF!</v>
      </c>
      <c r="C1323" s="17" t="e">
        <f>#REF!</f>
        <v>#REF!</v>
      </c>
      <c r="D1323" s="17" t="e">
        <f>#REF!</f>
        <v>#REF!</v>
      </c>
      <c r="E1323" s="17" t="e">
        <f>#REF!</f>
        <v>#REF!</v>
      </c>
      <c r="F1323" s="17" t="e">
        <f>#REF!</f>
        <v>#REF!</v>
      </c>
      <c r="G1323" s="17" t="e">
        <f>#REF!</f>
        <v>#REF!</v>
      </c>
      <c r="H1323" s="17" t="e">
        <f>#REF!</f>
        <v>#REF!</v>
      </c>
      <c r="I1323" s="17" t="e">
        <f>#REF!</f>
        <v>#REF!</v>
      </c>
      <c r="J1323" s="17" t="e">
        <f>#REF!</f>
        <v>#REF!</v>
      </c>
      <c r="K1323" s="17" t="e">
        <f>#REF!</f>
        <v>#REF!</v>
      </c>
      <c r="L1323" s="17"/>
      <c r="M1323" s="17"/>
      <c r="N1323" s="113"/>
      <c r="O1323" s="113"/>
      <c r="P1323" s="17"/>
      <c r="Q1323" s="17"/>
      <c r="R1323" s="17" t="e">
        <f>#REF!</f>
        <v>#REF!</v>
      </c>
    </row>
    <row r="1324" spans="1:18">
      <c r="A1324" s="17" t="e">
        <f>#REF!</f>
        <v>#REF!</v>
      </c>
      <c r="B1324" s="17" t="e">
        <f>#REF!</f>
        <v>#REF!</v>
      </c>
      <c r="C1324" s="17" t="e">
        <f>#REF!</f>
        <v>#REF!</v>
      </c>
      <c r="D1324" s="17" t="e">
        <f>#REF!</f>
        <v>#REF!</v>
      </c>
      <c r="E1324" s="17" t="e">
        <f>#REF!</f>
        <v>#REF!</v>
      </c>
      <c r="F1324" s="17" t="e">
        <f>#REF!</f>
        <v>#REF!</v>
      </c>
      <c r="G1324" s="17" t="e">
        <f>#REF!</f>
        <v>#REF!</v>
      </c>
      <c r="H1324" s="17" t="e">
        <f>#REF!</f>
        <v>#REF!</v>
      </c>
      <c r="I1324" s="17" t="e">
        <f>#REF!</f>
        <v>#REF!</v>
      </c>
      <c r="J1324" s="17" t="e">
        <f>#REF!</f>
        <v>#REF!</v>
      </c>
      <c r="K1324" s="17" t="e">
        <f>#REF!</f>
        <v>#REF!</v>
      </c>
      <c r="L1324" s="17"/>
      <c r="M1324" s="17"/>
      <c r="N1324" s="113"/>
      <c r="O1324" s="113"/>
      <c r="P1324" s="17"/>
      <c r="Q1324" s="17"/>
      <c r="R1324" s="17" t="e">
        <f>#REF!</f>
        <v>#REF!</v>
      </c>
    </row>
    <row r="1325" spans="1:18">
      <c r="A1325" s="17" t="e">
        <f>#REF!</f>
        <v>#REF!</v>
      </c>
      <c r="B1325" s="17" t="e">
        <f>#REF!</f>
        <v>#REF!</v>
      </c>
      <c r="C1325" s="17" t="e">
        <f>#REF!</f>
        <v>#REF!</v>
      </c>
      <c r="D1325" s="17" t="e">
        <f>#REF!</f>
        <v>#REF!</v>
      </c>
      <c r="E1325" s="17" t="e">
        <f>#REF!</f>
        <v>#REF!</v>
      </c>
      <c r="F1325" s="17" t="e">
        <f>#REF!</f>
        <v>#REF!</v>
      </c>
      <c r="G1325" s="17" t="e">
        <f>#REF!</f>
        <v>#REF!</v>
      </c>
      <c r="H1325" s="17" t="e">
        <f>#REF!</f>
        <v>#REF!</v>
      </c>
      <c r="I1325" s="17" t="e">
        <f>#REF!</f>
        <v>#REF!</v>
      </c>
      <c r="J1325" s="17" t="e">
        <f>#REF!</f>
        <v>#REF!</v>
      </c>
      <c r="K1325" s="17" t="e">
        <f>#REF!</f>
        <v>#REF!</v>
      </c>
      <c r="L1325" s="17"/>
      <c r="M1325" s="17"/>
      <c r="N1325" s="113"/>
      <c r="O1325" s="113"/>
      <c r="P1325" s="17"/>
      <c r="Q1325" s="17"/>
      <c r="R1325" s="17" t="e">
        <f>#REF!</f>
        <v>#REF!</v>
      </c>
    </row>
    <row r="1326" spans="1:18">
      <c r="A1326" s="17" t="e">
        <f>#REF!</f>
        <v>#REF!</v>
      </c>
      <c r="B1326" s="17" t="e">
        <f>#REF!</f>
        <v>#REF!</v>
      </c>
      <c r="C1326" s="17" t="e">
        <f>#REF!</f>
        <v>#REF!</v>
      </c>
      <c r="D1326" s="17" t="e">
        <f>#REF!</f>
        <v>#REF!</v>
      </c>
      <c r="E1326" s="17" t="e">
        <f>#REF!</f>
        <v>#REF!</v>
      </c>
      <c r="F1326" s="17" t="e">
        <f>#REF!</f>
        <v>#REF!</v>
      </c>
      <c r="G1326" s="17" t="e">
        <f>#REF!</f>
        <v>#REF!</v>
      </c>
      <c r="H1326" s="17" t="e">
        <f>#REF!</f>
        <v>#REF!</v>
      </c>
      <c r="I1326" s="17" t="e">
        <f>#REF!</f>
        <v>#REF!</v>
      </c>
      <c r="J1326" s="17" t="e">
        <f>#REF!</f>
        <v>#REF!</v>
      </c>
      <c r="K1326" s="17" t="e">
        <f>#REF!</f>
        <v>#REF!</v>
      </c>
      <c r="L1326" s="17"/>
      <c r="M1326" s="17"/>
      <c r="N1326" s="113"/>
      <c r="O1326" s="113"/>
      <c r="P1326" s="17"/>
      <c r="Q1326" s="17"/>
      <c r="R1326" s="17" t="e">
        <f>#REF!</f>
        <v>#REF!</v>
      </c>
    </row>
    <row r="1327" spans="1:18">
      <c r="A1327" s="17" t="e">
        <f>#REF!</f>
        <v>#REF!</v>
      </c>
      <c r="B1327" s="17" t="e">
        <f>#REF!</f>
        <v>#REF!</v>
      </c>
      <c r="C1327" s="17" t="e">
        <f>#REF!</f>
        <v>#REF!</v>
      </c>
      <c r="D1327" s="17" t="e">
        <f>#REF!</f>
        <v>#REF!</v>
      </c>
      <c r="E1327" s="17" t="e">
        <f>#REF!</f>
        <v>#REF!</v>
      </c>
      <c r="F1327" s="17" t="e">
        <f>#REF!</f>
        <v>#REF!</v>
      </c>
      <c r="G1327" s="17" t="e">
        <f>#REF!</f>
        <v>#REF!</v>
      </c>
      <c r="H1327" s="17" t="e">
        <f>#REF!</f>
        <v>#REF!</v>
      </c>
      <c r="I1327" s="17" t="e">
        <f>#REF!</f>
        <v>#REF!</v>
      </c>
      <c r="J1327" s="17" t="e">
        <f>#REF!</f>
        <v>#REF!</v>
      </c>
      <c r="K1327" s="17" t="e">
        <f>#REF!</f>
        <v>#REF!</v>
      </c>
      <c r="L1327" s="17"/>
      <c r="M1327" s="17"/>
      <c r="N1327" s="113"/>
      <c r="O1327" s="113"/>
      <c r="P1327" s="17"/>
      <c r="Q1327" s="17"/>
      <c r="R1327" s="17" t="e">
        <f>#REF!</f>
        <v>#REF!</v>
      </c>
    </row>
    <row r="1328" spans="1:18">
      <c r="A1328" s="17" t="e">
        <f>#REF!</f>
        <v>#REF!</v>
      </c>
      <c r="B1328" s="17" t="e">
        <f>#REF!</f>
        <v>#REF!</v>
      </c>
      <c r="C1328" s="17" t="e">
        <f>#REF!</f>
        <v>#REF!</v>
      </c>
      <c r="D1328" s="17" t="e">
        <f>#REF!</f>
        <v>#REF!</v>
      </c>
      <c r="E1328" s="17" t="e">
        <f>#REF!</f>
        <v>#REF!</v>
      </c>
      <c r="F1328" s="17" t="e">
        <f>#REF!</f>
        <v>#REF!</v>
      </c>
      <c r="G1328" s="17" t="e">
        <f>#REF!</f>
        <v>#REF!</v>
      </c>
      <c r="H1328" s="17" t="e">
        <f>#REF!</f>
        <v>#REF!</v>
      </c>
      <c r="I1328" s="17" t="e">
        <f>#REF!</f>
        <v>#REF!</v>
      </c>
      <c r="J1328" s="17" t="e">
        <f>#REF!</f>
        <v>#REF!</v>
      </c>
      <c r="K1328" s="17" t="e">
        <f>#REF!</f>
        <v>#REF!</v>
      </c>
      <c r="L1328" s="17"/>
      <c r="M1328" s="17"/>
      <c r="N1328" s="113"/>
      <c r="O1328" s="113"/>
      <c r="P1328" s="17"/>
      <c r="Q1328" s="17"/>
      <c r="R1328" s="17" t="e">
        <f>#REF!</f>
        <v>#REF!</v>
      </c>
    </row>
    <row r="1329" spans="1:18">
      <c r="A1329" s="17" t="e">
        <f>#REF!</f>
        <v>#REF!</v>
      </c>
      <c r="B1329" s="17" t="e">
        <f>#REF!</f>
        <v>#REF!</v>
      </c>
      <c r="C1329" s="17" t="e">
        <f>#REF!</f>
        <v>#REF!</v>
      </c>
      <c r="D1329" s="17" t="e">
        <f>#REF!</f>
        <v>#REF!</v>
      </c>
      <c r="E1329" s="17" t="e">
        <f>#REF!</f>
        <v>#REF!</v>
      </c>
      <c r="F1329" s="17" t="e">
        <f>#REF!</f>
        <v>#REF!</v>
      </c>
      <c r="G1329" s="17" t="e">
        <f>#REF!</f>
        <v>#REF!</v>
      </c>
      <c r="H1329" s="17" t="e">
        <f>#REF!</f>
        <v>#REF!</v>
      </c>
      <c r="I1329" s="17" t="e">
        <f>#REF!</f>
        <v>#REF!</v>
      </c>
      <c r="J1329" s="17" t="e">
        <f>#REF!</f>
        <v>#REF!</v>
      </c>
      <c r="K1329" s="17" t="e">
        <f>#REF!</f>
        <v>#REF!</v>
      </c>
      <c r="L1329" s="17"/>
      <c r="M1329" s="17"/>
      <c r="N1329" s="113"/>
      <c r="O1329" s="113"/>
      <c r="P1329" s="17"/>
      <c r="Q1329" s="17"/>
      <c r="R1329" s="17" t="e">
        <f>#REF!</f>
        <v>#REF!</v>
      </c>
    </row>
    <row r="1330" spans="1:18">
      <c r="A1330" s="17" t="e">
        <f>#REF!</f>
        <v>#REF!</v>
      </c>
      <c r="B1330" s="17" t="e">
        <f>#REF!</f>
        <v>#REF!</v>
      </c>
      <c r="C1330" s="17" t="e">
        <f>#REF!</f>
        <v>#REF!</v>
      </c>
      <c r="D1330" s="17" t="e">
        <f>#REF!</f>
        <v>#REF!</v>
      </c>
      <c r="E1330" s="17" t="e">
        <f>#REF!</f>
        <v>#REF!</v>
      </c>
      <c r="F1330" s="17" t="e">
        <f>#REF!</f>
        <v>#REF!</v>
      </c>
      <c r="G1330" s="17" t="e">
        <f>#REF!</f>
        <v>#REF!</v>
      </c>
      <c r="H1330" s="17" t="e">
        <f>#REF!</f>
        <v>#REF!</v>
      </c>
      <c r="I1330" s="17" t="e">
        <f>#REF!</f>
        <v>#REF!</v>
      </c>
      <c r="J1330" s="17" t="e">
        <f>#REF!</f>
        <v>#REF!</v>
      </c>
      <c r="K1330" s="17" t="e">
        <f>#REF!</f>
        <v>#REF!</v>
      </c>
      <c r="L1330" s="17"/>
      <c r="M1330" s="17"/>
      <c r="N1330" s="113"/>
      <c r="O1330" s="113"/>
      <c r="P1330" s="17"/>
      <c r="Q1330" s="17"/>
      <c r="R1330" s="17" t="e">
        <f>#REF!</f>
        <v>#REF!</v>
      </c>
    </row>
    <row r="1331" spans="1:18">
      <c r="A1331" s="17" t="e">
        <f>#REF!</f>
        <v>#REF!</v>
      </c>
      <c r="B1331" s="17" t="e">
        <f>#REF!</f>
        <v>#REF!</v>
      </c>
      <c r="C1331" s="17" t="e">
        <f>#REF!</f>
        <v>#REF!</v>
      </c>
      <c r="D1331" s="17" t="e">
        <f>#REF!</f>
        <v>#REF!</v>
      </c>
      <c r="E1331" s="17" t="e">
        <f>#REF!</f>
        <v>#REF!</v>
      </c>
      <c r="F1331" s="17" t="e">
        <f>#REF!</f>
        <v>#REF!</v>
      </c>
      <c r="G1331" s="17" t="e">
        <f>#REF!</f>
        <v>#REF!</v>
      </c>
      <c r="H1331" s="17" t="e">
        <f>#REF!</f>
        <v>#REF!</v>
      </c>
      <c r="I1331" s="17" t="e">
        <f>#REF!</f>
        <v>#REF!</v>
      </c>
      <c r="J1331" s="17" t="e">
        <f>#REF!</f>
        <v>#REF!</v>
      </c>
      <c r="K1331" s="17" t="e">
        <f>#REF!</f>
        <v>#REF!</v>
      </c>
      <c r="L1331" s="17"/>
      <c r="M1331" s="17"/>
      <c r="N1331" s="113"/>
      <c r="O1331" s="113"/>
      <c r="P1331" s="17"/>
      <c r="Q1331" s="17"/>
      <c r="R1331" s="17" t="e">
        <f>#REF!</f>
        <v>#REF!</v>
      </c>
    </row>
    <row r="1332" spans="1:18">
      <c r="A1332" s="17" t="e">
        <f>#REF!</f>
        <v>#REF!</v>
      </c>
      <c r="B1332" s="17" t="e">
        <f>#REF!</f>
        <v>#REF!</v>
      </c>
      <c r="C1332" s="17" t="e">
        <f>#REF!</f>
        <v>#REF!</v>
      </c>
      <c r="D1332" s="17" t="e">
        <f>#REF!</f>
        <v>#REF!</v>
      </c>
      <c r="E1332" s="17" t="e">
        <f>#REF!</f>
        <v>#REF!</v>
      </c>
      <c r="F1332" s="17" t="e">
        <f>#REF!</f>
        <v>#REF!</v>
      </c>
      <c r="G1332" s="17" t="e">
        <f>#REF!</f>
        <v>#REF!</v>
      </c>
      <c r="H1332" s="17" t="e">
        <f>#REF!</f>
        <v>#REF!</v>
      </c>
      <c r="I1332" s="17" t="e">
        <f>#REF!</f>
        <v>#REF!</v>
      </c>
      <c r="J1332" s="17" t="e">
        <f>#REF!</f>
        <v>#REF!</v>
      </c>
      <c r="K1332" s="17" t="e">
        <f>#REF!</f>
        <v>#REF!</v>
      </c>
      <c r="L1332" s="17"/>
      <c r="M1332" s="17"/>
      <c r="N1332" s="113"/>
      <c r="O1332" s="113"/>
      <c r="P1332" s="17"/>
      <c r="Q1332" s="17"/>
      <c r="R1332" s="17" t="e">
        <f>#REF!</f>
        <v>#REF!</v>
      </c>
    </row>
    <row r="1333" spans="1:18">
      <c r="A1333" s="17" t="e">
        <f>#REF!</f>
        <v>#REF!</v>
      </c>
      <c r="B1333" s="17" t="e">
        <f>#REF!</f>
        <v>#REF!</v>
      </c>
      <c r="C1333" s="17" t="e">
        <f>#REF!</f>
        <v>#REF!</v>
      </c>
      <c r="D1333" s="17" t="e">
        <f>#REF!</f>
        <v>#REF!</v>
      </c>
      <c r="E1333" s="17" t="e">
        <f>#REF!</f>
        <v>#REF!</v>
      </c>
      <c r="F1333" s="17" t="e">
        <f>#REF!</f>
        <v>#REF!</v>
      </c>
      <c r="G1333" s="17" t="e">
        <f>#REF!</f>
        <v>#REF!</v>
      </c>
      <c r="H1333" s="17" t="e">
        <f>#REF!</f>
        <v>#REF!</v>
      </c>
      <c r="I1333" s="17" t="e">
        <f>#REF!</f>
        <v>#REF!</v>
      </c>
      <c r="J1333" s="17" t="e">
        <f>#REF!</f>
        <v>#REF!</v>
      </c>
      <c r="K1333" s="17" t="e">
        <f>#REF!</f>
        <v>#REF!</v>
      </c>
      <c r="L1333" s="17"/>
      <c r="M1333" s="17"/>
      <c r="N1333" s="113"/>
      <c r="O1333" s="113"/>
      <c r="P1333" s="17"/>
      <c r="Q1333" s="17"/>
      <c r="R1333" s="17" t="e">
        <f>#REF!</f>
        <v>#REF!</v>
      </c>
    </row>
    <row r="1334" spans="1:18">
      <c r="A1334" s="17" t="e">
        <f>#REF!</f>
        <v>#REF!</v>
      </c>
      <c r="B1334" s="17" t="e">
        <f>#REF!</f>
        <v>#REF!</v>
      </c>
      <c r="C1334" s="17" t="e">
        <f>#REF!</f>
        <v>#REF!</v>
      </c>
      <c r="D1334" s="17" t="e">
        <f>#REF!</f>
        <v>#REF!</v>
      </c>
      <c r="E1334" s="17" t="e">
        <f>#REF!</f>
        <v>#REF!</v>
      </c>
      <c r="F1334" s="17" t="e">
        <f>#REF!</f>
        <v>#REF!</v>
      </c>
      <c r="G1334" s="17" t="e">
        <f>#REF!</f>
        <v>#REF!</v>
      </c>
      <c r="H1334" s="17" t="e">
        <f>#REF!</f>
        <v>#REF!</v>
      </c>
      <c r="I1334" s="17" t="e">
        <f>#REF!</f>
        <v>#REF!</v>
      </c>
      <c r="J1334" s="17" t="e">
        <f>#REF!</f>
        <v>#REF!</v>
      </c>
      <c r="K1334" s="17" t="e">
        <f>#REF!</f>
        <v>#REF!</v>
      </c>
      <c r="L1334" s="17"/>
      <c r="M1334" s="17"/>
      <c r="N1334" s="113"/>
      <c r="O1334" s="113"/>
      <c r="P1334" s="17"/>
      <c r="Q1334" s="17"/>
      <c r="R1334" s="17" t="e">
        <f>#REF!</f>
        <v>#REF!</v>
      </c>
    </row>
    <row r="1335" spans="1:18">
      <c r="A1335" s="17" t="e">
        <f>#REF!</f>
        <v>#REF!</v>
      </c>
      <c r="B1335" s="17" t="e">
        <f>#REF!</f>
        <v>#REF!</v>
      </c>
      <c r="C1335" s="17" t="e">
        <f>#REF!</f>
        <v>#REF!</v>
      </c>
      <c r="D1335" s="17" t="e">
        <f>#REF!</f>
        <v>#REF!</v>
      </c>
      <c r="E1335" s="17" t="e">
        <f>#REF!</f>
        <v>#REF!</v>
      </c>
      <c r="F1335" s="17" t="e">
        <f>#REF!</f>
        <v>#REF!</v>
      </c>
      <c r="G1335" s="17" t="e">
        <f>#REF!</f>
        <v>#REF!</v>
      </c>
      <c r="H1335" s="17" t="e">
        <f>#REF!</f>
        <v>#REF!</v>
      </c>
      <c r="I1335" s="17" t="e">
        <f>#REF!</f>
        <v>#REF!</v>
      </c>
      <c r="J1335" s="17" t="e">
        <f>#REF!</f>
        <v>#REF!</v>
      </c>
      <c r="K1335" s="17" t="e">
        <f>#REF!</f>
        <v>#REF!</v>
      </c>
      <c r="L1335" s="17"/>
      <c r="M1335" s="17"/>
      <c r="N1335" s="113"/>
      <c r="O1335" s="113"/>
      <c r="P1335" s="17"/>
      <c r="Q1335" s="17"/>
      <c r="R1335" s="17" t="e">
        <f>#REF!</f>
        <v>#REF!</v>
      </c>
    </row>
    <row r="1336" spans="1:18">
      <c r="A1336" s="17"/>
      <c r="B1336" s="17"/>
      <c r="C1336" s="17"/>
      <c r="D1336" s="17"/>
      <c r="E1336" s="17" t="e">
        <f>#REF!</f>
        <v>#REF!</v>
      </c>
      <c r="F1336" s="17" t="e">
        <f>#REF!</f>
        <v>#REF!</v>
      </c>
      <c r="G1336" s="17" t="e">
        <f>#REF!</f>
        <v>#REF!</v>
      </c>
      <c r="H1336" s="17" t="e">
        <f>#REF!</f>
        <v>#REF!</v>
      </c>
      <c r="I1336" s="17" t="e">
        <f>#REF!</f>
        <v>#REF!</v>
      </c>
      <c r="J1336" s="17" t="e">
        <f>#REF!</f>
        <v>#REF!</v>
      </c>
      <c r="K1336" s="17" t="e">
        <f>#REF!</f>
        <v>#REF!</v>
      </c>
      <c r="L1336" s="17"/>
      <c r="M1336" s="17"/>
      <c r="N1336" s="113"/>
      <c r="O1336" s="113"/>
      <c r="P1336" s="17"/>
      <c r="Q1336" s="17"/>
      <c r="R1336" s="17" t="e">
        <f>#REF!</f>
        <v>#REF!</v>
      </c>
    </row>
    <row r="1337" spans="1:18">
      <c r="A1337" s="17" t="e">
        <f>#REF!</f>
        <v>#REF!</v>
      </c>
      <c r="B1337" s="17" t="e">
        <f>#REF!</f>
        <v>#REF!</v>
      </c>
      <c r="C1337" s="17" t="e">
        <f>#REF!</f>
        <v>#REF!</v>
      </c>
      <c r="D1337" s="17" t="e">
        <f>#REF!</f>
        <v>#REF!</v>
      </c>
      <c r="E1337" s="17" t="e">
        <f>#REF!</f>
        <v>#REF!</v>
      </c>
      <c r="F1337" s="17" t="e">
        <f>#REF!</f>
        <v>#REF!</v>
      </c>
      <c r="G1337" s="17" t="e">
        <f>#REF!</f>
        <v>#REF!</v>
      </c>
      <c r="H1337" s="17" t="e">
        <f>#REF!</f>
        <v>#REF!</v>
      </c>
      <c r="I1337" s="17" t="e">
        <f>#REF!</f>
        <v>#REF!</v>
      </c>
      <c r="J1337" s="17" t="e">
        <f>#REF!</f>
        <v>#REF!</v>
      </c>
      <c r="K1337" s="17" t="e">
        <f>#REF!</f>
        <v>#REF!</v>
      </c>
      <c r="L1337" s="17"/>
      <c r="M1337" s="17"/>
      <c r="N1337" s="113"/>
      <c r="O1337" s="113"/>
      <c r="P1337" s="17"/>
      <c r="Q1337" s="17"/>
      <c r="R1337" s="17" t="e">
        <f>#REF!</f>
        <v>#REF!</v>
      </c>
    </row>
    <row r="1338" spans="1:18">
      <c r="F1338" s="73"/>
    </row>
    <row r="1339" spans="1:18">
      <c r="A1339" s="194" t="str">
        <f>Lite!B1</f>
        <v>SIG Lite</v>
      </c>
      <c r="B1339" s="188"/>
      <c r="C1339" s="188"/>
      <c r="D1339" s="188"/>
      <c r="E1339" s="195" t="str">
        <f>Lite!B1</f>
        <v>SIG Lite</v>
      </c>
      <c r="F1339" s="192"/>
      <c r="G1339" s="188"/>
      <c r="H1339" s="188"/>
      <c r="I1339" s="188"/>
      <c r="J1339" s="188"/>
      <c r="K1339" s="188"/>
      <c r="L1339" s="188"/>
      <c r="M1339" s="188"/>
      <c r="N1339" s="188"/>
      <c r="O1339" s="188"/>
      <c r="P1339" s="188"/>
      <c r="Q1339" s="188"/>
      <c r="R1339" s="189"/>
    </row>
    <row r="1340" spans="1:18">
      <c r="A1340" s="17"/>
      <c r="B1340" s="17">
        <f>Lite!L5</f>
        <v>0</v>
      </c>
      <c r="C1340" s="17">
        <f>Lite!J5</f>
        <v>0</v>
      </c>
      <c r="D1340" s="17">
        <f>Lite!X5</f>
        <v>0</v>
      </c>
      <c r="E1340" s="17">
        <f>Lite!B5</f>
        <v>0</v>
      </c>
      <c r="F1340" s="17" t="str">
        <f>Lite!C5</f>
        <v>A. Risk Assessment and Treatment</v>
      </c>
      <c r="G1340" s="17">
        <f>Lite!D5</f>
        <v>0</v>
      </c>
      <c r="H1340" s="17">
        <f>Lite!E5</f>
        <v>0</v>
      </c>
      <c r="I1340" s="17">
        <f>Lite!F5</f>
        <v>0</v>
      </c>
      <c r="J1340" s="17">
        <f>Lite!G5</f>
        <v>0</v>
      </c>
      <c r="K1340" s="17">
        <f>Lite!H5</f>
        <v>0</v>
      </c>
      <c r="L1340" s="17"/>
      <c r="M1340" s="17"/>
      <c r="N1340" s="17"/>
      <c r="O1340" s="17"/>
      <c r="P1340" s="17"/>
      <c r="Q1340" s="17"/>
      <c r="R1340" s="17"/>
    </row>
    <row r="1341" spans="1:18" ht="56">
      <c r="A1341" s="17"/>
      <c r="B1341" s="17">
        <f>Lite!L6</f>
        <v>0</v>
      </c>
      <c r="C1341" s="17" t="str">
        <f>Lite!J6</f>
        <v>A</v>
      </c>
      <c r="D1341" s="17">
        <f>Lite!X6</f>
        <v>0</v>
      </c>
      <c r="E1341" s="17" t="str">
        <f>Lite!B6</f>
        <v>SL.1</v>
      </c>
      <c r="F1341" s="17" t="str">
        <f>Lite!C6</f>
        <v>Is there a risk assessment program that has been approved by management, communicated to appropriate constituents and an owner to maintain and review the program?</v>
      </c>
      <c r="G1341" s="17">
        <f>Lite!D6</f>
        <v>0</v>
      </c>
      <c r="H1341" s="17">
        <f>Lite!E6</f>
        <v>0</v>
      </c>
      <c r="I1341" s="17" t="str">
        <f>Lite!F6</f>
        <v>A.1 IT &amp; Infrastructure Risk Governance and Context</v>
      </c>
      <c r="J1341" s="17">
        <f>Lite!G6</f>
        <v>4.0999999999999996</v>
      </c>
      <c r="K1341" s="17" t="str">
        <f>Lite!H6</f>
        <v>Assessing Security Risks</v>
      </c>
      <c r="L1341" s="17"/>
      <c r="M1341" s="17"/>
      <c r="N1341" s="17"/>
      <c r="O1341" s="17"/>
      <c r="P1341" s="17"/>
      <c r="Q1341" s="17"/>
      <c r="R1341" s="17"/>
    </row>
    <row r="1342" spans="1:18">
      <c r="A1342" s="17"/>
      <c r="B1342" s="17">
        <f>Lite!L7</f>
        <v>0</v>
      </c>
      <c r="C1342" s="17">
        <f>Lite!J7</f>
        <v>0</v>
      </c>
      <c r="D1342" s="17">
        <f>Lite!X7</f>
        <v>0</v>
      </c>
      <c r="E1342" s="17" t="str">
        <f>Lite!B7</f>
        <v/>
      </c>
      <c r="F1342" s="17" t="str">
        <f>Lite!C7</f>
        <v>B. Security Policy</v>
      </c>
      <c r="G1342" s="17">
        <f>Lite!D7</f>
        <v>0</v>
      </c>
      <c r="H1342" s="17">
        <f>Lite!E7</f>
        <v>0</v>
      </c>
      <c r="I1342" s="17">
        <f>Lite!F7</f>
        <v>0</v>
      </c>
      <c r="J1342" s="17">
        <f>Lite!G7</f>
        <v>0</v>
      </c>
      <c r="K1342" s="17">
        <f>Lite!H7</f>
        <v>0</v>
      </c>
      <c r="L1342" s="17"/>
      <c r="M1342" s="17"/>
      <c r="N1342" s="17"/>
      <c r="O1342" s="17"/>
      <c r="P1342" s="17"/>
      <c r="Q1342" s="17"/>
      <c r="R1342" s="17"/>
    </row>
    <row r="1343" spans="1:18" ht="56">
      <c r="A1343" s="17"/>
      <c r="B1343" s="17">
        <f>Lite!L8</f>
        <v>0</v>
      </c>
      <c r="C1343" s="17" t="str">
        <f>Lite!J8</f>
        <v>B</v>
      </c>
      <c r="D1343" s="17">
        <f>Lite!X8</f>
        <v>0</v>
      </c>
      <c r="E1343" s="17" t="str">
        <f>Lite!B8</f>
        <v>SL.2</v>
      </c>
      <c r="F1343" s="17" t="str">
        <f>Lite!C8</f>
        <v>Is there an information security policy that has been approved by management, communicated to appropriate constituents and an owner to maintain and review the policy?</v>
      </c>
      <c r="G1343" s="17">
        <f>Lite!D8</f>
        <v>0</v>
      </c>
      <c r="H1343" s="17">
        <f>Lite!E8</f>
        <v>0</v>
      </c>
      <c r="I1343" s="17">
        <f>Lite!F8</f>
        <v>0</v>
      </c>
      <c r="J1343" s="17" t="str">
        <f>Lite!G8</f>
        <v>5.1.1</v>
      </c>
      <c r="K1343" s="17" t="str">
        <f>Lite!H8</f>
        <v>Information Security Policy Document</v>
      </c>
      <c r="L1343" s="17"/>
      <c r="M1343" s="17"/>
      <c r="N1343" s="17"/>
      <c r="O1343" s="17"/>
      <c r="P1343" s="17"/>
      <c r="Q1343" s="17"/>
      <c r="R1343" s="17"/>
    </row>
    <row r="1344" spans="1:18" ht="42">
      <c r="A1344" s="17"/>
      <c r="B1344" s="17">
        <f>Lite!L9</f>
        <v>0</v>
      </c>
      <c r="C1344" s="17" t="str">
        <f>Lite!J9</f>
        <v>B</v>
      </c>
      <c r="D1344" s="17">
        <f>Lite!X9</f>
        <v>0</v>
      </c>
      <c r="E1344" s="17" t="str">
        <f>Lite!B9</f>
        <v>SL.3</v>
      </c>
      <c r="F1344" s="17" t="str">
        <f>Lite!C9</f>
        <v>Have the policies been reviewed in the last 12 months?</v>
      </c>
      <c r="G1344" s="17">
        <f>Lite!D9</f>
        <v>0</v>
      </c>
      <c r="H1344" s="17">
        <f>Lite!E9</f>
        <v>0</v>
      </c>
      <c r="I1344" s="17" t="str">
        <f>Lite!F9</f>
        <v>B.2 Information Security Policy Maintenance</v>
      </c>
      <c r="J1344" s="17" t="str">
        <f>Lite!G9</f>
        <v>5.1.2</v>
      </c>
      <c r="K1344" s="17" t="str">
        <f>Lite!H9</f>
        <v>Review of Information Security Policy</v>
      </c>
      <c r="L1344" s="17"/>
      <c r="M1344" s="17"/>
      <c r="N1344" s="17"/>
      <c r="O1344" s="17"/>
      <c r="P1344" s="17"/>
      <c r="Q1344" s="17"/>
      <c r="R1344" s="17"/>
    </row>
    <row r="1345" spans="1:18">
      <c r="A1345" s="17"/>
      <c r="B1345" s="17">
        <f>Lite!L10</f>
        <v>0</v>
      </c>
      <c r="C1345" s="17">
        <f>Lite!J10</f>
        <v>0</v>
      </c>
      <c r="D1345" s="17">
        <f>Lite!X10</f>
        <v>0</v>
      </c>
      <c r="E1345" s="17" t="str">
        <f>Lite!B10</f>
        <v/>
      </c>
      <c r="F1345" s="17" t="str">
        <f>Lite!C10</f>
        <v>C. Organizational Security</v>
      </c>
      <c r="G1345" s="17">
        <f>Lite!D10</f>
        <v>0</v>
      </c>
      <c r="H1345" s="17">
        <f>Lite!E10</f>
        <v>0</v>
      </c>
      <c r="I1345" s="17">
        <f>Lite!F10</f>
        <v>0</v>
      </c>
      <c r="J1345" s="17">
        <f>Lite!G10</f>
        <v>0</v>
      </c>
      <c r="K1345" s="17">
        <f>Lite!H10</f>
        <v>0</v>
      </c>
      <c r="L1345" s="17"/>
      <c r="M1345" s="17"/>
      <c r="N1345" s="17"/>
      <c r="O1345" s="17"/>
      <c r="P1345" s="17"/>
      <c r="Q1345" s="17"/>
      <c r="R1345" s="17"/>
    </row>
    <row r="1346" spans="1:18" ht="42">
      <c r="A1346" s="17"/>
      <c r="B1346" s="17">
        <f>Lite!L11</f>
        <v>0</v>
      </c>
      <c r="C1346" s="17" t="str">
        <f>Lite!J11</f>
        <v>C</v>
      </c>
      <c r="D1346" s="17">
        <f>Lite!X11</f>
        <v>0</v>
      </c>
      <c r="E1346" s="17" t="str">
        <f>Lite!B11</f>
        <v>SL.4</v>
      </c>
      <c r="F1346" s="17" t="str">
        <f>Lite!C11</f>
        <v>Is there an information security function responsible for security initiatives within the organization?</v>
      </c>
      <c r="G1346" s="17">
        <f>Lite!D11</f>
        <v>0</v>
      </c>
      <c r="H1346" s="17">
        <f>Lite!E11</f>
        <v>0</v>
      </c>
      <c r="I1346" s="17">
        <f>Lite!F11</f>
        <v>0</v>
      </c>
      <c r="J1346" s="17" t="str">
        <f>Lite!G11</f>
        <v>6.1.1</v>
      </c>
      <c r="K1346" s="17" t="str">
        <f>Lite!H11</f>
        <v>Management commitment to information security</v>
      </c>
      <c r="L1346" s="17"/>
      <c r="M1346" s="17"/>
      <c r="N1346" s="17"/>
      <c r="O1346" s="17"/>
      <c r="P1346" s="17"/>
      <c r="Q1346" s="17"/>
      <c r="R1346" s="17"/>
    </row>
    <row r="1347" spans="1:18" ht="28">
      <c r="A1347" s="17"/>
      <c r="B1347" s="17">
        <f>Lite!L12</f>
        <v>0</v>
      </c>
      <c r="C1347" s="17" t="str">
        <f>Lite!J12</f>
        <v>C</v>
      </c>
      <c r="D1347" s="17">
        <f>Lite!X12</f>
        <v>0</v>
      </c>
      <c r="E1347" s="17" t="str">
        <f>Lite!B12</f>
        <v>SL.5</v>
      </c>
      <c r="F1347" s="17" t="str">
        <f>Lite!C12</f>
        <v>Do external parties have access to Scoped Systems and Data or processing facilities?</v>
      </c>
      <c r="G1347" s="17">
        <f>Lite!D12</f>
        <v>0</v>
      </c>
      <c r="H1347" s="17">
        <f>Lite!E12</f>
        <v>0</v>
      </c>
      <c r="I1347" s="17">
        <f>Lite!F12</f>
        <v>0</v>
      </c>
      <c r="J1347" s="17">
        <f>Lite!G12</f>
        <v>6.2</v>
      </c>
      <c r="K1347" s="17" t="str">
        <f>Lite!H12</f>
        <v>External parties</v>
      </c>
      <c r="L1347" s="17"/>
      <c r="M1347" s="17"/>
      <c r="N1347" s="17"/>
      <c r="O1347" s="17"/>
      <c r="P1347" s="17"/>
      <c r="Q1347" s="17"/>
      <c r="R1347" s="17"/>
    </row>
    <row r="1348" spans="1:18">
      <c r="A1348" s="17"/>
      <c r="B1348" s="17">
        <f>Lite!L13</f>
        <v>0</v>
      </c>
      <c r="C1348" s="17">
        <f>Lite!J13</f>
        <v>0</v>
      </c>
      <c r="D1348" s="17">
        <f>Lite!X13</f>
        <v>0</v>
      </c>
      <c r="E1348" s="17" t="str">
        <f>Lite!B13</f>
        <v/>
      </c>
      <c r="F1348" s="17" t="str">
        <f>Lite!C13</f>
        <v>D. Asset Management</v>
      </c>
      <c r="G1348" s="17">
        <f>Lite!D13</f>
        <v>0</v>
      </c>
      <c r="H1348" s="17">
        <f>Lite!E13</f>
        <v>0</v>
      </c>
      <c r="I1348" s="17">
        <f>Lite!F13</f>
        <v>0</v>
      </c>
      <c r="J1348" s="17">
        <f>Lite!G13</f>
        <v>0</v>
      </c>
      <c r="K1348" s="17">
        <f>Lite!H13</f>
        <v>0</v>
      </c>
      <c r="L1348" s="17"/>
      <c r="M1348" s="17"/>
      <c r="N1348" s="17"/>
      <c r="O1348" s="17"/>
      <c r="P1348" s="17"/>
      <c r="Q1348" s="17"/>
      <c r="R1348" s="17"/>
    </row>
    <row r="1349" spans="1:18" ht="70">
      <c r="A1349" s="17"/>
      <c r="B1349" s="17">
        <f>Lite!L14</f>
        <v>0</v>
      </c>
      <c r="C1349" s="17" t="str">
        <f>Lite!J14</f>
        <v>D</v>
      </c>
      <c r="D1349" s="17">
        <f>Lite!X14</f>
        <v>0</v>
      </c>
      <c r="E1349" s="17" t="str">
        <f>Lite!B14</f>
        <v>SL.6</v>
      </c>
      <c r="F1349" s="17" t="str">
        <f>Lite!C14</f>
        <v>Is there an asset management policy or program that has been approved by management, communicated to appropriate constituents and an owner to maintain and review the policy?</v>
      </c>
      <c r="G1349" s="17">
        <f>Lite!D14</f>
        <v>0</v>
      </c>
      <c r="H1349" s="17">
        <f>Lite!E14</f>
        <v>0</v>
      </c>
      <c r="I1349" s="17">
        <f>Lite!F14</f>
        <v>0</v>
      </c>
      <c r="J1349" s="17">
        <f>Lite!G14</f>
        <v>7.1</v>
      </c>
      <c r="K1349" s="17" t="str">
        <f>Lite!H14</f>
        <v>Responsibility For Assets</v>
      </c>
      <c r="L1349" s="17"/>
      <c r="M1349" s="17"/>
      <c r="N1349" s="17"/>
      <c r="O1349" s="17"/>
      <c r="P1349" s="17"/>
      <c r="Q1349" s="17"/>
      <c r="R1349" s="17"/>
    </row>
    <row r="1350" spans="1:18">
      <c r="A1350" s="17"/>
      <c r="B1350" s="17">
        <f>Lite!L15</f>
        <v>0</v>
      </c>
      <c r="C1350" s="17" t="str">
        <f>Lite!J15</f>
        <v>D</v>
      </c>
      <c r="D1350" s="17">
        <f>Lite!X15</f>
        <v>0</v>
      </c>
      <c r="E1350" s="17" t="str">
        <f>Lite!B15</f>
        <v>SL.7</v>
      </c>
      <c r="F1350" s="17" t="str">
        <f>Lite!C15</f>
        <v>Are information assets classified?</v>
      </c>
      <c r="G1350" s="17">
        <f>Lite!D15</f>
        <v>0</v>
      </c>
      <c r="H1350" s="17">
        <f>Lite!E15</f>
        <v>0</v>
      </c>
      <c r="I1350" s="17">
        <f>Lite!F15</f>
        <v>0</v>
      </c>
      <c r="J1350" s="17" t="str">
        <f>Lite!G15</f>
        <v>7.2.1</v>
      </c>
      <c r="K1350" s="17" t="str">
        <f>Lite!H15</f>
        <v>Classification Guidelines</v>
      </c>
      <c r="L1350" s="17"/>
      <c r="M1350" s="17"/>
      <c r="N1350" s="17"/>
      <c r="O1350" s="17"/>
      <c r="P1350" s="17"/>
      <c r="Q1350" s="17"/>
      <c r="R1350" s="17"/>
    </row>
    <row r="1351" spans="1:18" ht="56">
      <c r="A1351" s="17"/>
      <c r="B1351" s="17">
        <f>Lite!L16</f>
        <v>0</v>
      </c>
      <c r="C1351" s="17" t="str">
        <f>Lite!J16</f>
        <v>D</v>
      </c>
      <c r="D1351" s="17">
        <f>Lite!X16</f>
        <v>0</v>
      </c>
      <c r="E1351" s="17" t="str">
        <f>Lite!B16</f>
        <v>SL.8</v>
      </c>
      <c r="F1351" s="17" t="str">
        <f>Lite!C16</f>
        <v>Is there insurance coverage for business interruptions or general services interruption?</v>
      </c>
      <c r="G1351" s="17">
        <f>Lite!D16</f>
        <v>0</v>
      </c>
      <c r="H1351" s="17">
        <f>Lite!E16</f>
        <v>0</v>
      </c>
      <c r="I1351" s="17">
        <f>Lite!F16</f>
        <v>0</v>
      </c>
      <c r="J1351" s="17" t="str">
        <f>Lite!G16</f>
        <v>14.1.1.d</v>
      </c>
      <c r="K1351" s="17" t="str">
        <f>Lite!H16</f>
        <v>Including Information Security In The Business Continuity Management Process</v>
      </c>
      <c r="L1351" s="17"/>
      <c r="M1351" s="17"/>
      <c r="N1351" s="17"/>
      <c r="O1351" s="17"/>
      <c r="P1351" s="17"/>
      <c r="Q1351" s="17"/>
      <c r="R1351" s="17"/>
    </row>
    <row r="1352" spans="1:18">
      <c r="A1352" s="17"/>
      <c r="B1352" s="17">
        <f>Lite!L17</f>
        <v>0</v>
      </c>
      <c r="C1352" s="17">
        <f>Lite!J17</f>
        <v>0</v>
      </c>
      <c r="D1352" s="17">
        <f>Lite!X17</f>
        <v>0</v>
      </c>
      <c r="E1352" s="17" t="str">
        <f>Lite!B17</f>
        <v/>
      </c>
      <c r="F1352" s="17" t="str">
        <f>Lite!C17</f>
        <v>E. Human Resource Security</v>
      </c>
      <c r="G1352" s="17">
        <f>Lite!D17</f>
        <v>0</v>
      </c>
      <c r="H1352" s="17">
        <f>Lite!E17</f>
        <v>0</v>
      </c>
      <c r="I1352" s="17">
        <f>Lite!F17</f>
        <v>0</v>
      </c>
      <c r="J1352" s="17">
        <f>Lite!G17</f>
        <v>0</v>
      </c>
      <c r="K1352" s="17">
        <f>Lite!H17</f>
        <v>0</v>
      </c>
      <c r="L1352" s="17"/>
      <c r="M1352" s="17"/>
      <c r="N1352" s="17"/>
      <c r="O1352" s="17"/>
      <c r="P1352" s="17"/>
      <c r="Q1352" s="17"/>
      <c r="R1352" s="17"/>
    </row>
    <row r="1353" spans="1:18" ht="56">
      <c r="A1353" s="17"/>
      <c r="B1353" s="17">
        <f>Lite!L18</f>
        <v>0</v>
      </c>
      <c r="C1353" s="17" t="str">
        <f>Lite!J18</f>
        <v>E</v>
      </c>
      <c r="D1353" s="17">
        <f>Lite!X18</f>
        <v>0</v>
      </c>
      <c r="E1353" s="17" t="str">
        <f>Lite!B18</f>
        <v>SL.9</v>
      </c>
      <c r="F1353" s="17" t="str">
        <f>Lite!C18</f>
        <v>Are security roles and responsibilities of constituents defined and documented in accordance with the organization’s information security policy?</v>
      </c>
      <c r="G1353" s="17">
        <f>Lite!D18</f>
        <v>0</v>
      </c>
      <c r="H1353" s="17">
        <f>Lite!E18</f>
        <v>0</v>
      </c>
      <c r="I1353" s="17" t="str">
        <f>Lite!F18</f>
        <v>B.1 Information Security Policy Content</v>
      </c>
      <c r="J1353" s="17" t="str">
        <f>Lite!G18</f>
        <v>8.1.1</v>
      </c>
      <c r="K1353" s="17" t="str">
        <f>Lite!H18</f>
        <v>Roles and responsibilities</v>
      </c>
      <c r="L1353" s="17"/>
      <c r="M1353" s="17"/>
      <c r="N1353" s="17"/>
      <c r="O1353" s="17"/>
      <c r="P1353" s="17"/>
      <c r="Q1353" s="17"/>
      <c r="R1353" s="17"/>
    </row>
    <row r="1354" spans="1:18" ht="42">
      <c r="A1354" s="17"/>
      <c r="B1354" s="17">
        <f>Lite!L19</f>
        <v>0</v>
      </c>
      <c r="C1354" s="17" t="str">
        <f>Lite!J19</f>
        <v>E</v>
      </c>
      <c r="D1354" s="17">
        <f>Lite!X19</f>
        <v>0</v>
      </c>
      <c r="E1354" s="17" t="str">
        <f>Lite!B19</f>
        <v>SL.10</v>
      </c>
      <c r="F1354" s="17" t="str">
        <f>Lite!C19</f>
        <v>Is a background screening performed prior to allowing constituent access to Scoped Systems and Data?</v>
      </c>
      <c r="G1354" s="17">
        <f>Lite!D19</f>
        <v>0</v>
      </c>
      <c r="H1354" s="17">
        <f>Lite!E19</f>
        <v>0</v>
      </c>
      <c r="I1354" s="17" t="str">
        <f>Lite!F19</f>
        <v>E.2 Background Investigation Policy Content</v>
      </c>
      <c r="J1354" s="17" t="str">
        <f>Lite!G19</f>
        <v>8.1.2</v>
      </c>
      <c r="K1354" s="17" t="str">
        <f>Lite!H19</f>
        <v>Screening</v>
      </c>
      <c r="L1354" s="17"/>
      <c r="M1354" s="17"/>
      <c r="N1354" s="17"/>
      <c r="O1354" s="17"/>
      <c r="P1354" s="17"/>
      <c r="Q1354" s="17"/>
      <c r="R1354" s="17"/>
    </row>
    <row r="1355" spans="1:18" ht="28">
      <c r="A1355" s="17"/>
      <c r="B1355" s="17">
        <f>Lite!L20</f>
        <v>0</v>
      </c>
      <c r="C1355" s="17" t="str">
        <f>Lite!J20</f>
        <v>E</v>
      </c>
      <c r="D1355" s="17">
        <f>Lite!X20</f>
        <v>0</v>
      </c>
      <c r="E1355" s="17" t="str">
        <f>Lite!B20</f>
        <v>SL.11</v>
      </c>
      <c r="F1355" s="17" t="str">
        <f>Lite!C20</f>
        <v>Are new hires required to sign any agreements upon hire?</v>
      </c>
      <c r="G1355" s="17">
        <f>Lite!D20</f>
        <v>0</v>
      </c>
      <c r="H1355" s="17">
        <f>Lite!E20</f>
        <v>0</v>
      </c>
      <c r="I1355" s="17">
        <f>Lite!F20</f>
        <v>0</v>
      </c>
      <c r="J1355" s="17" t="str">
        <f>Lite!G20</f>
        <v>8.1.3</v>
      </c>
      <c r="K1355" s="17" t="str">
        <f>Lite!H20</f>
        <v>Terms and conditions of employment</v>
      </c>
      <c r="L1355" s="17"/>
      <c r="M1355" s="17"/>
      <c r="N1355" s="17"/>
      <c r="O1355" s="17"/>
      <c r="P1355" s="17"/>
      <c r="Q1355" s="17"/>
      <c r="R1355" s="17"/>
    </row>
    <row r="1356" spans="1:18" ht="42">
      <c r="A1356" s="17"/>
      <c r="B1356" s="17">
        <f>Lite!L21</f>
        <v>0</v>
      </c>
      <c r="C1356" s="17" t="str">
        <f>Lite!J21</f>
        <v>E</v>
      </c>
      <c r="D1356" s="17">
        <f>Lite!X21</f>
        <v>0</v>
      </c>
      <c r="E1356" s="17" t="str">
        <f>Lite!B21</f>
        <v>SL.12</v>
      </c>
      <c r="F1356" s="17" t="str">
        <f>Lite!C21</f>
        <v>Is there a security awareness training program?</v>
      </c>
      <c r="G1356" s="17">
        <f>Lite!D21</f>
        <v>0</v>
      </c>
      <c r="H1356" s="17">
        <f>Lite!E21</f>
        <v>0</v>
      </c>
      <c r="I1356" s="17" t="str">
        <f>Lite!F21</f>
        <v>E.1 Security Awareness Training Attendance</v>
      </c>
      <c r="J1356" s="17" t="str">
        <f>Lite!G21</f>
        <v>8.2.2</v>
      </c>
      <c r="K1356" s="17" t="str">
        <f>Lite!H21</f>
        <v>Information security awareness, education, and training</v>
      </c>
      <c r="L1356" s="17"/>
      <c r="M1356" s="17"/>
      <c r="N1356" s="17"/>
      <c r="O1356" s="17"/>
      <c r="P1356" s="17"/>
      <c r="Q1356" s="17"/>
      <c r="R1356" s="17"/>
    </row>
    <row r="1357" spans="1:18" ht="28">
      <c r="A1357" s="17"/>
      <c r="B1357" s="17">
        <f>Lite!L22</f>
        <v>0</v>
      </c>
      <c r="C1357" s="17" t="str">
        <f>Lite!J22</f>
        <v>E</v>
      </c>
      <c r="D1357" s="17">
        <f>Lite!X22</f>
        <v>0</v>
      </c>
      <c r="E1357" s="17" t="str">
        <f>Lite!B22</f>
        <v>SL.13</v>
      </c>
      <c r="F1357" s="17" t="str">
        <f>Lite!C22</f>
        <v>Is there a disciplinarily process for non-compliance with information security policies?</v>
      </c>
      <c r="G1357" s="17">
        <f>Lite!D22</f>
        <v>0</v>
      </c>
      <c r="H1357" s="17">
        <f>Lite!E22</f>
        <v>0</v>
      </c>
      <c r="I1357" s="17">
        <f>Lite!F22</f>
        <v>0</v>
      </c>
      <c r="J1357" s="17" t="str">
        <f>Lite!G22</f>
        <v>8.2.3</v>
      </c>
      <c r="K1357" s="17" t="str">
        <f>Lite!H22</f>
        <v>Disciplinary process</v>
      </c>
      <c r="L1357" s="17"/>
      <c r="M1357" s="17"/>
      <c r="N1357" s="17"/>
      <c r="O1357" s="17"/>
      <c r="P1357" s="17"/>
      <c r="Q1357" s="17"/>
      <c r="R1357" s="17"/>
    </row>
    <row r="1358" spans="1:18" ht="28">
      <c r="A1358" s="17"/>
      <c r="B1358" s="17">
        <f>Lite!L23</f>
        <v>0</v>
      </c>
      <c r="C1358" s="17" t="str">
        <f>Lite!J23</f>
        <v>E</v>
      </c>
      <c r="D1358" s="17">
        <f>Lite!X23</f>
        <v>0</v>
      </c>
      <c r="E1358" s="17" t="str">
        <f>Lite!B23</f>
        <v>SL.14</v>
      </c>
      <c r="F1358" s="17" t="str">
        <f>Lite!C23</f>
        <v>Is there a constituent termination or change of status process?</v>
      </c>
      <c r="G1358" s="17">
        <f>Lite!D23</f>
        <v>0</v>
      </c>
      <c r="H1358" s="17">
        <f>Lite!E23</f>
        <v>0</v>
      </c>
      <c r="I1358" s="17">
        <f>Lite!F23</f>
        <v>0</v>
      </c>
      <c r="J1358" s="17" t="str">
        <f>Lite!G23</f>
        <v>8.3.1</v>
      </c>
      <c r="K1358" s="17" t="str">
        <f>Lite!H23</f>
        <v>Termination responsibilities</v>
      </c>
      <c r="L1358" s="17"/>
      <c r="M1358" s="17"/>
      <c r="N1358" s="17"/>
      <c r="O1358" s="17"/>
      <c r="P1358" s="17"/>
      <c r="Q1358" s="17"/>
      <c r="R1358" s="17"/>
    </row>
    <row r="1359" spans="1:18">
      <c r="A1359" s="17"/>
      <c r="B1359" s="17">
        <f>Lite!L24</f>
        <v>0</v>
      </c>
      <c r="C1359" s="17">
        <f>Lite!J24</f>
        <v>0</v>
      </c>
      <c r="D1359" s="17">
        <f>Lite!X24</f>
        <v>0</v>
      </c>
      <c r="E1359" s="17" t="str">
        <f>Lite!B24</f>
        <v/>
      </c>
      <c r="F1359" s="17" t="str">
        <f>Lite!C24</f>
        <v>F. Physical and Environmental Security</v>
      </c>
      <c r="G1359" s="17">
        <f>Lite!D24</f>
        <v>0</v>
      </c>
      <c r="H1359" s="17">
        <f>Lite!E24</f>
        <v>0</v>
      </c>
      <c r="I1359" s="17">
        <f>Lite!F24</f>
        <v>0</v>
      </c>
      <c r="J1359" s="17">
        <f>Lite!G24</f>
        <v>0</v>
      </c>
      <c r="K1359" s="17">
        <f>Lite!H24</f>
        <v>0</v>
      </c>
      <c r="L1359" s="17"/>
      <c r="M1359" s="17"/>
      <c r="N1359" s="17"/>
      <c r="O1359" s="17"/>
      <c r="P1359" s="17"/>
      <c r="Q1359" s="17"/>
      <c r="R1359" s="17"/>
    </row>
    <row r="1360" spans="1:18" ht="28">
      <c r="A1360" s="17"/>
      <c r="B1360" s="17">
        <f>Lite!L25</f>
        <v>0</v>
      </c>
      <c r="C1360" s="17" t="str">
        <f>Lite!J25</f>
        <v>F</v>
      </c>
      <c r="D1360" s="17">
        <f>Lite!X25</f>
        <v>0</v>
      </c>
      <c r="E1360" s="17" t="str">
        <f>Lite!B25</f>
        <v>SL.15</v>
      </c>
      <c r="F1360" s="17" t="str">
        <f>Lite!C25</f>
        <v>Is there a physical security program?</v>
      </c>
      <c r="G1360" s="17">
        <f>Lite!D25</f>
        <v>0</v>
      </c>
      <c r="H1360" s="17">
        <f>Lite!E25</f>
        <v>0</v>
      </c>
      <c r="I1360" s="17">
        <f>Lite!F25</f>
        <v>0</v>
      </c>
      <c r="J1360" s="17" t="str">
        <f>Lite!G25</f>
        <v>5.1.1</v>
      </c>
      <c r="K1360" s="17" t="str">
        <f>Lite!H25</f>
        <v>Information Security Policy Document</v>
      </c>
      <c r="L1360" s="17"/>
      <c r="M1360" s="17"/>
      <c r="N1360" s="17"/>
      <c r="O1360" s="17"/>
      <c r="P1360" s="17"/>
      <c r="Q1360" s="17"/>
      <c r="R1360" s="17"/>
    </row>
    <row r="1361" spans="1:18" ht="56">
      <c r="A1361" s="17"/>
      <c r="B1361" s="17">
        <f>Lite!L26</f>
        <v>0</v>
      </c>
      <c r="C1361" s="17" t="str">
        <f>Lite!J26</f>
        <v>F</v>
      </c>
      <c r="D1361" s="17">
        <f>Lite!X26</f>
        <v>0</v>
      </c>
      <c r="E1361" s="17" t="str">
        <f>Lite!B26</f>
        <v>SL.16</v>
      </c>
      <c r="F1361" s="17" t="str">
        <f>Lite!C26</f>
        <v>Are reasonable physical security and environmental controls present in the building/data center that contains Scoped Systems and Data?</v>
      </c>
      <c r="G1361" s="17">
        <f>Lite!D26</f>
        <v>0</v>
      </c>
      <c r="H1361" s="17">
        <f>Lite!E26</f>
        <v>0</v>
      </c>
      <c r="I1361" s="17" t="str">
        <f>Lite!F26</f>
        <v>F.2 Physical Security Controls – Scoped Systems and Data</v>
      </c>
      <c r="J1361" s="17" t="str">
        <f>Lite!G26</f>
        <v>9.1.3</v>
      </c>
      <c r="K1361" s="17" t="str">
        <f>Lite!H26</f>
        <v>Securing offices, rooms, and facilities</v>
      </c>
      <c r="L1361" s="17"/>
      <c r="M1361" s="17"/>
      <c r="N1361" s="17"/>
      <c r="O1361" s="17"/>
      <c r="P1361" s="17"/>
      <c r="Q1361" s="17"/>
      <c r="R1361" s="17"/>
    </row>
    <row r="1362" spans="1:18">
      <c r="A1362" s="17"/>
      <c r="B1362" s="17">
        <f>Lite!L27</f>
        <v>0</v>
      </c>
      <c r="C1362" s="17" t="str">
        <f>Lite!J27</f>
        <v>F</v>
      </c>
      <c r="D1362" s="17">
        <f>Lite!X27</f>
        <v>0</v>
      </c>
      <c r="E1362" s="17" t="str">
        <f>Lite!B27</f>
        <v>SL.17</v>
      </c>
      <c r="F1362" s="17" t="str">
        <f>Lite!C27</f>
        <v>Are visitors permitted in the facility?</v>
      </c>
      <c r="G1362" s="17">
        <f>Lite!D27</f>
        <v>0</v>
      </c>
      <c r="H1362" s="17">
        <f>Lite!E27</f>
        <v>0</v>
      </c>
      <c r="I1362" s="17">
        <f>Lite!F27</f>
        <v>0</v>
      </c>
      <c r="J1362" s="17" t="str">
        <f>Lite!G27</f>
        <v>9.1.2</v>
      </c>
      <c r="K1362" s="17" t="str">
        <f>Lite!H27</f>
        <v>Physical entry controls</v>
      </c>
      <c r="L1362" s="17"/>
      <c r="M1362" s="17"/>
      <c r="N1362" s="17"/>
      <c r="O1362" s="17"/>
      <c r="P1362" s="17"/>
      <c r="Q1362" s="17"/>
      <c r="R1362" s="17"/>
    </row>
    <row r="1363" spans="1:18" ht="28">
      <c r="A1363" s="17"/>
      <c r="B1363" s="17">
        <f>Lite!L28</f>
        <v>0</v>
      </c>
      <c r="C1363" s="17">
        <f>Lite!J28</f>
        <v>0</v>
      </c>
      <c r="D1363" s="17">
        <f>Lite!X28</f>
        <v>0</v>
      </c>
      <c r="E1363" s="17" t="str">
        <f>Lite!B28</f>
        <v/>
      </c>
      <c r="F1363" s="17" t="str">
        <f>Lite!C28</f>
        <v>G. Communications and Operations Management</v>
      </c>
      <c r="G1363" s="17">
        <f>Lite!D28</f>
        <v>0</v>
      </c>
      <c r="H1363" s="17">
        <f>Lite!E28</f>
        <v>0</v>
      </c>
      <c r="I1363" s="17">
        <f>Lite!F28</f>
        <v>0</v>
      </c>
      <c r="J1363" s="17">
        <f>Lite!G28</f>
        <v>0</v>
      </c>
      <c r="K1363" s="17">
        <f>Lite!H28</f>
        <v>0</v>
      </c>
      <c r="L1363" s="17"/>
      <c r="M1363" s="17"/>
      <c r="N1363" s="17"/>
      <c r="O1363" s="17"/>
      <c r="P1363" s="17"/>
      <c r="Q1363" s="17"/>
      <c r="R1363" s="17"/>
    </row>
    <row r="1364" spans="1:18" ht="28">
      <c r="A1364" s="17"/>
      <c r="B1364" s="17">
        <f>Lite!L29</f>
        <v>0</v>
      </c>
      <c r="C1364" s="17" t="str">
        <f>Lite!J29</f>
        <v>G</v>
      </c>
      <c r="D1364" s="17">
        <f>Lite!X29</f>
        <v>0</v>
      </c>
      <c r="E1364" s="17" t="str">
        <f>Lite!B29</f>
        <v>SL.18</v>
      </c>
      <c r="F1364" s="17" t="str">
        <f>Lite!C29</f>
        <v>Are Management approved operating procedures utilized?</v>
      </c>
      <c r="G1364" s="17">
        <f>Lite!D29</f>
        <v>0</v>
      </c>
      <c r="H1364" s="17">
        <f>Lite!E29</f>
        <v>0</v>
      </c>
      <c r="I1364" s="17">
        <f>Lite!F29</f>
        <v>0</v>
      </c>
      <c r="J1364" s="17" t="str">
        <f>Lite!G29</f>
        <v>10.1.1</v>
      </c>
      <c r="K1364" s="17" t="str">
        <f>Lite!H29</f>
        <v>Documented Operating Procedure</v>
      </c>
      <c r="L1364" s="17"/>
      <c r="M1364" s="17"/>
      <c r="N1364" s="17"/>
      <c r="O1364" s="17"/>
      <c r="P1364" s="17"/>
      <c r="Q1364" s="17"/>
      <c r="R1364" s="17"/>
    </row>
    <row r="1365" spans="1:18" ht="70">
      <c r="A1365" s="17"/>
      <c r="B1365" s="17">
        <f>Lite!L30</f>
        <v>0</v>
      </c>
      <c r="C1365" s="17" t="str">
        <f>Lite!J30</f>
        <v>G</v>
      </c>
      <c r="D1365" s="17">
        <f>Lite!X30</f>
        <v>0</v>
      </c>
      <c r="E1365" s="17" t="str">
        <f>Lite!B30</f>
        <v>SL.19</v>
      </c>
      <c r="F1365" s="17" t="str">
        <f>Lite!C30</f>
        <v>Is there an operational change management / change control policy or program that has been approved by management, communicated to appropriate constituents and an owner to maintain and review the policy?</v>
      </c>
      <c r="G1365" s="17">
        <f>Lite!D30</f>
        <v>0</v>
      </c>
      <c r="H1365" s="17">
        <f>Lite!E30</f>
        <v>0</v>
      </c>
      <c r="I1365" s="17" t="str">
        <f>Lite!F30</f>
        <v>G.21 Change Control</v>
      </c>
      <c r="J1365" s="17" t="str">
        <f>Lite!G30</f>
        <v>10.1.2</v>
      </c>
      <c r="K1365" s="17" t="str">
        <f>Lite!H30</f>
        <v>Change Management</v>
      </c>
      <c r="L1365" s="17"/>
      <c r="M1365" s="17"/>
      <c r="N1365" s="17"/>
      <c r="O1365" s="17"/>
      <c r="P1365" s="17"/>
      <c r="Q1365" s="17"/>
      <c r="R1365" s="17"/>
    </row>
    <row r="1366" spans="1:18" ht="28">
      <c r="A1366" s="17"/>
      <c r="B1366" s="17">
        <f>Lite!L31</f>
        <v>0</v>
      </c>
      <c r="C1366" s="17" t="str">
        <f>Lite!J31</f>
        <v>G</v>
      </c>
      <c r="D1366" s="17">
        <f>Lite!X31</f>
        <v>0</v>
      </c>
      <c r="E1366" s="17" t="str">
        <f>Lite!B31</f>
        <v>SL.20</v>
      </c>
      <c r="F1366" s="17" t="str">
        <f>Lite!C31</f>
        <v>Is application development performed?</v>
      </c>
      <c r="G1366" s="17">
        <f>Lite!D31</f>
        <v>0</v>
      </c>
      <c r="H1366" s="17">
        <f>Lite!E31</f>
        <v>0</v>
      </c>
      <c r="I1366" s="17">
        <f>Lite!F31</f>
        <v>0</v>
      </c>
      <c r="J1366" s="17">
        <f>Lite!G31</f>
        <v>12.5</v>
      </c>
      <c r="K1366" s="17" t="str">
        <f>Lite!H31</f>
        <v>Security In Development And Support Processes</v>
      </c>
      <c r="L1366" s="17"/>
      <c r="M1366" s="17"/>
      <c r="N1366" s="17"/>
      <c r="O1366" s="17"/>
      <c r="P1366" s="17"/>
      <c r="Q1366" s="17"/>
      <c r="R1366" s="17"/>
    </row>
    <row r="1367" spans="1:18" ht="70">
      <c r="A1367" s="17"/>
      <c r="B1367" s="17">
        <f>Lite!L32</f>
        <v>0</v>
      </c>
      <c r="C1367" s="17" t="str">
        <f>Lite!J32</f>
        <v>G</v>
      </c>
      <c r="D1367" s="17">
        <f>Lite!X32</f>
        <v>0</v>
      </c>
      <c r="E1367" s="17" t="str">
        <f>Lite!B32</f>
        <v>SL.21</v>
      </c>
      <c r="F1367" s="17" t="str">
        <f>Lite!C32</f>
        <v>Do third party vendors have access to Scoped Systems and Data? (backup vendors, service providers, equipment support maintenance, software maintenance vendors, data recovery vendors, etc)?</v>
      </c>
      <c r="G1367" s="17">
        <f>Lite!D32</f>
        <v>0</v>
      </c>
      <c r="H1367" s="17">
        <f>Lite!E32</f>
        <v>0</v>
      </c>
      <c r="I1367" s="17">
        <f>Lite!F32</f>
        <v>0</v>
      </c>
      <c r="J1367" s="17" t="str">
        <f>Lite!G32</f>
        <v>N/A</v>
      </c>
      <c r="K1367" s="17" t="str">
        <f>Lite!H32</f>
        <v/>
      </c>
      <c r="L1367" s="17"/>
      <c r="M1367" s="17"/>
      <c r="N1367" s="17"/>
      <c r="O1367" s="17"/>
      <c r="P1367" s="17"/>
      <c r="Q1367" s="17"/>
      <c r="R1367" s="17"/>
    </row>
    <row r="1368" spans="1:18" ht="84">
      <c r="A1368" s="17"/>
      <c r="B1368" s="17">
        <f>Lite!L33</f>
        <v>0</v>
      </c>
      <c r="C1368" s="17" t="str">
        <f>Lite!J33</f>
        <v>G</v>
      </c>
      <c r="D1368" s="17">
        <f>Lite!X33</f>
        <v>0</v>
      </c>
      <c r="E1368" s="17" t="str">
        <f>Lite!B33</f>
        <v>SL.22</v>
      </c>
      <c r="F1368" s="17" t="str">
        <f>Lite!C33</f>
        <v>Is there an anti-virus / malware policy or program (workstations, servers, mobile devices) that has been approved by management, communicated to appropriate constituents and an owner to maintain and review the policy?</v>
      </c>
      <c r="G1368" s="17">
        <f>Lite!D33</f>
        <v>0</v>
      </c>
      <c r="H1368" s="17">
        <f>Lite!E33</f>
        <v>0</v>
      </c>
      <c r="I1368" s="17">
        <f>Lite!F33</f>
        <v>0</v>
      </c>
      <c r="J1368" s="17" t="str">
        <f>Lite!G33</f>
        <v>10.4.1.e</v>
      </c>
      <c r="K1368" s="17" t="str">
        <f>Lite!H33</f>
        <v>Controls Against Malicious Code</v>
      </c>
      <c r="L1368" s="17"/>
      <c r="M1368" s="17"/>
      <c r="N1368" s="17"/>
      <c r="O1368" s="17"/>
      <c r="P1368" s="17"/>
      <c r="Q1368" s="17"/>
      <c r="R1368" s="17"/>
    </row>
    <row r="1369" spans="1:18" ht="28">
      <c r="A1369" s="17"/>
      <c r="B1369" s="17">
        <f>Lite!L34</f>
        <v>0</v>
      </c>
      <c r="C1369" s="17" t="str">
        <f>Lite!J34</f>
        <v>G</v>
      </c>
      <c r="D1369" s="17">
        <f>Lite!X34</f>
        <v>0</v>
      </c>
      <c r="E1369" s="17" t="str">
        <f>Lite!B34</f>
        <v>SL.23</v>
      </c>
      <c r="F1369" s="17" t="str">
        <f>Lite!C34</f>
        <v>Are system backups of Scoped Systems and Data performed?</v>
      </c>
      <c r="G1369" s="17">
        <f>Lite!D34</f>
        <v>0</v>
      </c>
      <c r="H1369" s="17">
        <f>Lite!E34</f>
        <v>0</v>
      </c>
      <c r="I1369" s="17">
        <f>Lite!F34</f>
        <v>0</v>
      </c>
      <c r="J1369" s="17" t="str">
        <f>Lite!G34</f>
        <v>10.5.1</v>
      </c>
      <c r="K1369" s="17" t="str">
        <f>Lite!H34</f>
        <v>Information Back-Up</v>
      </c>
      <c r="L1369" s="17"/>
      <c r="M1369" s="17"/>
      <c r="N1369" s="17"/>
      <c r="O1369" s="17"/>
      <c r="P1369" s="17"/>
      <c r="Q1369" s="17"/>
      <c r="R1369" s="17"/>
    </row>
    <row r="1370" spans="1:18" ht="28">
      <c r="A1370" s="17"/>
      <c r="B1370" s="17">
        <f>Lite!L35</f>
        <v>0</v>
      </c>
      <c r="C1370" s="17" t="str">
        <f>Lite!J35</f>
        <v>G</v>
      </c>
      <c r="D1370" s="17">
        <f>Lite!X35</f>
        <v>0</v>
      </c>
      <c r="E1370" s="17" t="str">
        <f>Lite!B35</f>
        <v>SL.24</v>
      </c>
      <c r="F1370" s="17" t="str">
        <f>Lite!C35</f>
        <v>Are there firewalls in use for both internal and external connections?</v>
      </c>
      <c r="G1370" s="17">
        <f>Lite!D35</f>
        <v>0</v>
      </c>
      <c r="H1370" s="17">
        <f>Lite!E35</f>
        <v>0</v>
      </c>
      <c r="I1370" s="17" t="str">
        <f>Lite!F35</f>
        <v>G.17 Network Security – Firewall(s)</v>
      </c>
      <c r="J1370" s="17" t="str">
        <f>Lite!G35</f>
        <v>11.4.5</v>
      </c>
      <c r="K1370" s="17" t="str">
        <f>Lite!H35</f>
        <v>Segregation in networks</v>
      </c>
      <c r="L1370" s="17"/>
      <c r="M1370" s="17"/>
      <c r="N1370" s="17"/>
      <c r="O1370" s="17"/>
      <c r="P1370" s="17"/>
      <c r="Q1370" s="17"/>
      <c r="R1370" s="17"/>
    </row>
    <row r="1371" spans="1:18" ht="70">
      <c r="A1371" s="17"/>
      <c r="B1371" s="17">
        <f>Lite!L36</f>
        <v>0</v>
      </c>
      <c r="C1371" s="17" t="str">
        <f>Lite!J36</f>
        <v>G</v>
      </c>
      <c r="D1371" s="17">
        <f>Lite!X36</f>
        <v>0</v>
      </c>
      <c r="E1371" s="17" t="str">
        <f>Lite!B36</f>
        <v>SL.25</v>
      </c>
      <c r="F1371" s="17" t="str">
        <f>Lite!C36</f>
        <v>Are vulnerability assessments, scans or penetration tests performed on internal or external networks?</v>
      </c>
      <c r="G1371" s="17">
        <f>Lite!D36</f>
        <v>0</v>
      </c>
      <c r="H1371" s="17">
        <f>Lite!E36</f>
        <v>0</v>
      </c>
      <c r="I1371" s="17" t="str">
        <f>Lite!F36</f>
        <v>L.2 Technical Compliance Checking – Vulnerability Testing and Remediation</v>
      </c>
      <c r="J1371" s="17" t="str">
        <f>Lite!G36</f>
        <v>12.6.1</v>
      </c>
      <c r="K1371" s="17" t="str">
        <f>Lite!H36</f>
        <v>Control of technical vulnerabilities</v>
      </c>
      <c r="L1371" s="17"/>
      <c r="M1371" s="17"/>
      <c r="N1371" s="17"/>
      <c r="O1371" s="17"/>
      <c r="P1371" s="17"/>
      <c r="Q1371" s="17"/>
      <c r="R1371" s="17"/>
    </row>
    <row r="1372" spans="1:18" ht="28">
      <c r="A1372" s="17"/>
      <c r="B1372" s="17">
        <f>Lite!L37</f>
        <v>0</v>
      </c>
      <c r="C1372" s="17" t="str">
        <f>Lite!J37</f>
        <v>G</v>
      </c>
      <c r="D1372" s="17">
        <f>Lite!X37</f>
        <v>0</v>
      </c>
      <c r="E1372" s="17" t="str">
        <f>Lite!B37</f>
        <v>SL.26</v>
      </c>
      <c r="F1372" s="17" t="str">
        <f>Lite!C37</f>
        <v>Are there external network connections (Internet, intranet, extranet, etc.)?</v>
      </c>
      <c r="G1372" s="17">
        <f>Lite!D37</f>
        <v>0</v>
      </c>
      <c r="H1372" s="17">
        <f>Lite!E37</f>
        <v>0</v>
      </c>
      <c r="I1372" s="17">
        <f>Lite!F37</f>
        <v>0</v>
      </c>
      <c r="J1372" s="17" t="str">
        <f>Lite!G37</f>
        <v>N/A</v>
      </c>
      <c r="K1372" s="17" t="str">
        <f>Lite!H37</f>
        <v/>
      </c>
      <c r="L1372" s="17"/>
      <c r="M1372" s="17"/>
      <c r="N1372" s="17"/>
      <c r="O1372" s="17"/>
      <c r="P1372" s="17"/>
      <c r="Q1372" s="17"/>
      <c r="R1372" s="17"/>
    </row>
    <row r="1373" spans="1:18" ht="28">
      <c r="A1373" s="17"/>
      <c r="B1373" s="17">
        <f>Lite!L38</f>
        <v>0</v>
      </c>
      <c r="C1373" s="17" t="str">
        <f>Lite!J38</f>
        <v>G</v>
      </c>
      <c r="D1373" s="17">
        <f>Lite!X38</f>
        <v>0</v>
      </c>
      <c r="E1373" s="17" t="str">
        <f>Lite!B38</f>
        <v>SL.27</v>
      </c>
      <c r="F1373" s="17" t="str">
        <f>Lite!C38</f>
        <v>Is wireless networking technology used?</v>
      </c>
      <c r="G1373" s="17">
        <f>Lite!D38</f>
        <v>0</v>
      </c>
      <c r="H1373" s="17">
        <f>Lite!E38</f>
        <v>0</v>
      </c>
      <c r="I1373" s="17" t="str">
        <f>Lite!F38</f>
        <v>G.15 Unapproved Wireless Networks</v>
      </c>
      <c r="J1373" s="17" t="str">
        <f>Lite!G38</f>
        <v>10.6.1.c</v>
      </c>
      <c r="K1373" s="17" t="str">
        <f>Lite!H38</f>
        <v>Network Controls</v>
      </c>
      <c r="L1373" s="17"/>
      <c r="M1373" s="17"/>
      <c r="N1373" s="17"/>
      <c r="O1373" s="17"/>
      <c r="P1373" s="17"/>
      <c r="Q1373" s="17"/>
      <c r="R1373" s="17"/>
    </row>
    <row r="1374" spans="1:18" ht="70">
      <c r="A1374" s="17"/>
      <c r="B1374" s="17">
        <f>Lite!L39</f>
        <v>0</v>
      </c>
      <c r="C1374" s="17" t="str">
        <f>Lite!J39</f>
        <v>G</v>
      </c>
      <c r="D1374" s="17">
        <f>Lite!X39</f>
        <v>0</v>
      </c>
      <c r="E1374" s="17" t="str">
        <f>Lite!B39</f>
        <v>SL.28</v>
      </c>
      <c r="F1374" s="17" t="str">
        <f>Lite!C39</f>
        <v>Is there a removable media policy or program (CDs, DVDs, tapes, disk drives) that has been approved by management, communicated to appropriate constituents, and an owner to maintain and review the policy?</v>
      </c>
      <c r="G1374" s="17">
        <f>Lite!D39</f>
        <v>0</v>
      </c>
      <c r="H1374" s="17">
        <f>Lite!E39</f>
        <v>0</v>
      </c>
      <c r="I1374" s="17">
        <f>Lite!F39</f>
        <v>0</v>
      </c>
      <c r="J1374" s="17" t="str">
        <f>Lite!G39</f>
        <v>10.7.1</v>
      </c>
      <c r="K1374" s="17" t="str">
        <f>Lite!H39</f>
        <v>Management Of Removable Media</v>
      </c>
      <c r="L1374" s="17"/>
      <c r="M1374" s="17"/>
      <c r="N1374" s="17"/>
      <c r="O1374" s="17"/>
      <c r="P1374" s="17"/>
      <c r="Q1374" s="17"/>
      <c r="R1374" s="17"/>
    </row>
    <row r="1375" spans="1:18" ht="28">
      <c r="A1375" s="17"/>
      <c r="B1375" s="17">
        <f>Lite!L40</f>
        <v>0</v>
      </c>
      <c r="C1375" s="17" t="str">
        <f>Lite!J40</f>
        <v>G</v>
      </c>
      <c r="D1375" s="17">
        <f>Lite!X40</f>
        <v>0</v>
      </c>
      <c r="E1375" s="17" t="str">
        <f>Lite!B40</f>
        <v>SL.29</v>
      </c>
      <c r="F1375" s="17" t="str">
        <f>Lite!C40</f>
        <v>Is Scoped Data sent or received electronically or via physical media?</v>
      </c>
      <c r="G1375" s="17">
        <f>Lite!D40</f>
        <v>0</v>
      </c>
      <c r="H1375" s="17">
        <f>Lite!E40</f>
        <v>0</v>
      </c>
      <c r="I1375" s="17">
        <f>Lite!F40</f>
        <v>0</v>
      </c>
      <c r="J1375" s="17" t="str">
        <f>Lite!G40</f>
        <v>10.8.3</v>
      </c>
      <c r="K1375" s="17" t="str">
        <f>Lite!H40</f>
        <v>Physical Media In Transit</v>
      </c>
      <c r="L1375" s="17"/>
      <c r="M1375" s="17"/>
      <c r="N1375" s="17"/>
      <c r="O1375" s="17"/>
      <c r="P1375" s="17"/>
      <c r="Q1375" s="17"/>
      <c r="R1375" s="17"/>
    </row>
    <row r="1376" spans="1:18">
      <c r="A1376" s="17"/>
      <c r="B1376" s="17">
        <f>Lite!L41</f>
        <v>0</v>
      </c>
      <c r="C1376" s="17" t="str">
        <f>Lite!J41</f>
        <v>G</v>
      </c>
      <c r="D1376" s="17">
        <f>Lite!X41</f>
        <v>0</v>
      </c>
      <c r="E1376" s="17" t="str">
        <f>Lite!B41</f>
        <v>SL.30</v>
      </c>
      <c r="F1376" s="17" t="str">
        <f>Lite!C41</f>
        <v>Are Web services provided?</v>
      </c>
      <c r="G1376" s="17">
        <f>Lite!D41</f>
        <v>0</v>
      </c>
      <c r="H1376" s="17">
        <f>Lite!E41</f>
        <v>0</v>
      </c>
      <c r="I1376" s="17">
        <f>Lite!F41</f>
        <v>0</v>
      </c>
      <c r="J1376" s="17" t="str">
        <f>Lite!G41</f>
        <v>N/A</v>
      </c>
      <c r="K1376" s="17" t="str">
        <f>Lite!H41</f>
        <v/>
      </c>
      <c r="L1376" s="17"/>
      <c r="M1376" s="17"/>
      <c r="N1376" s="17"/>
      <c r="O1376" s="17"/>
      <c r="P1376" s="17"/>
      <c r="Q1376" s="17"/>
      <c r="R1376" s="17"/>
    </row>
    <row r="1377" spans="1:18">
      <c r="A1377" s="17"/>
      <c r="B1377" s="17">
        <f>Lite!L42</f>
        <v>0</v>
      </c>
      <c r="C1377" s="17">
        <f>Lite!J42</f>
        <v>0</v>
      </c>
      <c r="D1377" s="17">
        <f>Lite!X42</f>
        <v>0</v>
      </c>
      <c r="E1377" s="17" t="str">
        <f>Lite!B42</f>
        <v/>
      </c>
      <c r="F1377" s="17" t="str">
        <f>Lite!C42</f>
        <v>H. Access Control</v>
      </c>
      <c r="G1377" s="17">
        <f>Lite!D42</f>
        <v>0</v>
      </c>
      <c r="H1377" s="17">
        <f>Lite!E42</f>
        <v>0</v>
      </c>
      <c r="I1377" s="17">
        <f>Lite!F42</f>
        <v>0</v>
      </c>
      <c r="J1377" s="17">
        <f>Lite!G42</f>
        <v>0</v>
      </c>
      <c r="K1377" s="17">
        <f>Lite!H42</f>
        <v>0</v>
      </c>
      <c r="L1377" s="17"/>
      <c r="M1377" s="17"/>
      <c r="N1377" s="17"/>
      <c r="O1377" s="17"/>
      <c r="P1377" s="17"/>
      <c r="Q1377" s="17"/>
      <c r="R1377" s="17"/>
    </row>
    <row r="1378" spans="1:18" ht="28">
      <c r="A1378" s="17"/>
      <c r="B1378" s="17">
        <f>Lite!L43</f>
        <v>0</v>
      </c>
      <c r="C1378" s="17" t="str">
        <f>Lite!J43</f>
        <v>H</v>
      </c>
      <c r="D1378" s="17">
        <f>Lite!X43</f>
        <v>0</v>
      </c>
      <c r="E1378" s="17" t="str">
        <f>Lite!B43</f>
        <v>SL.31</v>
      </c>
      <c r="F1378" s="17" t="str">
        <f>Lite!C43</f>
        <v>Are electronic systems used to transmit, process or store Scoped Systems and Data?</v>
      </c>
      <c r="G1378" s="17">
        <f>Lite!D43</f>
        <v>0</v>
      </c>
      <c r="H1378" s="17">
        <f>Lite!E43</f>
        <v>0</v>
      </c>
      <c r="I1378" s="17">
        <f>Lite!F43</f>
        <v>0</v>
      </c>
      <c r="J1378" s="17" t="str">
        <f>Lite!G43</f>
        <v>N/A</v>
      </c>
      <c r="K1378" s="17" t="str">
        <f>Lite!H43</f>
        <v/>
      </c>
      <c r="L1378" s="17"/>
      <c r="M1378" s="17"/>
      <c r="N1378" s="17"/>
      <c r="O1378" s="17"/>
      <c r="P1378" s="17"/>
      <c r="Q1378" s="17"/>
      <c r="R1378" s="17"/>
    </row>
    <row r="1379" spans="1:18">
      <c r="A1379" s="17"/>
      <c r="B1379" s="17">
        <f>Lite!L44</f>
        <v>0</v>
      </c>
      <c r="C1379" s="17" t="str">
        <f>Lite!J44</f>
        <v>H</v>
      </c>
      <c r="D1379" s="17">
        <f>Lite!X44</f>
        <v>0</v>
      </c>
      <c r="E1379" s="17" t="str">
        <f>Lite!B44</f>
        <v>SL.32</v>
      </c>
      <c r="F1379" s="17" t="str">
        <f>Lite!C44</f>
        <v>Are unique user IDs used for access?</v>
      </c>
      <c r="G1379" s="17">
        <f>Lite!D44</f>
        <v>0</v>
      </c>
      <c r="H1379" s="17">
        <f>Lite!E44</f>
        <v>0</v>
      </c>
      <c r="I1379" s="17">
        <f>Lite!F44</f>
        <v>0</v>
      </c>
      <c r="J1379" s="17" t="str">
        <f>Lite!G44</f>
        <v>11.2.1.a</v>
      </c>
      <c r="K1379" s="17" t="str">
        <f>Lite!H44</f>
        <v>User Registration</v>
      </c>
      <c r="L1379" s="17"/>
      <c r="M1379" s="17"/>
      <c r="N1379" s="17"/>
      <c r="O1379" s="17"/>
      <c r="P1379" s="17"/>
      <c r="Q1379" s="17"/>
      <c r="R1379" s="17"/>
    </row>
    <row r="1380" spans="1:18" ht="28">
      <c r="A1380" s="17"/>
      <c r="B1380" s="17">
        <f>Lite!L45</f>
        <v>0</v>
      </c>
      <c r="C1380" s="17" t="str">
        <f>Lite!J45</f>
        <v>H</v>
      </c>
      <c r="D1380" s="17">
        <f>Lite!X45</f>
        <v>0</v>
      </c>
      <c r="E1380" s="17" t="str">
        <f>Lite!B45</f>
        <v>SL.33</v>
      </c>
      <c r="F1380" s="17" t="str">
        <f>Lite!C45</f>
        <v>Is application development performed?</v>
      </c>
      <c r="G1380" s="17">
        <f>Lite!D45</f>
        <v>0</v>
      </c>
      <c r="H1380" s="17">
        <f>Lite!E45</f>
        <v>0</v>
      </c>
      <c r="I1380" s="17">
        <f>Lite!F45</f>
        <v>0</v>
      </c>
      <c r="J1380" s="17">
        <f>Lite!G45</f>
        <v>11.6</v>
      </c>
      <c r="K1380" s="17" t="str">
        <f>Lite!H45</f>
        <v>Application and information access control</v>
      </c>
      <c r="L1380" s="17"/>
      <c r="M1380" s="17"/>
      <c r="N1380" s="17"/>
      <c r="O1380" s="17"/>
      <c r="P1380" s="17"/>
      <c r="Q1380" s="17"/>
      <c r="R1380" s="17"/>
    </row>
    <row r="1381" spans="1:18" ht="42">
      <c r="A1381" s="17"/>
      <c r="B1381" s="17">
        <f>Lite!L46</f>
        <v>0</v>
      </c>
      <c r="C1381" s="17" t="str">
        <f>Lite!J46</f>
        <v>H</v>
      </c>
      <c r="D1381" s="17">
        <f>Lite!X46</f>
        <v>0</v>
      </c>
      <c r="E1381" s="17" t="str">
        <f>Lite!B46</f>
        <v>SL.34</v>
      </c>
      <c r="F1381" s="17" t="str">
        <f>Lite!C46</f>
        <v>Are passwords required to access systems transmitting, processing or storing Scoped Systems and Data?</v>
      </c>
      <c r="G1381" s="17">
        <f>Lite!D46</f>
        <v>0</v>
      </c>
      <c r="H1381" s="17">
        <f>Lite!E46</f>
        <v>0</v>
      </c>
      <c r="I1381" s="17">
        <f>Lite!F46</f>
        <v>0</v>
      </c>
      <c r="J1381" s="17" t="str">
        <f>Lite!G46</f>
        <v>11.2.3</v>
      </c>
      <c r="K1381" s="17" t="str">
        <f>Lite!H46</f>
        <v>User Password Management</v>
      </c>
      <c r="L1381" s="17"/>
      <c r="M1381" s="17"/>
      <c r="N1381" s="17"/>
      <c r="O1381" s="17"/>
      <c r="P1381" s="17"/>
      <c r="Q1381" s="17"/>
      <c r="R1381" s="17"/>
    </row>
    <row r="1382" spans="1:18" ht="28">
      <c r="A1382" s="17"/>
      <c r="B1382" s="17">
        <f>Lite!L47</f>
        <v>0</v>
      </c>
      <c r="C1382" s="17" t="str">
        <f>Lite!J47</f>
        <v>H</v>
      </c>
      <c r="D1382" s="17">
        <f>Lite!X47</f>
        <v>0</v>
      </c>
      <c r="E1382" s="17" t="str">
        <f>Lite!B47</f>
        <v>SL.35</v>
      </c>
      <c r="F1382" s="17" t="str">
        <f>Lite!C47</f>
        <v>Is remote access permitted?</v>
      </c>
      <c r="G1382" s="17">
        <f>Lite!D47</f>
        <v>0</v>
      </c>
      <c r="H1382" s="17">
        <f>Lite!E47</f>
        <v>0</v>
      </c>
      <c r="I1382" s="17">
        <f>Lite!F47</f>
        <v>0</v>
      </c>
      <c r="J1382" s="17">
        <f>Lite!G47</f>
        <v>11.7</v>
      </c>
      <c r="K1382" s="17" t="str">
        <f>Lite!H47</f>
        <v>Mobile Computing And Teleworking</v>
      </c>
      <c r="L1382" s="17"/>
      <c r="M1382" s="17"/>
      <c r="N1382" s="17"/>
      <c r="O1382" s="17"/>
      <c r="P1382" s="17"/>
      <c r="Q1382" s="17"/>
      <c r="R1382" s="17"/>
    </row>
    <row r="1383" spans="1:18" ht="28">
      <c r="A1383" s="17"/>
      <c r="B1383" s="17">
        <f>Lite!L48</f>
        <v>0</v>
      </c>
      <c r="C1383" s="17">
        <f>Lite!J48</f>
        <v>0</v>
      </c>
      <c r="D1383" s="17">
        <f>Lite!X48</f>
        <v>0</v>
      </c>
      <c r="E1383" s="17" t="str">
        <f>Lite!B48</f>
        <v/>
      </c>
      <c r="F1383" s="17" t="str">
        <f>Lite!C48</f>
        <v>I. Information Systems Acquisition Development &amp; Maintenance</v>
      </c>
      <c r="G1383" s="17">
        <f>Lite!D48</f>
        <v>0</v>
      </c>
      <c r="H1383" s="17">
        <f>Lite!E48</f>
        <v>0</v>
      </c>
      <c r="I1383" s="17">
        <f>Lite!F48</f>
        <v>0</v>
      </c>
      <c r="J1383" s="17">
        <f>Lite!G48</f>
        <v>0</v>
      </c>
      <c r="K1383" s="17">
        <f>Lite!H48</f>
        <v>0</v>
      </c>
      <c r="L1383" s="17"/>
      <c r="M1383" s="17"/>
      <c r="N1383" s="17"/>
      <c r="O1383" s="17"/>
      <c r="P1383" s="17"/>
      <c r="Q1383" s="17"/>
      <c r="R1383" s="17"/>
    </row>
    <row r="1384" spans="1:18" ht="42">
      <c r="A1384" s="17"/>
      <c r="B1384" s="17">
        <f>Lite!L49</f>
        <v>0</v>
      </c>
      <c r="C1384" s="17" t="str">
        <f>Lite!J49</f>
        <v>I</v>
      </c>
      <c r="D1384" s="17">
        <f>Lite!X49</f>
        <v>0</v>
      </c>
      <c r="E1384" s="17" t="str">
        <f>Lite!B49</f>
        <v>SL.36</v>
      </c>
      <c r="F1384" s="17" t="str">
        <f>Lite!C49</f>
        <v>Are business information systems used to transmit, process or store Scoped Systems and Data?</v>
      </c>
      <c r="G1384" s="17">
        <f>Lite!D49</f>
        <v>0</v>
      </c>
      <c r="H1384" s="17">
        <f>Lite!E49</f>
        <v>0</v>
      </c>
      <c r="I1384" s="17">
        <f>Lite!F49</f>
        <v>0</v>
      </c>
      <c r="J1384" s="17" t="str">
        <f>Lite!G49</f>
        <v>12.1.1</v>
      </c>
      <c r="K1384" s="17" t="str">
        <f>Lite!H49</f>
        <v>Security Requirements Analysis And Specification</v>
      </c>
      <c r="L1384" s="17"/>
      <c r="M1384" s="17"/>
      <c r="N1384" s="17"/>
      <c r="O1384" s="17"/>
      <c r="P1384" s="17"/>
      <c r="Q1384" s="17"/>
      <c r="R1384" s="17"/>
    </row>
    <row r="1385" spans="1:18" ht="28">
      <c r="A1385" s="17"/>
      <c r="B1385" s="17">
        <f>Lite!L50</f>
        <v>0</v>
      </c>
      <c r="C1385" s="17" t="str">
        <f>Lite!J50</f>
        <v>I</v>
      </c>
      <c r="D1385" s="17">
        <f>Lite!X50</f>
        <v>0</v>
      </c>
      <c r="E1385" s="17" t="str">
        <f>Lite!B50</f>
        <v>SL.37</v>
      </c>
      <c r="F1385" s="17" t="str">
        <f>Lite!C50</f>
        <v>Is application development performed?</v>
      </c>
      <c r="G1385" s="17">
        <f>Lite!D50</f>
        <v>0</v>
      </c>
      <c r="H1385" s="17">
        <f>Lite!E50</f>
        <v>0</v>
      </c>
      <c r="I1385" s="17">
        <f>Lite!F50</f>
        <v>0</v>
      </c>
      <c r="J1385" s="17">
        <f>Lite!G50</f>
        <v>12.5</v>
      </c>
      <c r="K1385" s="17" t="str">
        <f>Lite!H50</f>
        <v>Security In Development And Support Processes</v>
      </c>
      <c r="L1385" s="17"/>
      <c r="M1385" s="17"/>
      <c r="N1385" s="17"/>
      <c r="O1385" s="17"/>
      <c r="P1385" s="17"/>
      <c r="Q1385" s="17"/>
      <c r="R1385" s="17"/>
    </row>
    <row r="1386" spans="1:18" ht="28">
      <c r="A1386" s="17"/>
      <c r="B1386" s="17">
        <f>Lite!L51</f>
        <v>0</v>
      </c>
      <c r="C1386" s="17" t="str">
        <f>Lite!J51</f>
        <v>I</v>
      </c>
      <c r="D1386" s="17">
        <f>Lite!X51</f>
        <v>0</v>
      </c>
      <c r="E1386" s="17" t="str">
        <f>Lite!B51</f>
        <v>SL.38</v>
      </c>
      <c r="F1386" s="17" t="str">
        <f>Lite!C51</f>
        <v>Is there a formal Software Development Life Cycle (SDLC) process?</v>
      </c>
      <c r="G1386" s="17">
        <f>Lite!D51</f>
        <v>0</v>
      </c>
      <c r="H1386" s="17">
        <f>Lite!E51</f>
        <v>0</v>
      </c>
      <c r="I1386" s="17">
        <f>Lite!F51</f>
        <v>0</v>
      </c>
      <c r="J1386" s="17">
        <f>Lite!G51</f>
        <v>12.5</v>
      </c>
      <c r="K1386" s="17" t="str">
        <f>Lite!H51</f>
        <v>Security In Development And Support Processes</v>
      </c>
      <c r="L1386" s="17"/>
      <c r="M1386" s="17"/>
      <c r="N1386" s="17"/>
      <c r="O1386" s="17"/>
      <c r="P1386" s="17"/>
      <c r="Q1386" s="17"/>
      <c r="R1386" s="17"/>
    </row>
    <row r="1387" spans="1:18" ht="28">
      <c r="A1387" s="17"/>
      <c r="B1387" s="17">
        <f>Lite!L52</f>
        <v>0</v>
      </c>
      <c r="C1387" s="17" t="str">
        <f>Lite!J52</f>
        <v>I</v>
      </c>
      <c r="D1387" s="17">
        <f>Lite!X52</f>
        <v>0</v>
      </c>
      <c r="E1387" s="17" t="str">
        <f>Lite!B52</f>
        <v>SL.39</v>
      </c>
      <c r="F1387" s="17" t="str">
        <f>Lite!C52</f>
        <v>Are systems and applications patched?</v>
      </c>
      <c r="G1387" s="17">
        <f>Lite!D52</f>
        <v>0</v>
      </c>
      <c r="H1387" s="17">
        <f>Lite!E52</f>
        <v>0</v>
      </c>
      <c r="I1387" s="17" t="str">
        <f>Lite!F52</f>
        <v>I.4 System Patching</v>
      </c>
      <c r="J1387" s="17" t="str">
        <f>Lite!G52</f>
        <v>12.6.1</v>
      </c>
      <c r="K1387" s="17" t="str">
        <f>Lite!H52</f>
        <v>Control Of Technical Vulnerabilities</v>
      </c>
      <c r="L1387" s="17"/>
      <c r="M1387" s="17"/>
      <c r="N1387" s="17"/>
      <c r="O1387" s="17"/>
      <c r="P1387" s="17"/>
      <c r="Q1387" s="17"/>
      <c r="R1387" s="17"/>
    </row>
    <row r="1388" spans="1:18" ht="28">
      <c r="A1388" s="17"/>
      <c r="B1388" s="17">
        <f>Lite!L53</f>
        <v>0</v>
      </c>
      <c r="C1388" s="17" t="str">
        <f>Lite!J53</f>
        <v>I</v>
      </c>
      <c r="D1388" s="17">
        <f>Lite!X53</f>
        <v>0</v>
      </c>
      <c r="E1388" s="17" t="str">
        <f>Lite!B53</f>
        <v>SL.40</v>
      </c>
      <c r="F1388" s="17" t="str">
        <f>Lite!C53</f>
        <v>Is a web site supported, hosted or maintained that has access to Scoped Systems and Data?</v>
      </c>
      <c r="G1388" s="17">
        <f>Lite!D53</f>
        <v>0</v>
      </c>
      <c r="H1388" s="17">
        <f>Lite!E53</f>
        <v>0</v>
      </c>
      <c r="I1388" s="17">
        <f>Lite!F53</f>
        <v>0</v>
      </c>
      <c r="J1388" s="17" t="str">
        <f>Lite!G53</f>
        <v>N/A</v>
      </c>
      <c r="K1388" s="17">
        <f>Lite!H53</f>
        <v>0</v>
      </c>
      <c r="L1388" s="17"/>
      <c r="M1388" s="17"/>
      <c r="N1388" s="17"/>
      <c r="O1388" s="17"/>
      <c r="P1388" s="17"/>
      <c r="Q1388" s="17"/>
      <c r="R1388" s="17"/>
    </row>
    <row r="1389" spans="1:18" ht="56">
      <c r="A1389" s="17"/>
      <c r="B1389" s="17">
        <f>Lite!L54</f>
        <v>0</v>
      </c>
      <c r="C1389" s="17" t="str">
        <f>Lite!J54</f>
        <v>I</v>
      </c>
      <c r="D1389" s="17">
        <f>Lite!X54</f>
        <v>0</v>
      </c>
      <c r="E1389" s="17" t="str">
        <f>Lite!B54</f>
        <v>SL.41</v>
      </c>
      <c r="F1389" s="17" t="str">
        <f>Lite!C54</f>
        <v>Are vulnerability tests (internal/external) performed on all applications at least annually?</v>
      </c>
      <c r="G1389" s="17">
        <f>Lite!D54</f>
        <v>0</v>
      </c>
      <c r="H1389" s="17">
        <f>Lite!E54</f>
        <v>0</v>
      </c>
      <c r="I1389" s="17" t="str">
        <f>Lite!F54</f>
        <v>I.1 Application Vulnerability Assessments/Ethical Hacking</v>
      </c>
      <c r="J1389" s="17" t="str">
        <f>Lite!G54</f>
        <v>15.2.2</v>
      </c>
      <c r="K1389" s="17" t="str">
        <f>Lite!H54</f>
        <v>Technical Compliance Checking</v>
      </c>
      <c r="L1389" s="17"/>
      <c r="M1389" s="17"/>
      <c r="N1389" s="17"/>
      <c r="O1389" s="17"/>
      <c r="P1389" s="17"/>
      <c r="Q1389" s="17"/>
      <c r="R1389" s="17"/>
    </row>
    <row r="1390" spans="1:18" ht="28">
      <c r="A1390" s="17"/>
      <c r="B1390" s="17">
        <f>Lite!L55</f>
        <v>0</v>
      </c>
      <c r="C1390" s="17" t="str">
        <f>Lite!J55</f>
        <v>I</v>
      </c>
      <c r="D1390" s="17">
        <f>Lite!X55</f>
        <v>0</v>
      </c>
      <c r="E1390" s="17" t="str">
        <f>Lite!B55</f>
        <v>SL.42</v>
      </c>
      <c r="F1390" s="17" t="str">
        <f>Lite!C55</f>
        <v>Are encryption tools managed and maintained for Scoped Data?</v>
      </c>
      <c r="G1390" s="17">
        <f>Lite!D55</f>
        <v>0</v>
      </c>
      <c r="H1390" s="17">
        <f>Lite!E55</f>
        <v>0</v>
      </c>
      <c r="I1390" s="17">
        <f>Lite!F55</f>
        <v>0</v>
      </c>
      <c r="J1390" s="17" t="str">
        <f>Lite!G55</f>
        <v>N/A</v>
      </c>
      <c r="K1390" s="17" t="str">
        <f>Lite!H55</f>
        <v/>
      </c>
      <c r="L1390" s="17"/>
      <c r="M1390" s="17"/>
      <c r="N1390" s="17"/>
      <c r="O1390" s="17"/>
      <c r="P1390" s="17"/>
      <c r="Q1390" s="17"/>
      <c r="R1390" s="17"/>
    </row>
    <row r="1391" spans="1:18" ht="28">
      <c r="A1391" s="17"/>
      <c r="B1391" s="17">
        <f>Lite!L56</f>
        <v>0</v>
      </c>
      <c r="C1391" s="17">
        <f>Lite!J56</f>
        <v>0</v>
      </c>
      <c r="D1391" s="17">
        <f>Lite!X56</f>
        <v>0</v>
      </c>
      <c r="E1391" s="17" t="str">
        <f>Lite!B56</f>
        <v/>
      </c>
      <c r="F1391" s="17" t="str">
        <f>Lite!C56</f>
        <v>J. Incident Event and Communications Management</v>
      </c>
      <c r="G1391" s="17">
        <f>Lite!D56</f>
        <v>0</v>
      </c>
      <c r="H1391" s="17">
        <f>Lite!E56</f>
        <v>0</v>
      </c>
      <c r="I1391" s="17">
        <f>Lite!F56</f>
        <v>0</v>
      </c>
      <c r="J1391" s="17">
        <f>Lite!G56</f>
        <v>0</v>
      </c>
      <c r="K1391" s="17">
        <f>Lite!H56</f>
        <v>0</v>
      </c>
      <c r="L1391" s="17"/>
      <c r="M1391" s="17"/>
      <c r="N1391" s="17"/>
      <c r="O1391" s="17"/>
      <c r="P1391" s="17"/>
      <c r="Q1391" s="17"/>
      <c r="R1391" s="17"/>
    </row>
    <row r="1392" spans="1:18">
      <c r="A1392" s="17"/>
      <c r="B1392" s="17">
        <f>Lite!L57</f>
        <v>0</v>
      </c>
      <c r="C1392" s="17" t="str">
        <f>Lite!J57</f>
        <v>J</v>
      </c>
      <c r="D1392" s="17">
        <f>Lite!X57</f>
        <v>0</v>
      </c>
      <c r="E1392" s="17" t="str">
        <f>Lite!B57</f>
        <v>SL.43</v>
      </c>
      <c r="F1392" s="17" t="str">
        <f>Lite!C57</f>
        <v>Is there an Incident Management program?</v>
      </c>
      <c r="G1392" s="17">
        <f>Lite!D57</f>
        <v>0</v>
      </c>
      <c r="H1392" s="17">
        <f>Lite!E57</f>
        <v>0</v>
      </c>
      <c r="I1392" s="17">
        <f>Lite!F57</f>
        <v>0</v>
      </c>
      <c r="J1392" s="17" t="str">
        <f>Lite!G57</f>
        <v>N/A</v>
      </c>
      <c r="K1392" s="17" t="str">
        <f>Lite!H57</f>
        <v/>
      </c>
      <c r="L1392" s="17"/>
      <c r="M1392" s="17"/>
      <c r="N1392" s="17"/>
      <c r="O1392" s="17"/>
      <c r="P1392" s="17"/>
      <c r="Q1392" s="17"/>
      <c r="R1392" s="17"/>
    </row>
    <row r="1393" spans="1:18">
      <c r="A1393" s="17"/>
      <c r="B1393" s="17">
        <f>Lite!L58</f>
        <v>0</v>
      </c>
      <c r="C1393" s="17">
        <f>Lite!J58</f>
        <v>0</v>
      </c>
      <c r="D1393" s="17">
        <f>Lite!X58</f>
        <v>0</v>
      </c>
      <c r="E1393" s="17" t="str">
        <f>Lite!B58</f>
        <v/>
      </c>
      <c r="F1393" s="17" t="str">
        <f>Lite!C58</f>
        <v>K. Business Continuity and Disaster Recovery</v>
      </c>
      <c r="G1393" s="17">
        <f>Lite!D58</f>
        <v>0</v>
      </c>
      <c r="H1393" s="17">
        <f>Lite!E58</f>
        <v>0</v>
      </c>
      <c r="I1393" s="17">
        <f>Lite!F58</f>
        <v>0</v>
      </c>
      <c r="J1393" s="17">
        <f>Lite!G58</f>
        <v>0</v>
      </c>
      <c r="K1393" s="17">
        <f>Lite!H58</f>
        <v>0</v>
      </c>
      <c r="L1393" s="17"/>
      <c r="M1393" s="17"/>
      <c r="N1393" s="17"/>
      <c r="O1393" s="17"/>
      <c r="P1393" s="17"/>
      <c r="Q1393" s="17"/>
      <c r="R1393" s="17"/>
    </row>
    <row r="1394" spans="1:18" ht="70">
      <c r="A1394" s="17"/>
      <c r="B1394" s="17">
        <f>Lite!L59</f>
        <v>0</v>
      </c>
      <c r="C1394" s="17" t="str">
        <f>Lite!J59</f>
        <v>K</v>
      </c>
      <c r="D1394" s="17">
        <f>Lite!X59</f>
        <v>0</v>
      </c>
      <c r="E1394" s="17" t="str">
        <f>Lite!B59</f>
        <v>SL.44</v>
      </c>
      <c r="F1394" s="17" t="str">
        <f>Lite!C59</f>
        <v>Is there a documented policy for business continuity and disaster recovery that has been approved by management, communicated to appropriate constituents and an owner to maintain and review the policy?</v>
      </c>
      <c r="G1394" s="17">
        <f>Lite!D59</f>
        <v>0</v>
      </c>
      <c r="H1394" s="17">
        <f>Lite!E59</f>
        <v>0</v>
      </c>
      <c r="I1394" s="17" t="str">
        <f>Lite!F59</f>
        <v>B.1 Information Security Policy Content</v>
      </c>
      <c r="J1394" s="17" t="str">
        <f>Lite!G59</f>
        <v>N/A</v>
      </c>
      <c r="K1394" s="17">
        <f>Lite!H59</f>
        <v>0</v>
      </c>
      <c r="L1394" s="17"/>
      <c r="M1394" s="17"/>
      <c r="N1394" s="17"/>
      <c r="O1394" s="17"/>
      <c r="P1394" s="17"/>
      <c r="Q1394" s="17"/>
      <c r="R1394" s="17"/>
    </row>
    <row r="1395" spans="1:18" ht="42">
      <c r="A1395" s="17"/>
      <c r="B1395" s="17">
        <f>Lite!L60</f>
        <v>0</v>
      </c>
      <c r="C1395" s="17" t="str">
        <f>Lite!J60</f>
        <v>K</v>
      </c>
      <c r="D1395" s="17">
        <f>Lite!X60</f>
        <v>0</v>
      </c>
      <c r="E1395" s="17" t="str">
        <f>Lite!B60</f>
        <v>SL.45</v>
      </c>
      <c r="F1395" s="17" t="str">
        <f>Lite!C60</f>
        <v>Is there an annual schedule of required tests?</v>
      </c>
      <c r="G1395" s="17">
        <f>Lite!D60</f>
        <v>0</v>
      </c>
      <c r="H1395" s="17">
        <f>Lite!E60</f>
        <v>0</v>
      </c>
      <c r="I1395" s="17">
        <f>Lite!F60</f>
        <v>0</v>
      </c>
      <c r="J1395" s="17" t="str">
        <f>Lite!G60</f>
        <v>14.1.5</v>
      </c>
      <c r="K1395" s="17" t="str">
        <f>Lite!H60</f>
        <v>Testing, Maintaining And Re-Assessing Business Continuity Plans</v>
      </c>
      <c r="L1395" s="17"/>
      <c r="M1395" s="17"/>
      <c r="N1395" s="17"/>
      <c r="O1395" s="17"/>
      <c r="P1395" s="17"/>
      <c r="Q1395" s="17"/>
      <c r="R1395" s="17"/>
    </row>
    <row r="1396" spans="1:18">
      <c r="A1396" s="17"/>
      <c r="B1396" s="17">
        <f>Lite!L61</f>
        <v>0</v>
      </c>
      <c r="C1396" s="17" t="str">
        <f>Lite!J61</f>
        <v>K</v>
      </c>
      <c r="D1396" s="17">
        <f>Lite!X61</f>
        <v>0</v>
      </c>
      <c r="E1396" s="17" t="str">
        <f>Lite!B61</f>
        <v>SL.46</v>
      </c>
      <c r="F1396" s="17" t="str">
        <f>Lite!C61</f>
        <v>Are BC/DR tests conducted at least annually?</v>
      </c>
      <c r="G1396" s="17">
        <f>Lite!D61</f>
        <v>0</v>
      </c>
      <c r="H1396" s="17">
        <f>Lite!E61</f>
        <v>0</v>
      </c>
      <c r="I1396" s="17">
        <f>Lite!F61</f>
        <v>0</v>
      </c>
      <c r="J1396" s="17" t="str">
        <f>Lite!G61</f>
        <v>N/A</v>
      </c>
      <c r="K1396" s="17" t="str">
        <f>Lite!H61</f>
        <v/>
      </c>
      <c r="L1396" s="17"/>
      <c r="M1396" s="17"/>
      <c r="N1396" s="17"/>
      <c r="O1396" s="17"/>
      <c r="P1396" s="17"/>
      <c r="Q1396" s="17"/>
      <c r="R1396" s="17"/>
    </row>
    <row r="1397" spans="1:18" ht="28">
      <c r="A1397" s="17"/>
      <c r="B1397" s="17">
        <f>Lite!L62</f>
        <v>0</v>
      </c>
      <c r="C1397" s="17" t="str">
        <f>Lite!J62</f>
        <v>K</v>
      </c>
      <c r="D1397" s="17">
        <f>Lite!X62</f>
        <v>0</v>
      </c>
      <c r="E1397" s="17" t="str">
        <f>Lite!B62</f>
        <v>SL.47</v>
      </c>
      <c r="F1397" s="17" t="str">
        <f>Lite!C62</f>
        <v>Is there a Pandemic Plan?</v>
      </c>
      <c r="G1397" s="17">
        <f>Lite!D62</f>
        <v>0</v>
      </c>
      <c r="H1397" s="17">
        <f>Lite!E62</f>
        <v>0</v>
      </c>
      <c r="I1397" s="17">
        <f>Lite!F62</f>
        <v>0</v>
      </c>
      <c r="J1397" s="17" t="str">
        <f>Lite!G62</f>
        <v>14.1.2</v>
      </c>
      <c r="K1397" s="17" t="str">
        <f>Lite!H62</f>
        <v>Business Continuity And Risk Assessment</v>
      </c>
      <c r="L1397" s="17"/>
      <c r="M1397" s="17"/>
      <c r="N1397" s="17"/>
      <c r="O1397" s="17"/>
      <c r="P1397" s="17"/>
      <c r="Q1397" s="17"/>
      <c r="R1397" s="17"/>
    </row>
    <row r="1398" spans="1:18" ht="28">
      <c r="A1398" s="17"/>
      <c r="B1398" s="17">
        <f>Lite!L63</f>
        <v>0</v>
      </c>
      <c r="C1398" s="17" t="str">
        <f>Lite!J63</f>
        <v>K</v>
      </c>
      <c r="D1398" s="17">
        <f>Lite!X63</f>
        <v>0</v>
      </c>
      <c r="E1398" s="17" t="str">
        <f>Lite!B63</f>
        <v>SL.48</v>
      </c>
      <c r="F1398" s="17" t="str">
        <f>Lite!C63</f>
        <v>Is a Business Impact Analysis conducted at least annually?</v>
      </c>
      <c r="G1398" s="17">
        <f>Lite!D63</f>
        <v>0</v>
      </c>
      <c r="H1398" s="17">
        <f>Lite!E63</f>
        <v>0</v>
      </c>
      <c r="I1398" s="17">
        <f>Lite!F63</f>
        <v>0</v>
      </c>
      <c r="J1398" s="17" t="str">
        <f>Lite!G63</f>
        <v>14.1.2</v>
      </c>
      <c r="K1398" s="17" t="str">
        <f>Lite!H63</f>
        <v>Business Continuity And Risk Assessment</v>
      </c>
      <c r="L1398" s="17"/>
      <c r="M1398" s="17"/>
      <c r="N1398" s="17"/>
      <c r="O1398" s="17"/>
      <c r="P1398" s="17"/>
      <c r="Q1398" s="17"/>
      <c r="R1398" s="17"/>
    </row>
    <row r="1399" spans="1:18">
      <c r="A1399" s="17"/>
      <c r="B1399" s="17">
        <f>Lite!L64</f>
        <v>0</v>
      </c>
      <c r="C1399" s="17">
        <f>Lite!J64</f>
        <v>0</v>
      </c>
      <c r="D1399" s="17">
        <f>Lite!X64</f>
        <v>0</v>
      </c>
      <c r="E1399" s="17" t="str">
        <f>Lite!B64</f>
        <v/>
      </c>
      <c r="F1399" s="17" t="str">
        <f>Lite!C64</f>
        <v>L. Compliance</v>
      </c>
      <c r="G1399" s="17">
        <f>Lite!D64</f>
        <v>0</v>
      </c>
      <c r="H1399" s="17">
        <f>Lite!E64</f>
        <v>0</v>
      </c>
      <c r="I1399" s="17">
        <f>Lite!F64</f>
        <v>0</v>
      </c>
      <c r="J1399" s="17">
        <f>Lite!G64</f>
        <v>0</v>
      </c>
      <c r="K1399" s="17">
        <f>Lite!H64</f>
        <v>0</v>
      </c>
      <c r="L1399" s="17"/>
      <c r="M1399" s="17"/>
      <c r="N1399" s="17"/>
      <c r="O1399" s="17"/>
      <c r="P1399" s="17"/>
      <c r="Q1399" s="17"/>
      <c r="R1399" s="17"/>
    </row>
    <row r="1400" spans="1:18" ht="56">
      <c r="A1400" s="17"/>
      <c r="B1400" s="17">
        <f>Lite!L65</f>
        <v>0</v>
      </c>
      <c r="C1400" s="17" t="str">
        <f>Lite!J65</f>
        <v>L</v>
      </c>
      <c r="D1400" s="17">
        <f>Lite!X65</f>
        <v>0</v>
      </c>
      <c r="E1400" s="17" t="str">
        <f>Lite!B65</f>
        <v>SL.49</v>
      </c>
      <c r="F1400" s="17" t="str">
        <f>Lite!C65</f>
        <v>Is there an internal audit, risk management or compliance department with responsibility for identifying and tracking resolution of outstanding regulatory issues?</v>
      </c>
      <c r="G1400" s="17">
        <f>Lite!D65</f>
        <v>0</v>
      </c>
      <c r="H1400" s="17">
        <f>Lite!E65</f>
        <v>0</v>
      </c>
      <c r="I1400" s="17">
        <f>Lite!F65</f>
        <v>0</v>
      </c>
      <c r="J1400" s="17" t="str">
        <f>Lite!G65</f>
        <v>6.1.2</v>
      </c>
      <c r="K1400" s="17" t="str">
        <f>Lite!H65</f>
        <v>Information security co-ordination</v>
      </c>
      <c r="L1400" s="17"/>
      <c r="M1400" s="17"/>
      <c r="N1400" s="17"/>
      <c r="O1400" s="17"/>
      <c r="P1400" s="17"/>
      <c r="Q1400" s="17"/>
      <c r="R1400" s="17"/>
    </row>
    <row r="1401" spans="1:18" ht="42">
      <c r="A1401" s="17"/>
      <c r="B1401" s="17">
        <f>Lite!L66</f>
        <v>0</v>
      </c>
      <c r="C1401" s="17" t="str">
        <f>Lite!J66</f>
        <v>L</v>
      </c>
      <c r="D1401" s="17">
        <f>Lite!X66</f>
        <v>0</v>
      </c>
      <c r="E1401" s="17" t="str">
        <f>Lite!B66</f>
        <v>SL.50</v>
      </c>
      <c r="F1401" s="17" t="str">
        <f>Lite!C66</f>
        <v>Is there an internal compliance &amp; ethics reporting mechanism and training program for employees to report compliance issues?</v>
      </c>
      <c r="G1401" s="17">
        <f>Lite!D66</f>
        <v>0</v>
      </c>
      <c r="H1401" s="17">
        <f>Lite!E66</f>
        <v>0</v>
      </c>
      <c r="I1401" s="17">
        <f>Lite!F66</f>
        <v>0</v>
      </c>
      <c r="J1401" s="17" t="str">
        <f>Lite!G66</f>
        <v>N/A</v>
      </c>
      <c r="K1401" s="17">
        <f>Lite!H66</f>
        <v>0</v>
      </c>
      <c r="L1401" s="17"/>
      <c r="M1401" s="17"/>
      <c r="N1401" s="17"/>
      <c r="O1401" s="17"/>
      <c r="P1401" s="17"/>
      <c r="Q1401" s="17"/>
      <c r="R1401" s="17"/>
    </row>
    <row r="1402" spans="1:18">
      <c r="A1402" s="17"/>
      <c r="B1402" s="17">
        <f>Lite!L67</f>
        <v>0</v>
      </c>
      <c r="C1402" s="17">
        <f>Lite!J67</f>
        <v>0</v>
      </c>
      <c r="D1402" s="17">
        <f>Lite!X67</f>
        <v>0</v>
      </c>
      <c r="E1402" s="17" t="str">
        <f>Lite!B67</f>
        <v/>
      </c>
      <c r="F1402" s="17" t="str">
        <f>Lite!C67</f>
        <v>P. Privacy</v>
      </c>
      <c r="G1402" s="17">
        <f>Lite!D67</f>
        <v>0</v>
      </c>
      <c r="H1402" s="17">
        <f>Lite!E67</f>
        <v>0</v>
      </c>
      <c r="I1402" s="17">
        <f>Lite!F67</f>
        <v>0</v>
      </c>
      <c r="J1402" s="17">
        <f>Lite!G67</f>
        <v>0</v>
      </c>
      <c r="K1402" s="17">
        <f>Lite!H67</f>
        <v>0</v>
      </c>
      <c r="L1402" s="17"/>
      <c r="M1402" s="17"/>
      <c r="N1402" s="17"/>
      <c r="O1402" s="17"/>
      <c r="P1402" s="17"/>
      <c r="Q1402" s="17"/>
      <c r="R1402" s="17"/>
    </row>
    <row r="1403" spans="1:18" ht="98">
      <c r="A1403" s="17"/>
      <c r="B1403" s="17">
        <f>Lite!L68</f>
        <v>0</v>
      </c>
      <c r="C1403" s="17" t="str">
        <f>Lite!J68</f>
        <v>P</v>
      </c>
      <c r="D1403" s="17">
        <f>Lite!X68</f>
        <v>0</v>
      </c>
      <c r="E1403" s="17" t="str">
        <f>Lite!B68</f>
        <v>SL.51</v>
      </c>
      <c r="F1403" s="17" t="str">
        <f>Lite!C68</f>
        <v>Is customer data transmitted, processed or stored on behalf of client that can be classified as non-public information (NPI), personally identifiable information (PII), or sensitive customer financial information? If yes, describe and list types of data in the Additional Information field.</v>
      </c>
      <c r="G1403" s="17">
        <f>Lite!D68</f>
        <v>0</v>
      </c>
      <c r="H1403" s="17">
        <f>Lite!E68</f>
        <v>0</v>
      </c>
      <c r="I1403" s="17">
        <f>Lite!F68</f>
        <v>0</v>
      </c>
      <c r="J1403" s="17">
        <f>Lite!G68</f>
        <v>0</v>
      </c>
      <c r="K1403" s="17">
        <f>Lite!H68</f>
        <v>0</v>
      </c>
      <c r="L1403" s="17"/>
      <c r="M1403" s="17"/>
      <c r="N1403" s="17"/>
      <c r="O1403" s="17"/>
      <c r="P1403" s="17"/>
      <c r="Q1403" s="17"/>
      <c r="R1403" s="17"/>
    </row>
    <row r="1404" spans="1:18" ht="98">
      <c r="A1404" s="17"/>
      <c r="B1404" s="17">
        <f>Lite!L69</f>
        <v>0</v>
      </c>
      <c r="C1404" s="17" t="str">
        <f>Lite!J69</f>
        <v>P</v>
      </c>
      <c r="D1404" s="17">
        <f>Lite!X69</f>
        <v>0</v>
      </c>
      <c r="E1404" s="17" t="str">
        <f>Lite!B69</f>
        <v>SL.52</v>
      </c>
      <c r="F1404" s="17" t="str">
        <f>Lite!C69</f>
        <v>Is data accessed, processed, or stored that can be classified as protected health information, electronic health records, or personal health records on behalf of a client who may be a covered entity? If yes, please identify what classifications In the Additional Information field.</v>
      </c>
      <c r="G1404" s="17">
        <f>Lite!D69</f>
        <v>0</v>
      </c>
      <c r="H1404" s="17">
        <f>Lite!E69</f>
        <v>0</v>
      </c>
      <c r="I1404" s="17">
        <f>Lite!F69</f>
        <v>0</v>
      </c>
      <c r="J1404" s="17">
        <f>Lite!G69</f>
        <v>0</v>
      </c>
      <c r="K1404" s="17">
        <f>Lite!H69</f>
        <v>0</v>
      </c>
      <c r="L1404" s="17"/>
      <c r="M1404" s="17"/>
      <c r="N1404" s="17"/>
      <c r="O1404" s="17"/>
      <c r="P1404" s="17"/>
      <c r="Q1404" s="17"/>
      <c r="R1404" s="17"/>
    </row>
    <row r="1405" spans="1:18" ht="70">
      <c r="A1405" s="17"/>
      <c r="B1405" s="17">
        <f>Lite!L70</f>
        <v>0</v>
      </c>
      <c r="C1405" s="17" t="str">
        <f>Lite!J70</f>
        <v>P</v>
      </c>
      <c r="D1405" s="17">
        <f>Lite!X70</f>
        <v>0</v>
      </c>
      <c r="E1405" s="17" t="str">
        <f>Lite!B70</f>
        <v>SL.53</v>
      </c>
      <c r="F1405" s="17" t="str">
        <f>Lite!C70</f>
        <v>Is personal information about individuals provided by client transmitted to or received from countries outside of the United States? If yes, describe and list countries in the Additional Information field.</v>
      </c>
      <c r="G1405" s="17">
        <f>Lite!D70</f>
        <v>0</v>
      </c>
      <c r="H1405" s="17">
        <f>Lite!E70</f>
        <v>0</v>
      </c>
      <c r="I1405" s="17">
        <f>Lite!F70</f>
        <v>0</v>
      </c>
      <c r="J1405" s="17">
        <f>Lite!G70</f>
        <v>0</v>
      </c>
      <c r="K1405" s="17">
        <f>Lite!H70</f>
        <v>0</v>
      </c>
      <c r="L1405" s="17"/>
      <c r="M1405" s="17"/>
      <c r="N1405" s="17"/>
      <c r="O1405" s="17"/>
      <c r="P1405" s="17"/>
      <c r="Q1405" s="17"/>
      <c r="R1405" s="17"/>
    </row>
    <row r="1406" spans="1:18" ht="42">
      <c r="A1406" s="17">
        <f>Lite!A71</f>
        <v>3220</v>
      </c>
      <c r="B1406" s="17">
        <f>Lite!L71</f>
        <v>0</v>
      </c>
      <c r="C1406" s="17" t="str">
        <f>Lite!J71</f>
        <v>P</v>
      </c>
      <c r="D1406" s="17">
        <f>Lite!X71</f>
        <v>0</v>
      </c>
      <c r="E1406" s="17" t="str">
        <f>Lite!B71</f>
        <v>SL.54</v>
      </c>
      <c r="F1406" s="17" t="str">
        <f>Lite!C71</f>
        <v>Is there a dedicated person (or group) responsible for privacy compliance. If yes, describe. If no, explain reason</v>
      </c>
      <c r="G1406" s="17">
        <f>Lite!D71</f>
        <v>0</v>
      </c>
      <c r="H1406" s="17">
        <f>Lite!E71</f>
        <v>0</v>
      </c>
      <c r="I1406" s="17">
        <f>Lite!F71</f>
        <v>0</v>
      </c>
      <c r="J1406" s="17">
        <f>Lite!G71</f>
        <v>0</v>
      </c>
      <c r="K1406" s="17">
        <f>Lite!H71</f>
        <v>0</v>
      </c>
      <c r="L1406" s="17"/>
      <c r="M1406" s="17"/>
      <c r="N1406" s="17"/>
      <c r="O1406" s="17"/>
      <c r="P1406" s="17"/>
      <c r="Q1406" s="17"/>
      <c r="R1406" s="17"/>
    </row>
    <row r="1407" spans="1:18" ht="42">
      <c r="A1407" s="17"/>
      <c r="B1407" s="17">
        <f>Lite!L72</f>
        <v>0</v>
      </c>
      <c r="C1407" s="17" t="str">
        <f>Lite!J72</f>
        <v>P</v>
      </c>
      <c r="D1407" s="17">
        <f>Lite!X72</f>
        <v>0</v>
      </c>
      <c r="E1407" s="17" t="str">
        <f>Lite!B72</f>
        <v>SL.55</v>
      </c>
      <c r="F1407" s="17" t="str">
        <f>Lite!C72</f>
        <v>Is there a documented privacy policy or procedures to protect confidential information provided to service provider by client?</v>
      </c>
      <c r="G1407" s="17">
        <f>Lite!D72</f>
        <v>0</v>
      </c>
      <c r="H1407" s="17">
        <f>Lite!E72</f>
        <v>0</v>
      </c>
      <c r="I1407" s="17">
        <f>Lite!F72</f>
        <v>0</v>
      </c>
      <c r="J1407" s="17">
        <f>Lite!G72</f>
        <v>0</v>
      </c>
      <c r="K1407" s="17">
        <f>Lite!H72</f>
        <v>0</v>
      </c>
      <c r="L1407" s="17"/>
      <c r="M1407" s="17"/>
      <c r="N1407" s="17"/>
      <c r="O1407" s="17"/>
      <c r="P1407" s="17"/>
      <c r="Q1407" s="17"/>
      <c r="R1407" s="17"/>
    </row>
    <row r="1408" spans="1:18" ht="56">
      <c r="A1408" s="17"/>
      <c r="B1408" s="17">
        <f>Lite!L73</f>
        <v>0</v>
      </c>
      <c r="C1408" s="17" t="str">
        <f>Lite!J73</f>
        <v>P</v>
      </c>
      <c r="D1408" s="17">
        <f>Lite!X73</f>
        <v>0</v>
      </c>
      <c r="E1408" s="17" t="str">
        <f>Lite!B73</f>
        <v>SL.56</v>
      </c>
      <c r="F1408" s="17" t="str">
        <f>Lite!C73</f>
        <v>Are there regular privacy risk assessments conducted? In the Additional Information field; if yes, provide frequency and scope, if no, explain reason.</v>
      </c>
      <c r="G1408" s="17">
        <f>Lite!D73</f>
        <v>0</v>
      </c>
      <c r="H1408" s="17">
        <f>Lite!E73</f>
        <v>0</v>
      </c>
      <c r="I1408" s="17">
        <f>Lite!F73</f>
        <v>0</v>
      </c>
      <c r="J1408" s="17">
        <f>Lite!G73</f>
        <v>0</v>
      </c>
      <c r="K1408" s="17">
        <f>Lite!H73</f>
        <v>0</v>
      </c>
      <c r="L1408" s="17"/>
      <c r="M1408" s="17"/>
      <c r="N1408" s="17"/>
      <c r="O1408" s="17"/>
      <c r="P1408" s="17"/>
      <c r="Q1408" s="17"/>
      <c r="R1408" s="17"/>
    </row>
    <row r="1409" spans="1:18" ht="56">
      <c r="A1409" s="17"/>
      <c r="B1409" s="17">
        <f>Lite!L74</f>
        <v>0</v>
      </c>
      <c r="C1409" s="17" t="str">
        <f>Lite!J74</f>
        <v>P</v>
      </c>
      <c r="D1409" s="17">
        <f>Lite!X74</f>
        <v>0</v>
      </c>
      <c r="E1409" s="17" t="str">
        <f>Lite!B74</f>
        <v>SL.57</v>
      </c>
      <c r="F1409" s="17" t="str">
        <f>Lite!C74</f>
        <v>Is there formal privacy awareness training, for employees, contractors, agents (and other parties as appropriate) to ensure confidentiality and privacy of client data?</v>
      </c>
      <c r="G1409" s="17">
        <f>Lite!D74</f>
        <v>0</v>
      </c>
      <c r="H1409" s="17">
        <f>Lite!E74</f>
        <v>0</v>
      </c>
      <c r="I1409" s="17">
        <f>Lite!F74</f>
        <v>0</v>
      </c>
      <c r="J1409" s="17">
        <f>Lite!G74</f>
        <v>0</v>
      </c>
      <c r="K1409" s="17">
        <f>Lite!H74</f>
        <v>0</v>
      </c>
      <c r="L1409" s="17"/>
      <c r="M1409" s="17"/>
      <c r="N1409" s="17"/>
      <c r="O1409" s="17"/>
      <c r="P1409" s="17"/>
      <c r="Q1409" s="17"/>
      <c r="R1409" s="17"/>
    </row>
    <row r="1410" spans="1:18" ht="56">
      <c r="A1410" s="17"/>
      <c r="B1410" s="17">
        <f>Lite!L75</f>
        <v>0</v>
      </c>
      <c r="C1410" s="17" t="str">
        <f>Lite!J75</f>
        <v>P</v>
      </c>
      <c r="D1410" s="17">
        <f>Lite!X75</f>
        <v>0</v>
      </c>
      <c r="E1410" s="17" t="str">
        <f>Lite!B75</f>
        <v>SL.58</v>
      </c>
      <c r="F1410" s="17" t="str">
        <f>Lite!C75</f>
        <v>Is there a formal process for reporting &amp; responding to privacy complaints or privacy incidents for client confidential information? If yes, describe, if No, explain reason.</v>
      </c>
      <c r="G1410" s="17">
        <f>Lite!D75</f>
        <v>0</v>
      </c>
      <c r="H1410" s="17">
        <f>Lite!E75</f>
        <v>0</v>
      </c>
      <c r="I1410" s="17">
        <f>Lite!F75</f>
        <v>0</v>
      </c>
      <c r="J1410" s="17">
        <f>Lite!G75</f>
        <v>0</v>
      </c>
      <c r="K1410" s="17">
        <f>Lite!H75</f>
        <v>0</v>
      </c>
      <c r="L1410" s="17"/>
      <c r="M1410" s="17"/>
      <c r="N1410" s="17"/>
      <c r="O1410" s="17"/>
      <c r="P1410" s="17"/>
      <c r="Q1410" s="17"/>
      <c r="R1410" s="17"/>
    </row>
    <row r="1411" spans="1:18" ht="42">
      <c r="A1411" s="17"/>
      <c r="B1411" s="17">
        <f>Lite!L76</f>
        <v>0</v>
      </c>
      <c r="C1411" s="17" t="str">
        <f>Lite!J76</f>
        <v>P</v>
      </c>
      <c r="D1411" s="17">
        <f>Lite!X76</f>
        <v>0</v>
      </c>
      <c r="E1411" s="17" t="str">
        <f>Lite!B76</f>
        <v>SL.59</v>
      </c>
      <c r="F1411" s="17" t="str">
        <f>Lite!C76</f>
        <v>Is there a data classification &amp; retention program that identifies the data types that require additional oversight and governance?</v>
      </c>
      <c r="G1411" s="17">
        <f>Lite!D76</f>
        <v>0</v>
      </c>
      <c r="H1411" s="17">
        <f>Lite!E76</f>
        <v>0</v>
      </c>
      <c r="I1411" s="17">
        <f>Lite!F76</f>
        <v>0</v>
      </c>
      <c r="J1411" s="17">
        <f>Lite!G76</f>
        <v>0</v>
      </c>
      <c r="K1411" s="17">
        <f>Lite!H76</f>
        <v>0</v>
      </c>
      <c r="L1411" s="17"/>
      <c r="M1411" s="17"/>
      <c r="N1411" s="17"/>
      <c r="O1411" s="17"/>
      <c r="P1411" s="17"/>
      <c r="Q1411" s="17"/>
      <c r="R1411" s="17"/>
    </row>
    <row r="1412" spans="1:18" ht="56">
      <c r="A1412" s="17"/>
      <c r="B1412" s="17">
        <f>Lite!L77</f>
        <v>0</v>
      </c>
      <c r="C1412" s="17" t="str">
        <f>Lite!J77</f>
        <v>P</v>
      </c>
      <c r="D1412" s="17">
        <f>Lite!X77</f>
        <v>0</v>
      </c>
      <c r="E1412" s="17" t="str">
        <f>Lite!B77</f>
        <v>SL.60</v>
      </c>
      <c r="F1412" s="17" t="str">
        <f>Lite!C77</f>
        <v>Is there a documented response program with policies &amp; procedures to address privacy incidents, unauthorized disclosure, access or breach of client confidential information?</v>
      </c>
      <c r="G1412" s="17">
        <f>Lite!D77</f>
        <v>0</v>
      </c>
      <c r="H1412" s="17">
        <f>Lite!E77</f>
        <v>0</v>
      </c>
      <c r="I1412" s="17">
        <f>Lite!F77</f>
        <v>0</v>
      </c>
      <c r="J1412" s="17">
        <f>Lite!G77</f>
        <v>0</v>
      </c>
      <c r="K1412" s="17">
        <f>Lite!H77</f>
        <v>0</v>
      </c>
      <c r="L1412" s="17"/>
      <c r="M1412" s="17"/>
      <c r="N1412" s="17"/>
      <c r="O1412" s="17"/>
      <c r="P1412" s="17"/>
      <c r="Q1412" s="17"/>
      <c r="R1412" s="17"/>
    </row>
    <row r="1413" spans="1:18" ht="42">
      <c r="A1413" s="17"/>
      <c r="B1413" s="17">
        <f>Lite!L78</f>
        <v>0</v>
      </c>
      <c r="C1413" s="17" t="str">
        <f>Lite!J78</f>
        <v>P</v>
      </c>
      <c r="D1413" s="17">
        <f>Lite!X78</f>
        <v>0</v>
      </c>
      <c r="E1413" s="17" t="str">
        <f>Lite!B78</f>
        <v>SL.61</v>
      </c>
      <c r="F1413" s="17" t="str">
        <f>Lite!C78</f>
        <v>Is personal information about individuals provided by client disclosed to other third parties and for what purpose? If yes, describe</v>
      </c>
      <c r="G1413" s="17">
        <f>Lite!D78</f>
        <v>0</v>
      </c>
      <c r="H1413" s="17">
        <f>Lite!E78</f>
        <v>0</v>
      </c>
      <c r="I1413" s="17">
        <f>Lite!F78</f>
        <v>0</v>
      </c>
      <c r="J1413" s="17">
        <f>Lite!G78</f>
        <v>0</v>
      </c>
      <c r="K1413" s="17">
        <f>Lite!H78</f>
        <v>0</v>
      </c>
      <c r="L1413" s="17"/>
      <c r="M1413" s="17"/>
      <c r="N1413" s="17"/>
      <c r="O1413" s="17"/>
      <c r="P1413" s="17"/>
      <c r="Q1413" s="17"/>
      <c r="R1413" s="17"/>
    </row>
    <row r="1414" spans="1:18" ht="56">
      <c r="A1414" s="17"/>
      <c r="B1414" s="17">
        <f>Lite!L79</f>
        <v>0</v>
      </c>
      <c r="C1414" s="17" t="str">
        <f>Lite!J79</f>
        <v>P</v>
      </c>
      <c r="D1414" s="17">
        <f>Lite!X79</f>
        <v>0</v>
      </c>
      <c r="E1414" s="17" t="str">
        <f>Lite!B79</f>
        <v>SL.62</v>
      </c>
      <c r="F1414" s="17" t="str">
        <f>Lite!C79</f>
        <v>Is personal information about individuals provided by clients disclosed to other third parties outside of the U.S.? If yes, describe in the Additional Information field.</v>
      </c>
      <c r="G1414" s="17">
        <f>Lite!D79</f>
        <v>0</v>
      </c>
      <c r="H1414" s="17">
        <f>Lite!E79</f>
        <v>0</v>
      </c>
      <c r="I1414" s="17">
        <f>Lite!F79</f>
        <v>0</v>
      </c>
      <c r="J1414" s="17">
        <f>Lite!G79</f>
        <v>0</v>
      </c>
      <c r="K1414" s="17">
        <f>Lite!H79</f>
        <v>0</v>
      </c>
      <c r="L1414" s="17"/>
      <c r="M1414" s="17"/>
      <c r="N1414" s="17"/>
      <c r="O1414" s="17"/>
      <c r="P1414" s="17"/>
      <c r="Q1414" s="17"/>
      <c r="R1414" s="17"/>
    </row>
    <row r="1415" spans="1:18" ht="84">
      <c r="A1415" s="17"/>
      <c r="B1415" s="17">
        <f>Lite!L80</f>
        <v>0</v>
      </c>
      <c r="C1415" s="17" t="str">
        <f>Lite!J80</f>
        <v>P</v>
      </c>
      <c r="D1415" s="17">
        <f>Lite!X80</f>
        <v>0</v>
      </c>
      <c r="E1415" s="17" t="str">
        <f>Lite!B80</f>
        <v>SL.63</v>
      </c>
      <c r="F1415" s="17" t="str">
        <f>Lite!C80</f>
        <v>Are there appropriate contractual controls to ensure that personal information shared with other third parties is limited to defined parameters for access, use and disclosure? In the Additional Information field; if yes, describe the controls, If no, explain reason.</v>
      </c>
      <c r="G1415" s="17">
        <f>Lite!D80</f>
        <v>0</v>
      </c>
      <c r="H1415" s="17">
        <f>Lite!E80</f>
        <v>0</v>
      </c>
      <c r="I1415" s="17">
        <f>Lite!F80</f>
        <v>0</v>
      </c>
      <c r="J1415" s="17">
        <f>Lite!G80</f>
        <v>0</v>
      </c>
      <c r="K1415" s="17">
        <f>Lite!H80</f>
        <v>0</v>
      </c>
      <c r="L1415" s="17"/>
      <c r="M1415" s="17"/>
      <c r="N1415" s="17"/>
      <c r="O1415" s="17"/>
      <c r="P1415" s="17"/>
      <c r="Q1415" s="17"/>
      <c r="R1415" s="17"/>
    </row>
    <row r="1416" spans="1:18" ht="70">
      <c r="A1416" s="17"/>
      <c r="B1416" s="17">
        <f>Lite!L81</f>
        <v>0</v>
      </c>
      <c r="C1416" s="17" t="str">
        <f>Lite!J81</f>
        <v>P</v>
      </c>
      <c r="D1416" s="17">
        <f>Lite!X81</f>
        <v>0</v>
      </c>
      <c r="E1416" s="17" t="str">
        <f>Lite!B81</f>
        <v>SL.64</v>
      </c>
      <c r="F1416" s="17" t="str">
        <f>Lite!C81</f>
        <v>Is a business associate contract in place between client and organization to address organizations obligations for the privacy and security requirements for the services it performs?</v>
      </c>
      <c r="G1416" s="17">
        <f>Lite!D81</f>
        <v>0</v>
      </c>
      <c r="H1416" s="17">
        <f>Lite!E81</f>
        <v>0</v>
      </c>
      <c r="I1416" s="17">
        <f>Lite!F81</f>
        <v>0</v>
      </c>
      <c r="J1416" s="17">
        <f>Lite!G81</f>
        <v>0</v>
      </c>
      <c r="K1416" s="17">
        <f>Lite!H81</f>
        <v>0</v>
      </c>
      <c r="L1416" s="17"/>
      <c r="M1416" s="17"/>
      <c r="N1416" s="17"/>
      <c r="O1416" s="17"/>
      <c r="P1416" s="17"/>
      <c r="Q1416" s="17"/>
      <c r="R1416" s="17"/>
    </row>
    <row r="1417" spans="1:18" ht="56">
      <c r="A1417" s="17"/>
      <c r="B1417" s="17">
        <f>Lite!L82</f>
        <v>0</v>
      </c>
      <c r="C1417" s="17" t="str">
        <f>Lite!J82</f>
        <v>P</v>
      </c>
      <c r="D1417" s="17">
        <f>Lite!X82</f>
        <v>0</v>
      </c>
      <c r="E1417" s="17" t="str">
        <f>Lite!B82</f>
        <v>SL.65</v>
      </c>
      <c r="F1417" s="17" t="str">
        <f>Lite!C82</f>
        <v>Is there a documented privacy and information security program with administrative, technical, and physical safeguards for the protection of client confidential information?</v>
      </c>
      <c r="G1417" s="17">
        <f>Lite!D82</f>
        <v>0</v>
      </c>
      <c r="H1417" s="17">
        <f>Lite!E82</f>
        <v>0</v>
      </c>
      <c r="I1417" s="17">
        <f>Lite!F82</f>
        <v>0</v>
      </c>
      <c r="J1417" s="17">
        <f>Lite!G82</f>
        <v>0</v>
      </c>
      <c r="K1417" s="17">
        <f>Lite!H82</f>
        <v>0</v>
      </c>
      <c r="L1417" s="17"/>
      <c r="M1417" s="17"/>
      <c r="N1417" s="17"/>
      <c r="O1417" s="17"/>
      <c r="P1417" s="17"/>
      <c r="Q1417" s="17"/>
      <c r="R1417" s="17"/>
    </row>
    <row r="1418" spans="1:18" ht="56">
      <c r="A1418" s="17"/>
      <c r="B1418" s="17">
        <f>Lite!L83</f>
        <v>0</v>
      </c>
      <c r="C1418" s="17" t="str">
        <f>Lite!J83</f>
        <v>P</v>
      </c>
      <c r="D1418" s="17">
        <f>Lite!X83</f>
        <v>0</v>
      </c>
      <c r="E1418" s="17" t="str">
        <f>Lite!B83</f>
        <v>SL.66</v>
      </c>
      <c r="F1418" s="17" t="str">
        <f>Lite!C83</f>
        <v>Is there a process for ensuring the accuracy and currency of personal information at the direction of the client? If yes, describe. If no, explain reason.</v>
      </c>
      <c r="G1418" s="17">
        <f>Lite!D83</f>
        <v>0</v>
      </c>
      <c r="H1418" s="17">
        <f>Lite!E83</f>
        <v>0</v>
      </c>
      <c r="I1418" s="17">
        <f>Lite!F83</f>
        <v>0</v>
      </c>
      <c r="J1418" s="17">
        <f>Lite!G83</f>
        <v>0</v>
      </c>
      <c r="K1418" s="17">
        <f>Lite!H83</f>
        <v>0</v>
      </c>
      <c r="L1418" s="17"/>
      <c r="M1418" s="17"/>
      <c r="N1418" s="17"/>
      <c r="O1418" s="17"/>
      <c r="P1418" s="17"/>
      <c r="Q1418" s="17"/>
      <c r="R1418" s="17"/>
    </row>
    <row r="1419" spans="1:18" ht="70">
      <c r="A1419" s="17">
        <f>Lite!A84</f>
        <v>3280</v>
      </c>
      <c r="B1419" s="17">
        <f>Lite!L84</f>
        <v>0</v>
      </c>
      <c r="C1419" s="17" t="str">
        <f>Lite!J84</f>
        <v>P</v>
      </c>
      <c r="D1419" s="17">
        <f>Lite!X84</f>
        <v>0</v>
      </c>
      <c r="E1419" s="17" t="str">
        <f>Lite!B84</f>
        <v>SL.67</v>
      </c>
      <c r="F1419" s="17" t="str">
        <f>Lite!C84</f>
        <v>Is there a process to ensure that the personal information provided by an individual is limited for the purposes described in the organization's privacy notice? If yes, describe. If no, explain reason.</v>
      </c>
      <c r="G1419" s="17">
        <f>Lite!D84</f>
        <v>0</v>
      </c>
      <c r="H1419" s="17">
        <f>Lite!E84</f>
        <v>0</v>
      </c>
      <c r="I1419" s="17">
        <f>Lite!F84</f>
        <v>0</v>
      </c>
      <c r="J1419" s="17">
        <f>Lite!G84</f>
        <v>0</v>
      </c>
      <c r="K1419" s="17">
        <f>Lite!H84</f>
        <v>0</v>
      </c>
      <c r="L1419" s="17"/>
      <c r="M1419" s="17"/>
      <c r="N1419" s="17"/>
      <c r="O1419" s="17"/>
      <c r="P1419" s="17"/>
      <c r="Q1419" s="17"/>
      <c r="R1419" s="17"/>
    </row>
    <row r="1420" spans="1:18" ht="56">
      <c r="A1420" s="17">
        <f>Lite!A85</f>
        <v>3281</v>
      </c>
      <c r="B1420" s="17">
        <f>Lite!L85</f>
        <v>0</v>
      </c>
      <c r="C1420" s="17" t="str">
        <f>Lite!J85</f>
        <v>P</v>
      </c>
      <c r="D1420" s="17">
        <f>Lite!X85</f>
        <v>0</v>
      </c>
      <c r="E1420" s="17" t="str">
        <f>Lite!B85</f>
        <v>SL.68</v>
      </c>
      <c r="F1420" s="17" t="str">
        <f>Lite!C85</f>
        <v>Are employees, contractors, agents (and other parties, as appropriate) regularly monitored for privacy compliance? If yes, describe. If no, explain reason.</v>
      </c>
      <c r="G1420" s="17">
        <f>Lite!D85</f>
        <v>0</v>
      </c>
      <c r="H1420" s="17">
        <f>Lite!E85</f>
        <v>0</v>
      </c>
      <c r="I1420" s="17">
        <f>Lite!F85</f>
        <v>0</v>
      </c>
      <c r="J1420" s="17">
        <f>Lite!G85</f>
        <v>0</v>
      </c>
      <c r="K1420" s="17">
        <f>Lite!H85</f>
        <v>0</v>
      </c>
      <c r="L1420" s="17"/>
      <c r="M1420" s="17"/>
      <c r="N1420" s="17"/>
      <c r="O1420" s="17"/>
      <c r="P1420" s="17"/>
      <c r="Q1420" s="17"/>
      <c r="R1420" s="17"/>
    </row>
    <row r="1421" spans="1:18" ht="84">
      <c r="A1421" s="17"/>
      <c r="B1421" s="17">
        <f>Lite!L86</f>
        <v>0</v>
      </c>
      <c r="C1421" s="17" t="str">
        <f>Lite!J86</f>
        <v>P</v>
      </c>
      <c r="D1421" s="17">
        <f>Lite!X86</f>
        <v>0</v>
      </c>
      <c r="E1421" s="17" t="str">
        <f>Lite!B86</f>
        <v>SL.69</v>
      </c>
      <c r="F1421" s="17" t="str">
        <f>Lite!C86</f>
        <v>Are there documented policies, procedures, and controls to limit access based on need to know or minimum necessary for its employees, agents, contractors (or others as applicable)? If yes, describe the procedures in the Additional Information field.</v>
      </c>
      <c r="G1421" s="17">
        <f>Lite!D86</f>
        <v>0</v>
      </c>
      <c r="H1421" s="17">
        <f>Lite!E86</f>
        <v>0</v>
      </c>
      <c r="I1421" s="17">
        <f>Lite!F86</f>
        <v>0</v>
      </c>
      <c r="J1421" s="17">
        <f>Lite!G86</f>
        <v>0</v>
      </c>
      <c r="K1421" s="17">
        <f>Lite!H86</f>
        <v>0</v>
      </c>
      <c r="L1421" s="17"/>
      <c r="M1421" s="17"/>
      <c r="N1421" s="17"/>
      <c r="O1421" s="17"/>
      <c r="P1421" s="17"/>
      <c r="Q1421" s="17"/>
      <c r="R1421" s="17"/>
    </row>
    <row r="1422" spans="1:18" ht="70">
      <c r="A1422" s="17">
        <f>Lite!A87</f>
        <v>3283</v>
      </c>
      <c r="B1422" s="17">
        <f>Lite!L87</f>
        <v>0</v>
      </c>
      <c r="C1422" s="17" t="str">
        <f>Lite!J87</f>
        <v>P</v>
      </c>
      <c r="D1422" s="17">
        <f>Lite!X87</f>
        <v>0</v>
      </c>
      <c r="E1422" s="17" t="str">
        <f>Lite!B87</f>
        <v>SL.70</v>
      </c>
      <c r="F1422" s="17" t="str">
        <f>Lite!C87</f>
        <v>Are enforcement mechanisms applied to employees, contractors, agents (and other parties, as appropriate) who violate privacy policies or confidentiality requirements provided by the client?</v>
      </c>
      <c r="G1422" s="17">
        <f>Lite!D87</f>
        <v>0</v>
      </c>
      <c r="H1422" s="17">
        <f>Lite!E87</f>
        <v>0</v>
      </c>
      <c r="I1422" s="17">
        <f>Lite!F87</f>
        <v>0</v>
      </c>
      <c r="J1422" s="17">
        <f>Lite!G87</f>
        <v>0</v>
      </c>
      <c r="K1422" s="17">
        <f>Lite!H87</f>
        <v>0</v>
      </c>
      <c r="L1422" s="17"/>
      <c r="M1422" s="17"/>
      <c r="N1422" s="17"/>
      <c r="O1422" s="17"/>
      <c r="P1422" s="17"/>
      <c r="Q1422" s="17"/>
      <c r="R1422" s="17"/>
    </row>
    <row r="1423" spans="1:18" ht="84">
      <c r="A1423" s="17"/>
      <c r="B1423" s="17">
        <f>Lite!L88</f>
        <v>0</v>
      </c>
      <c r="C1423" s="17" t="str">
        <f>Lite!J88</f>
        <v>P</v>
      </c>
      <c r="D1423" s="17">
        <f>Lite!X88</f>
        <v>0</v>
      </c>
      <c r="E1423" s="17" t="str">
        <f>Lite!B88</f>
        <v>SL.71</v>
      </c>
      <c r="F1423" s="17" t="str">
        <f>Lite!C88</f>
        <v>If the client is a financial institution or creditor, are transaction for covered accounts for the client accessed, modified, or processed, including address changes and discrepancies? If yes, describe in the Additional Information field.</v>
      </c>
      <c r="G1423" s="17">
        <f>Lite!D88</f>
        <v>0</v>
      </c>
      <c r="H1423" s="17">
        <f>Lite!E88</f>
        <v>0</v>
      </c>
      <c r="I1423" s="17">
        <f>Lite!F88</f>
        <v>0</v>
      </c>
      <c r="J1423" s="17">
        <f>Lite!G88</f>
        <v>0</v>
      </c>
      <c r="K1423" s="17">
        <f>Lite!H88</f>
        <v>0</v>
      </c>
      <c r="L1423" s="17"/>
      <c r="M1423" s="17"/>
      <c r="N1423" s="17"/>
      <c r="O1423" s="17"/>
      <c r="P1423" s="17"/>
      <c r="Q1423" s="17"/>
      <c r="R1423" s="17"/>
    </row>
    <row r="1424" spans="1:18">
      <c r="A1424" s="17"/>
      <c r="B1424" s="17">
        <f>Lite!L89</f>
        <v>0</v>
      </c>
      <c r="C1424" s="17">
        <f>Lite!J89</f>
        <v>0</v>
      </c>
      <c r="D1424" s="17">
        <f>Lite!X89</f>
        <v>0</v>
      </c>
      <c r="E1424" s="17" t="str">
        <f>Lite!B89</f>
        <v/>
      </c>
      <c r="F1424" s="17" t="e">
        <f>Lite!C89</f>
        <v>#REF!</v>
      </c>
      <c r="G1424" s="17">
        <f>Lite!D89</f>
        <v>0</v>
      </c>
      <c r="H1424" s="17">
        <f>Lite!E89</f>
        <v>0</v>
      </c>
      <c r="I1424" s="17">
        <f>Lite!F89</f>
        <v>0</v>
      </c>
      <c r="J1424" s="17">
        <f>Lite!G89</f>
        <v>0</v>
      </c>
      <c r="K1424" s="17">
        <f>Lite!H89</f>
        <v>0</v>
      </c>
      <c r="L1424" s="17"/>
      <c r="M1424" s="17"/>
      <c r="N1424" s="17"/>
      <c r="O1424" s="17"/>
      <c r="P1424" s="17"/>
      <c r="Q1424" s="17"/>
      <c r="R1424" s="17"/>
    </row>
    <row r="1425" spans="1:18" ht="42">
      <c r="A1425" s="17"/>
      <c r="B1425" s="17">
        <f>Lite!L90</f>
        <v>0</v>
      </c>
      <c r="C1425" s="17" t="str">
        <f>Lite!J90</f>
        <v>V</v>
      </c>
      <c r="D1425" s="17">
        <f>Lite!X90</f>
        <v>0</v>
      </c>
      <c r="E1425" s="17" t="str">
        <f>Lite!B90</f>
        <v>SL.72</v>
      </c>
      <c r="F1425" s="17" t="str">
        <f>Lite!C90</f>
        <v>Are Cloud Services provided? If so, what service model  and deployment model is provided (select all that apply):</v>
      </c>
      <c r="G1425" s="17">
        <f>Lite!D90</f>
        <v>0</v>
      </c>
      <c r="H1425" s="17">
        <f>Lite!E90</f>
        <v>0</v>
      </c>
      <c r="I1425" s="17">
        <f>Lite!F90</f>
        <v>0</v>
      </c>
      <c r="J1425" s="17" t="str">
        <f>Lite!G90</f>
        <v>4.1
4.2</v>
      </c>
      <c r="K1425" s="17" t="str">
        <f>Lite!H90</f>
        <v>Assessing Security Risks,
Treating Security Risks</v>
      </c>
      <c r="L1425" s="17"/>
      <c r="M1425" s="17"/>
      <c r="N1425" s="17"/>
      <c r="O1425" s="17"/>
      <c r="P1425" s="17"/>
      <c r="Q1425" s="17"/>
      <c r="R1425" s="17"/>
    </row>
    <row r="1426" spans="1:18">
      <c r="A1426" s="17"/>
      <c r="B1426" s="17">
        <f>Lite!L91</f>
        <v>0</v>
      </c>
      <c r="C1426" s="17" t="str">
        <f>Lite!J91</f>
        <v>V</v>
      </c>
      <c r="D1426" s="17">
        <f>Lite!X91</f>
        <v>0</v>
      </c>
      <c r="E1426" s="17" t="str">
        <f>Lite!B91</f>
        <v>SL.73</v>
      </c>
      <c r="F1426" s="17" t="str">
        <f>Lite!C91</f>
        <v>Software as a Service (SaaS)</v>
      </c>
      <c r="G1426" s="17">
        <f>Lite!D91</f>
        <v>0</v>
      </c>
      <c r="H1426" s="17">
        <f>Lite!E91</f>
        <v>0</v>
      </c>
      <c r="I1426" s="17">
        <f>Lite!F91</f>
        <v>0</v>
      </c>
      <c r="J1426" s="17" t="str">
        <f>Lite!G91</f>
        <v>N/A</v>
      </c>
      <c r="K1426" s="17">
        <f>Lite!H91</f>
        <v>0</v>
      </c>
      <c r="L1426" s="17"/>
      <c r="M1426" s="17"/>
      <c r="N1426" s="17"/>
      <c r="O1426" s="17"/>
      <c r="P1426" s="17"/>
      <c r="Q1426" s="17"/>
      <c r="R1426" s="17"/>
    </row>
    <row r="1427" spans="1:18">
      <c r="A1427" s="17"/>
      <c r="B1427" s="17">
        <f>Lite!L92</f>
        <v>0</v>
      </c>
      <c r="C1427" s="17" t="str">
        <f>Lite!J92</f>
        <v>V</v>
      </c>
      <c r="D1427" s="17">
        <f>Lite!X92</f>
        <v>0</v>
      </c>
      <c r="E1427" s="17" t="str">
        <f>Lite!B92</f>
        <v>SL.74</v>
      </c>
      <c r="F1427" s="17" t="str">
        <f>Lite!C92</f>
        <v>Platform as a Service (PaaS)</v>
      </c>
      <c r="G1427" s="17">
        <f>Lite!D92</f>
        <v>0</v>
      </c>
      <c r="H1427" s="17">
        <f>Lite!E92</f>
        <v>0</v>
      </c>
      <c r="I1427" s="17">
        <f>Lite!F92</f>
        <v>0</v>
      </c>
      <c r="J1427" s="17" t="str">
        <f>Lite!G92</f>
        <v>N/A</v>
      </c>
      <c r="K1427" s="17">
        <f>Lite!H92</f>
        <v>0</v>
      </c>
      <c r="L1427" s="17"/>
      <c r="M1427" s="17"/>
      <c r="N1427" s="17"/>
      <c r="O1427" s="17"/>
      <c r="P1427" s="17"/>
      <c r="Q1427" s="17"/>
      <c r="R1427" s="17"/>
    </row>
    <row r="1428" spans="1:18">
      <c r="A1428" s="17"/>
      <c r="B1428" s="17">
        <f>Lite!L93</f>
        <v>0</v>
      </c>
      <c r="C1428" s="17" t="str">
        <f>Lite!J93</f>
        <v>V</v>
      </c>
      <c r="D1428" s="17">
        <f>Lite!X93</f>
        <v>0</v>
      </c>
      <c r="E1428" s="17" t="str">
        <f>Lite!B93</f>
        <v>SL.75</v>
      </c>
      <c r="F1428" s="17" t="str">
        <f>Lite!C93</f>
        <v>Infrastructure as a Service (IaaS)</v>
      </c>
      <c r="G1428" s="17">
        <f>Lite!D93</f>
        <v>0</v>
      </c>
      <c r="H1428" s="17">
        <f>Lite!E93</f>
        <v>0</v>
      </c>
      <c r="I1428" s="17">
        <f>Lite!F93</f>
        <v>0</v>
      </c>
      <c r="J1428" s="17" t="str">
        <f>Lite!G93</f>
        <v>N/A</v>
      </c>
      <c r="K1428" s="17">
        <f>Lite!H93</f>
        <v>0</v>
      </c>
      <c r="L1428" s="17"/>
      <c r="M1428" s="17"/>
      <c r="N1428" s="17"/>
      <c r="O1428" s="17"/>
      <c r="P1428" s="17"/>
      <c r="Q1428" s="17"/>
      <c r="R1428" s="17"/>
    </row>
    <row r="1429" spans="1:18">
      <c r="A1429" s="17"/>
      <c r="B1429" s="17">
        <f>Lite!L94</f>
        <v>0</v>
      </c>
      <c r="C1429" s="17" t="str">
        <f>Lite!J94</f>
        <v>V</v>
      </c>
      <c r="D1429" s="17">
        <f>Lite!X94</f>
        <v>0</v>
      </c>
      <c r="E1429" s="17" t="str">
        <f>Lite!B94</f>
        <v>SL.76</v>
      </c>
      <c r="F1429" s="17" t="str">
        <f>Lite!C94</f>
        <v>Private cloud</v>
      </c>
      <c r="G1429" s="17">
        <f>Lite!D94</f>
        <v>0</v>
      </c>
      <c r="H1429" s="17">
        <f>Lite!E94</f>
        <v>0</v>
      </c>
      <c r="I1429" s="17">
        <f>Lite!F94</f>
        <v>0</v>
      </c>
      <c r="J1429" s="17" t="str">
        <f>Lite!G94</f>
        <v>N/A</v>
      </c>
      <c r="K1429" s="17">
        <f>Lite!H94</f>
        <v>0</v>
      </c>
      <c r="L1429" s="17"/>
      <c r="M1429" s="17"/>
      <c r="N1429" s="17"/>
      <c r="O1429" s="17"/>
      <c r="P1429" s="17"/>
      <c r="Q1429" s="17"/>
      <c r="R1429" s="17"/>
    </row>
    <row r="1430" spans="1:18">
      <c r="A1430" s="17"/>
      <c r="B1430" s="17">
        <f>Lite!L95</f>
        <v>0</v>
      </c>
      <c r="C1430" s="17" t="str">
        <f>Lite!J95</f>
        <v>V</v>
      </c>
      <c r="D1430" s="17">
        <f>Lite!X95</f>
        <v>0</v>
      </c>
      <c r="E1430" s="17" t="str">
        <f>Lite!B95</f>
        <v>SL.77</v>
      </c>
      <c r="F1430" s="17" t="str">
        <f>Lite!C95</f>
        <v>Public cloud</v>
      </c>
      <c r="G1430" s="17">
        <f>Lite!D95</f>
        <v>0</v>
      </c>
      <c r="H1430" s="17">
        <f>Lite!E95</f>
        <v>0</v>
      </c>
      <c r="I1430" s="17">
        <f>Lite!F95</f>
        <v>0</v>
      </c>
      <c r="J1430" s="17" t="str">
        <f>Lite!G95</f>
        <v>N/A</v>
      </c>
      <c r="K1430" s="17">
        <f>Lite!H95</f>
        <v>0</v>
      </c>
      <c r="L1430" s="17"/>
      <c r="M1430" s="17"/>
      <c r="N1430" s="17"/>
      <c r="O1430" s="17"/>
      <c r="P1430" s="17"/>
      <c r="Q1430" s="17"/>
      <c r="R1430" s="17"/>
    </row>
    <row r="1431" spans="1:18">
      <c r="A1431" s="17"/>
      <c r="B1431" s="17">
        <f>Lite!L96</f>
        <v>0</v>
      </c>
      <c r="C1431" s="17" t="str">
        <f>Lite!J96</f>
        <v>V</v>
      </c>
      <c r="D1431" s="17">
        <f>Lite!X96</f>
        <v>0</v>
      </c>
      <c r="E1431" s="17" t="str">
        <f>Lite!B96</f>
        <v>SL.78</v>
      </c>
      <c r="F1431" s="17" t="str">
        <f>Lite!C96</f>
        <v>Community cloud</v>
      </c>
      <c r="G1431" s="17">
        <f>Lite!D96</f>
        <v>0</v>
      </c>
      <c r="H1431" s="17">
        <f>Lite!E96</f>
        <v>0</v>
      </c>
      <c r="I1431" s="17">
        <f>Lite!F96</f>
        <v>0</v>
      </c>
      <c r="J1431" s="17" t="str">
        <f>Lite!G96</f>
        <v>N/A</v>
      </c>
      <c r="K1431" s="17">
        <f>Lite!H96</f>
        <v>0</v>
      </c>
      <c r="L1431" s="17"/>
      <c r="M1431" s="17"/>
      <c r="N1431" s="17"/>
      <c r="O1431" s="17"/>
      <c r="P1431" s="17"/>
      <c r="Q1431" s="17"/>
      <c r="R1431" s="17"/>
    </row>
    <row r="1432" spans="1:18">
      <c r="A1432" s="17"/>
      <c r="B1432" s="17">
        <f>Lite!L97</f>
        <v>0</v>
      </c>
      <c r="C1432" s="17" t="str">
        <f>Lite!J97</f>
        <v>V</v>
      </c>
      <c r="D1432" s="17">
        <f>Lite!X97</f>
        <v>0</v>
      </c>
      <c r="E1432" s="17" t="str">
        <f>Lite!B97</f>
        <v>SL.79</v>
      </c>
      <c r="F1432" s="17" t="str">
        <f>Lite!C97</f>
        <v>Hybrid cloud</v>
      </c>
      <c r="G1432" s="17">
        <f>Lite!D97</f>
        <v>0</v>
      </c>
      <c r="H1432" s="17">
        <f>Lite!E97</f>
        <v>0</v>
      </c>
      <c r="I1432" s="17">
        <f>Lite!F97</f>
        <v>0</v>
      </c>
      <c r="J1432" s="17" t="str">
        <f>Lite!G97</f>
        <v>N/A</v>
      </c>
      <c r="K1432" s="17">
        <f>Lite!H97</f>
        <v>0</v>
      </c>
      <c r="L1432" s="17"/>
      <c r="M1432" s="17"/>
      <c r="N1432" s="17"/>
      <c r="O1432" s="17"/>
      <c r="P1432" s="17"/>
      <c r="Q1432" s="17"/>
      <c r="R1432" s="17"/>
    </row>
    <row r="1433" spans="1:18" ht="42">
      <c r="A1433" s="17"/>
      <c r="B1433" s="17">
        <f>Lite!L98</f>
        <v>0</v>
      </c>
      <c r="C1433" s="17" t="str">
        <f>Lite!J98</f>
        <v>V</v>
      </c>
      <c r="D1433" s="17">
        <f>Lite!X98</f>
        <v>0</v>
      </c>
      <c r="E1433" s="17" t="str">
        <f>Lite!B98</f>
        <v>SL.80</v>
      </c>
      <c r="F1433" s="17" t="str">
        <f>Lite!C98</f>
        <v>Can clients define the legal jurisdictions where their data can be transmitted, processed or stored?</v>
      </c>
      <c r="G1433" s="17">
        <f>Lite!D98</f>
        <v>0</v>
      </c>
      <c r="H1433" s="17">
        <f>Lite!E98</f>
        <v>0</v>
      </c>
      <c r="I1433" s="17">
        <f>Lite!F98</f>
        <v>0</v>
      </c>
      <c r="J1433" s="17" t="str">
        <f>Lite!G98</f>
        <v>15.1.1</v>
      </c>
      <c r="K1433" s="17" t="str">
        <f>Lite!H98</f>
        <v>Identification Of Applicable Legislation</v>
      </c>
      <c r="L1433" s="17"/>
      <c r="M1433" s="17"/>
      <c r="N1433" s="17"/>
      <c r="O1433" s="17"/>
      <c r="P1433" s="17"/>
      <c r="Q1433" s="17"/>
      <c r="R1433" s="17"/>
    </row>
    <row r="1434" spans="1:18" ht="28">
      <c r="A1434" s="17"/>
      <c r="B1434" s="17">
        <f>Lite!L99</f>
        <v>0</v>
      </c>
      <c r="C1434" s="17" t="str">
        <f>Lite!J99</f>
        <v>V</v>
      </c>
      <c r="D1434" s="17">
        <f>Lite!X99</f>
        <v>0</v>
      </c>
      <c r="E1434" s="17" t="str">
        <f>Lite!B99</f>
        <v>SL.81</v>
      </c>
      <c r="F1434" s="17" t="str">
        <f>Lite!C99</f>
        <v>Is data segmentation and separation capability between clients provided? If yes, describe.</v>
      </c>
      <c r="G1434" s="17">
        <f>Lite!D99</f>
        <v>0</v>
      </c>
      <c r="H1434" s="17">
        <f>Lite!E99</f>
        <v>0</v>
      </c>
      <c r="I1434" s="17">
        <f>Lite!F99</f>
        <v>0</v>
      </c>
      <c r="J1434" s="17" t="str">
        <f>Lite!G99</f>
        <v>11.6.2</v>
      </c>
      <c r="K1434" s="17" t="str">
        <f>Lite!H99</f>
        <v>Sensitive System Isolation</v>
      </c>
      <c r="L1434" s="17"/>
      <c r="M1434" s="17"/>
      <c r="N1434" s="17"/>
      <c r="O1434" s="17"/>
      <c r="P1434" s="17"/>
      <c r="Q1434" s="17"/>
      <c r="R1434" s="17"/>
    </row>
    <row r="1435" spans="1:18" ht="98">
      <c r="A1435" s="17"/>
      <c r="B1435" s="17">
        <f>Lite!L100</f>
        <v>0</v>
      </c>
      <c r="C1435" s="17" t="str">
        <f>Lite!J100</f>
        <v>V</v>
      </c>
      <c r="D1435" s="17">
        <f>Lite!X100</f>
        <v>0</v>
      </c>
      <c r="E1435" s="17" t="str">
        <f>Lite!B100</f>
        <v>SL.82</v>
      </c>
      <c r="F1435" s="17" t="str">
        <f>Lite!C100</f>
        <v>Is Scoped Data encrypted?</v>
      </c>
      <c r="G1435" s="17">
        <f>Lite!D100</f>
        <v>0</v>
      </c>
      <c r="H1435" s="17">
        <f>Lite!E100</f>
        <v>0</v>
      </c>
      <c r="I1435" s="17">
        <f>Lite!F100</f>
        <v>0</v>
      </c>
      <c r="J1435" s="17" t="str">
        <f>Lite!G100</f>
        <v>12.3.1
10.6.2
10.9.2
15.1.3</v>
      </c>
      <c r="K1435" s="17" t="str">
        <f>Lite!H100</f>
        <v>Policy On The Use Of Cryptographic Controls,
Security Of Network Services,
On-Line Transactions,
Protection Of Organizational Records</v>
      </c>
      <c r="L1435" s="17"/>
      <c r="M1435" s="17"/>
      <c r="N1435" s="17"/>
      <c r="O1435" s="17"/>
      <c r="P1435" s="17"/>
      <c r="Q1435" s="17"/>
      <c r="R1435" s="17"/>
    </row>
    <row r="1436" spans="1:18" ht="28">
      <c r="A1436" s="17"/>
      <c r="B1436" s="17">
        <f>Lite!L101</f>
        <v>0</v>
      </c>
      <c r="C1436" s="17" t="str">
        <f>Lite!J101</f>
        <v>V</v>
      </c>
      <c r="D1436" s="17">
        <f>Lite!X101</f>
        <v>0</v>
      </c>
      <c r="E1436" s="17" t="str">
        <f>Lite!B101</f>
        <v>SL.83</v>
      </c>
      <c r="F1436" s="17" t="str">
        <f>Lite!C101</f>
        <v>Are clients provided with the ability to generate a unique encryption key?</v>
      </c>
      <c r="G1436" s="17">
        <f>Lite!D101</f>
        <v>0</v>
      </c>
      <c r="H1436" s="17">
        <f>Lite!E101</f>
        <v>0</v>
      </c>
      <c r="I1436" s="17">
        <f>Lite!F101</f>
        <v>0</v>
      </c>
      <c r="J1436" s="17" t="str">
        <f>Lite!G101</f>
        <v>12.3.2</v>
      </c>
      <c r="K1436" s="17" t="str">
        <f>Lite!H101</f>
        <v>Key Management</v>
      </c>
      <c r="L1436" s="17"/>
      <c r="M1436" s="17"/>
      <c r="N1436" s="17"/>
      <c r="O1436" s="17"/>
      <c r="P1436" s="17"/>
      <c r="Q1436" s="17"/>
      <c r="R1436" s="17"/>
    </row>
    <row r="1437" spans="1:18" ht="28">
      <c r="A1437" s="17"/>
      <c r="B1437" s="17">
        <f>Lite!L102</f>
        <v>0</v>
      </c>
      <c r="C1437" s="17" t="str">
        <f>Lite!J102</f>
        <v>V</v>
      </c>
      <c r="D1437" s="17">
        <f>Lite!X102</f>
        <v>0</v>
      </c>
      <c r="E1437" s="17" t="str">
        <f>Lite!B102</f>
        <v>SL.84</v>
      </c>
      <c r="F1437" s="17" t="str">
        <f>Lite!C102</f>
        <v>Are clients provided with the ability to rotate their encryption key on a scheduled basis?</v>
      </c>
      <c r="G1437" s="17">
        <f>Lite!D102</f>
        <v>0</v>
      </c>
      <c r="H1437" s="17">
        <f>Lite!E102</f>
        <v>0</v>
      </c>
      <c r="I1437" s="17">
        <f>Lite!F102</f>
        <v>0</v>
      </c>
      <c r="J1437" s="17" t="str">
        <f>Lite!G102</f>
        <v>12.3.2</v>
      </c>
      <c r="K1437" s="17" t="str">
        <f>Lite!H102</f>
        <v>Key Management</v>
      </c>
      <c r="L1437" s="17"/>
      <c r="M1437" s="17"/>
      <c r="N1437" s="17"/>
      <c r="O1437" s="17"/>
      <c r="P1437" s="17"/>
      <c r="Q1437" s="17"/>
      <c r="R1437" s="17"/>
    </row>
    <row r="1438" spans="1:18" ht="28">
      <c r="A1438" s="17"/>
      <c r="B1438" s="17">
        <f>Lite!L103</f>
        <v>0</v>
      </c>
      <c r="C1438" s="17" t="str">
        <f>Lite!J103</f>
        <v>V</v>
      </c>
      <c r="D1438" s="17">
        <f>Lite!X103</f>
        <v>0</v>
      </c>
      <c r="E1438" s="17" t="str">
        <f>Lite!B103</f>
        <v>SL.85</v>
      </c>
      <c r="F1438" s="17" t="str">
        <f>Lite!C103</f>
        <v>Is standards based federated ID capability available to clients e.g. SAML, OpenID?</v>
      </c>
      <c r="G1438" s="17">
        <f>Lite!D103</f>
        <v>0</v>
      </c>
      <c r="H1438" s="17">
        <f>Lite!E103</f>
        <v>0</v>
      </c>
      <c r="I1438" s="17">
        <f>Lite!F103</f>
        <v>0</v>
      </c>
      <c r="J1438" s="17" t="str">
        <f>Lite!G103</f>
        <v>11.5.2</v>
      </c>
      <c r="K1438" s="17" t="str">
        <f>Lite!H103</f>
        <v>User Identification And Authentication</v>
      </c>
      <c r="L1438" s="17"/>
      <c r="M1438" s="17"/>
      <c r="N1438" s="17"/>
      <c r="O1438" s="17"/>
      <c r="P1438" s="17"/>
      <c r="Q1438" s="17"/>
      <c r="R1438" s="17"/>
    </row>
    <row r="1439" spans="1:18" ht="56">
      <c r="A1439" s="17"/>
      <c r="B1439" s="17">
        <f>Lite!L104</f>
        <v>0</v>
      </c>
      <c r="C1439" s="17" t="str">
        <f>Lite!J104</f>
        <v>V</v>
      </c>
      <c r="D1439" s="17">
        <f>Lite!X104</f>
        <v>0</v>
      </c>
      <c r="E1439" s="17" t="str">
        <f>Lite!B104</f>
        <v>SL.86</v>
      </c>
      <c r="F1439" s="17" t="str">
        <f>Lite!C104</f>
        <v>Are application self service features or an Internet accessible self-service portal available to clients? If so, please describe the functions available.</v>
      </c>
      <c r="G1439" s="17">
        <f>Lite!D104</f>
        <v>0</v>
      </c>
      <c r="H1439" s="17">
        <f>Lite!E104</f>
        <v>0</v>
      </c>
      <c r="I1439" s="17">
        <f>Lite!F104</f>
        <v>0</v>
      </c>
      <c r="J1439" s="17" t="str">
        <f>Lite!G104</f>
        <v>11.6.2</v>
      </c>
      <c r="K1439" s="17" t="str">
        <f>Lite!H104</f>
        <v>Sensitive System Isolation</v>
      </c>
      <c r="L1439" s="17"/>
      <c r="M1439" s="17"/>
      <c r="N1439" s="17"/>
      <c r="O1439" s="17"/>
      <c r="P1439" s="17"/>
      <c r="Q1439" s="17"/>
      <c r="R1439" s="17"/>
    </row>
    <row r="1440" spans="1:18" ht="56">
      <c r="A1440" s="17"/>
      <c r="B1440" s="17">
        <f>Lite!L105</f>
        <v>0</v>
      </c>
      <c r="C1440" s="17" t="str">
        <f>Lite!J105</f>
        <v>V</v>
      </c>
      <c r="D1440" s="17">
        <f>Lite!X105</f>
        <v>0</v>
      </c>
      <c r="E1440" s="17" t="str">
        <f>Lite!B105</f>
        <v>SL.87</v>
      </c>
      <c r="F1440" s="17" t="str">
        <f>Lite!C105</f>
        <v>Is there a management approved process to ensure that image snapshots containing Scoped Data are authorized prior to being snapped?</v>
      </c>
      <c r="G1440" s="17">
        <f>Lite!D105</f>
        <v>0</v>
      </c>
      <c r="H1440" s="17">
        <f>Lite!E105</f>
        <v>0</v>
      </c>
      <c r="I1440" s="17">
        <f>Lite!F105</f>
        <v>0</v>
      </c>
      <c r="J1440" s="17" t="str">
        <f>Lite!G105</f>
        <v>11.2.2</v>
      </c>
      <c r="K1440" s="17" t="str">
        <f>Lite!H105</f>
        <v>Privilege Management</v>
      </c>
      <c r="L1440" s="17"/>
      <c r="M1440" s="17"/>
      <c r="N1440" s="17"/>
      <c r="O1440" s="17"/>
      <c r="P1440" s="17"/>
      <c r="Q1440" s="17"/>
      <c r="R1440" s="17"/>
    </row>
    <row r="1441" spans="1:18" ht="42">
      <c r="A1441" s="17"/>
      <c r="B1441" s="17">
        <f>Lite!L106</f>
        <v>0</v>
      </c>
      <c r="C1441" s="17" t="str">
        <f>Lite!J106</f>
        <v>V</v>
      </c>
      <c r="D1441" s="17">
        <f>Lite!X106</f>
        <v>0</v>
      </c>
      <c r="E1441" s="17" t="str">
        <f>Lite!B106</f>
        <v>SL.88</v>
      </c>
      <c r="F1441" s="17" t="str">
        <f>Lite!C106</f>
        <v>Is there a cloud audit program to address client audit and assessment requirements? If so, please describe</v>
      </c>
      <c r="G1441" s="17">
        <f>Lite!D106</f>
        <v>0</v>
      </c>
      <c r="H1441" s="17">
        <f>Lite!E106</f>
        <v>0</v>
      </c>
      <c r="I1441" s="17">
        <f>Lite!F106</f>
        <v>0</v>
      </c>
      <c r="J1441" s="17" t="str">
        <f>Lite!G106</f>
        <v>N/A</v>
      </c>
      <c r="K1441" s="17">
        <f>Lite!H106</f>
        <v>0</v>
      </c>
      <c r="L1441" s="17"/>
      <c r="M1441" s="17"/>
      <c r="N1441" s="17"/>
      <c r="O1441" s="17"/>
      <c r="P1441" s="17"/>
      <c r="Q1441" s="17"/>
      <c r="R1441" s="17"/>
    </row>
    <row r="1442" spans="1:18" ht="28">
      <c r="A1442" s="17"/>
      <c r="B1442" s="17">
        <f>Lite!L107</f>
        <v>0</v>
      </c>
      <c r="C1442" s="17" t="str">
        <f>Lite!J107</f>
        <v>V</v>
      </c>
      <c r="D1442" s="17">
        <f>Lite!X107</f>
        <v>0</v>
      </c>
      <c r="E1442" s="17" t="str">
        <f>Lite!B107</f>
        <v>SL.89</v>
      </c>
      <c r="F1442" s="17" t="str">
        <f>Lite!C107</f>
        <v>Is an agile development methodology in operation?</v>
      </c>
      <c r="G1442" s="17">
        <f>Lite!D107</f>
        <v>0</v>
      </c>
      <c r="H1442" s="17">
        <f>Lite!E107</f>
        <v>0</v>
      </c>
      <c r="I1442" s="17">
        <f>Lite!F107</f>
        <v>0</v>
      </c>
      <c r="J1442" s="17" t="str">
        <f>Lite!G107</f>
        <v>12.4.1</v>
      </c>
      <c r="K1442" s="17" t="str">
        <f>Lite!H107</f>
        <v>Control Of Operational Software</v>
      </c>
      <c r="L1442" s="17"/>
      <c r="M1442" s="17"/>
      <c r="N1442" s="17"/>
      <c r="O1442" s="17"/>
      <c r="P1442" s="17"/>
      <c r="Q1442" s="17"/>
      <c r="R1442" s="17"/>
    </row>
    <row r="1443" spans="1:18" ht="56">
      <c r="A1443" s="17"/>
      <c r="B1443" s="17">
        <f>Lite!L108</f>
        <v>0</v>
      </c>
      <c r="C1443" s="17" t="str">
        <f>Lite!J108</f>
        <v>V</v>
      </c>
      <c r="D1443" s="17">
        <f>Lite!X108</f>
        <v>0</v>
      </c>
      <c r="E1443" s="17" t="str">
        <f>Lite!B108</f>
        <v>SL.90</v>
      </c>
      <c r="F1443" s="17" t="str">
        <f>Lite!C108</f>
        <v>Is there a formal process to ensure clients are notified prior to changes being made which may impact their service? If so, please describe.</v>
      </c>
      <c r="G1443" s="17">
        <f>Lite!D108</f>
        <v>0</v>
      </c>
      <c r="H1443" s="17">
        <f>Lite!E108</f>
        <v>0</v>
      </c>
      <c r="I1443" s="17">
        <f>Lite!F108</f>
        <v>0</v>
      </c>
      <c r="J1443" s="17" t="str">
        <f>Lite!G108</f>
        <v>10.1.2
10.1.3</v>
      </c>
      <c r="K1443" s="17" t="str">
        <f>Lite!H108</f>
        <v>Change Management,
Managing Changes To Third Party Services</v>
      </c>
      <c r="L1443" s="17"/>
      <c r="M1443" s="17"/>
      <c r="N1443" s="17"/>
      <c r="O1443" s="17"/>
      <c r="P1443" s="17"/>
      <c r="Q1443" s="17"/>
      <c r="R1443" s="17"/>
    </row>
    <row r="1444" spans="1:18" ht="42">
      <c r="A1444" s="17"/>
      <c r="B1444" s="17">
        <f>Lite!L109</f>
        <v>0</v>
      </c>
      <c r="C1444" s="17" t="str">
        <f>Lite!J109</f>
        <v>V</v>
      </c>
      <c r="D1444" s="17">
        <f>Lite!X109</f>
        <v>0</v>
      </c>
      <c r="E1444" s="17" t="str">
        <f>Lite!B109</f>
        <v>SL.91</v>
      </c>
      <c r="F1444" s="17" t="str">
        <f>Lite!C109</f>
        <v>Is there a scheduled maintenance window? If so, what is the frequency?</v>
      </c>
      <c r="G1444" s="17">
        <f>Lite!D109</f>
        <v>0</v>
      </c>
      <c r="H1444" s="17">
        <f>Lite!E109</f>
        <v>0</v>
      </c>
      <c r="I1444" s="17">
        <f>Lite!F109</f>
        <v>0</v>
      </c>
      <c r="J1444" s="17" t="str">
        <f>Lite!G109</f>
        <v>10.1.2
10.1.3</v>
      </c>
      <c r="K1444" s="17" t="str">
        <f>Lite!H109</f>
        <v>Change Management,
Managing Changes To Third Party Services</v>
      </c>
      <c r="L1444" s="17"/>
      <c r="M1444" s="17"/>
      <c r="N1444" s="17"/>
      <c r="O1444" s="17"/>
      <c r="P1444" s="17"/>
      <c r="Q1444" s="17"/>
      <c r="R1444" s="17"/>
    </row>
    <row r="1445" spans="1:18" ht="42">
      <c r="A1445" s="17"/>
      <c r="B1445" s="17">
        <f>Lite!L110</f>
        <v>0</v>
      </c>
      <c r="C1445" s="17" t="str">
        <f>Lite!J110</f>
        <v>V</v>
      </c>
      <c r="D1445" s="17">
        <f>Lite!X110</f>
        <v>0</v>
      </c>
      <c r="E1445" s="17" t="str">
        <f>Lite!B110</f>
        <v>SL.92</v>
      </c>
      <c r="F1445" s="17" t="str">
        <f>Lite!C110</f>
        <v>Is there a scheduled maintenance window which results in client downtime, If so, what is the period of the downtime?</v>
      </c>
      <c r="G1445" s="17">
        <f>Lite!D110</f>
        <v>0</v>
      </c>
      <c r="H1445" s="17">
        <f>Lite!E110</f>
        <v>0</v>
      </c>
      <c r="I1445" s="17">
        <f>Lite!F110</f>
        <v>0</v>
      </c>
      <c r="J1445" s="17" t="str">
        <f>Lite!G110</f>
        <v>10.1.2
10.1.3</v>
      </c>
      <c r="K1445" s="17" t="str">
        <f>Lite!H110</f>
        <v>Change Management,
Managing Changes To Third Party Services</v>
      </c>
      <c r="L1445" s="17"/>
      <c r="M1445" s="17"/>
      <c r="N1445" s="17"/>
      <c r="O1445" s="17"/>
      <c r="P1445" s="17"/>
      <c r="Q1445" s="17"/>
      <c r="R1445" s="17"/>
    </row>
    <row r="1446" spans="1:18" ht="56">
      <c r="A1446" s="17"/>
      <c r="B1446" s="17">
        <f>Lite!L111</f>
        <v>0</v>
      </c>
      <c r="C1446" s="17" t="str">
        <f>Lite!J111</f>
        <v>V</v>
      </c>
      <c r="D1446" s="17">
        <f>Lite!X111</f>
        <v>0</v>
      </c>
      <c r="E1446" s="17" t="str">
        <f>Lite!B111</f>
        <v>SL.93</v>
      </c>
      <c r="F1446" s="17" t="str">
        <f>Lite!C111</f>
        <v>Is there an online incident response status portal which outlines planned and unplanned outages? If so, how long after an unplanned outage is this updated?</v>
      </c>
      <c r="G1446" s="17">
        <f>Lite!D111</f>
        <v>0</v>
      </c>
      <c r="H1446" s="17">
        <f>Lite!E111</f>
        <v>0</v>
      </c>
      <c r="I1446" s="17">
        <f>Lite!F111</f>
        <v>0</v>
      </c>
      <c r="J1446" s="17" t="str">
        <f>Lite!G111</f>
        <v>10.1.2
10.1.3</v>
      </c>
      <c r="K1446" s="17" t="str">
        <f>Lite!H111</f>
        <v>Change Management,
Managing Changes To Third Party Services</v>
      </c>
      <c r="L1446" s="17"/>
      <c r="M1446" s="17"/>
      <c r="N1446" s="17"/>
      <c r="O1446" s="17"/>
      <c r="P1446" s="17"/>
      <c r="Q1446" s="17"/>
      <c r="R1446" s="17"/>
    </row>
    <row r="1447" spans="1:18" ht="42">
      <c r="A1447" s="17"/>
      <c r="B1447" s="17">
        <f>Lite!L112</f>
        <v>0</v>
      </c>
      <c r="C1447" s="17" t="str">
        <f>Lite!J112</f>
        <v>V</v>
      </c>
      <c r="D1447" s="17">
        <f>Lite!X112</f>
        <v>0</v>
      </c>
      <c r="E1447" s="17" t="str">
        <f>Lite!B112</f>
        <v>SL.94</v>
      </c>
      <c r="F1447" s="17" t="str">
        <f>Lite!C112</f>
        <v>Is there a 24x7x365 staffed phone number available to clients to report security incidents?</v>
      </c>
      <c r="G1447" s="17">
        <f>Lite!D112</f>
        <v>0</v>
      </c>
      <c r="H1447" s="17">
        <f>Lite!E112</f>
        <v>0</v>
      </c>
      <c r="I1447" s="17">
        <f>Lite!F112</f>
        <v>0</v>
      </c>
      <c r="J1447" s="17" t="str">
        <f>Lite!G112</f>
        <v>10.1.2
10.1.3</v>
      </c>
      <c r="K1447" s="17" t="str">
        <f>Lite!H112</f>
        <v>Change Management,
Managing Changes To Third Party Services</v>
      </c>
      <c r="L1447" s="17"/>
      <c r="M1447" s="17"/>
      <c r="N1447" s="17"/>
      <c r="O1447" s="17"/>
      <c r="P1447" s="17"/>
      <c r="Q1447" s="17"/>
      <c r="R1447" s="17"/>
    </row>
    <row r="1448" spans="1:18" ht="42">
      <c r="A1448" s="17"/>
      <c r="B1448" s="17">
        <f>Lite!L113</f>
        <v>0</v>
      </c>
      <c r="C1448" s="17" t="str">
        <f>Lite!J113</f>
        <v>V</v>
      </c>
      <c r="D1448" s="17">
        <f>Lite!X113</f>
        <v>0</v>
      </c>
      <c r="E1448" s="17" t="str">
        <f>Lite!B113</f>
        <v>SL.95</v>
      </c>
      <c r="F1448" s="17" t="str">
        <f>Lite!C113</f>
        <v>Are applications created and released into production? If so, what is the release frequency?</v>
      </c>
      <c r="G1448" s="17">
        <f>Lite!D113</f>
        <v>0</v>
      </c>
      <c r="H1448" s="17">
        <f>Lite!E113</f>
        <v>0</v>
      </c>
      <c r="I1448" s="17">
        <f>Lite!F113</f>
        <v>0</v>
      </c>
      <c r="J1448" s="17" t="str">
        <f>Lite!G113</f>
        <v>12.4.1</v>
      </c>
      <c r="K1448" s="17" t="str">
        <f>Lite!H113</f>
        <v>Control Of Operational Software</v>
      </c>
      <c r="L1448" s="17"/>
      <c r="M1448" s="17"/>
      <c r="N1448" s="17"/>
      <c r="O1448" s="17"/>
      <c r="P1448" s="17"/>
      <c r="Q1448" s="17"/>
      <c r="R1448" s="17"/>
    </row>
    <row r="1449" spans="1:18" ht="28">
      <c r="A1449" s="17"/>
      <c r="B1449" s="17">
        <f>Lite!L114</f>
        <v>0</v>
      </c>
      <c r="C1449" s="17" t="str">
        <f>Lite!J114</f>
        <v>V</v>
      </c>
      <c r="D1449" s="17">
        <f>Lite!X114</f>
        <v>0</v>
      </c>
      <c r="E1449" s="17" t="str">
        <f>Lite!B114</f>
        <v>SL.96</v>
      </c>
      <c r="F1449" s="17" t="str">
        <f>Lite!C114</f>
        <v>Is there an automated secure source code review? If so, what is the frequency?</v>
      </c>
      <c r="G1449" s="17">
        <f>Lite!D114</f>
        <v>0</v>
      </c>
      <c r="H1449" s="17">
        <f>Lite!E114</f>
        <v>0</v>
      </c>
      <c r="I1449" s="17">
        <f>Lite!F114</f>
        <v>0</v>
      </c>
      <c r="J1449" s="17" t="str">
        <f>Lite!G114</f>
        <v>12.4.1</v>
      </c>
      <c r="K1449" s="17" t="str">
        <f>Lite!H114</f>
        <v>Control Of Operational Software</v>
      </c>
      <c r="L1449" s="17"/>
      <c r="M1449" s="17"/>
      <c r="N1449" s="17"/>
      <c r="O1449" s="17"/>
      <c r="P1449" s="17"/>
      <c r="Q1449" s="17"/>
      <c r="R1449" s="17"/>
    </row>
    <row r="1450" spans="1:18" ht="56">
      <c r="A1450" s="17"/>
      <c r="B1450" s="17">
        <f>Lite!L115</f>
        <v>0</v>
      </c>
      <c r="C1450" s="17" t="str">
        <f>Lite!J115</f>
        <v>V</v>
      </c>
      <c r="D1450" s="17">
        <f>Lite!X115</f>
        <v>0</v>
      </c>
      <c r="E1450" s="17" t="str">
        <f>Lite!B115</f>
        <v>SL.97</v>
      </c>
      <c r="F1450" s="17" t="str">
        <f>Lite!C115</f>
        <v>Is source code security reviewed manually? If so, what is the frequency?</v>
      </c>
      <c r="G1450" s="17">
        <f>Lite!D115</f>
        <v>0</v>
      </c>
      <c r="H1450" s="17">
        <f>Lite!E115</f>
        <v>0</v>
      </c>
      <c r="I1450" s="17">
        <f>Lite!F115</f>
        <v>0</v>
      </c>
      <c r="J1450" s="17" t="str">
        <f>Lite!G115</f>
        <v>12.4.1
10.4.1</v>
      </c>
      <c r="K1450" s="17" t="str">
        <f>Lite!H115</f>
        <v>Control Of Operational Software,
Controls Against Malicious Code</v>
      </c>
      <c r="L1450" s="17"/>
      <c r="M1450" s="17"/>
      <c r="N1450" s="17"/>
      <c r="O1450" s="17"/>
      <c r="P1450" s="17"/>
      <c r="Q1450" s="17"/>
      <c r="R1450" s="17"/>
    </row>
    <row r="1451" spans="1:18" ht="84">
      <c r="A1451" s="17"/>
      <c r="B1451" s="17">
        <f>Lite!L116</f>
        <v>0</v>
      </c>
      <c r="C1451" s="17" t="str">
        <f>Lite!J116</f>
        <v>V</v>
      </c>
      <c r="D1451" s="17">
        <f>Lite!X116</f>
        <v>0</v>
      </c>
      <c r="E1451" s="17" t="str">
        <f>Lite!B116</f>
        <v>SL.98</v>
      </c>
      <c r="F1451" s="17" t="str">
        <f>Lite!C116</f>
        <v>Are automated penetration tests performed? If so, what is the frequency?</v>
      </c>
      <c r="G1451" s="17">
        <f>Lite!D116</f>
        <v>0</v>
      </c>
      <c r="H1451" s="17">
        <f>Lite!E116</f>
        <v>0</v>
      </c>
      <c r="I1451" s="17">
        <f>Lite!F116</f>
        <v>0</v>
      </c>
      <c r="J1451" s="17" t="str">
        <f>Lite!G116</f>
        <v>12.4.1
10.4.1
12.6.1</v>
      </c>
      <c r="K1451" s="17" t="str">
        <f>Lite!H116</f>
        <v>Control Of Operational Software,
Controls Against Malicious Code,
Control Of Technical Vulnerabilities</v>
      </c>
      <c r="L1451" s="17"/>
      <c r="M1451" s="17"/>
      <c r="N1451" s="17"/>
      <c r="O1451" s="17"/>
      <c r="P1451" s="17"/>
      <c r="Q1451" s="17"/>
      <c r="R1451" s="17"/>
    </row>
    <row r="1452" spans="1:18" ht="56">
      <c r="A1452" s="17"/>
      <c r="B1452" s="17">
        <f>Lite!L117</f>
        <v>0</v>
      </c>
      <c r="C1452" s="17" t="str">
        <f>Lite!J117</f>
        <v>V</v>
      </c>
      <c r="D1452" s="17">
        <f>Lite!X117</f>
        <v>0</v>
      </c>
      <c r="E1452" s="17" t="str">
        <f>Lite!B117</f>
        <v>SL.99</v>
      </c>
      <c r="F1452" s="17" t="str">
        <f>Lite!C117</f>
        <v>Are clients provided with the ability to specify where their data will be stored? If so, please describe at what level? E.g. datacenter, country</v>
      </c>
      <c r="G1452" s="17">
        <f>Lite!D117</f>
        <v>0</v>
      </c>
      <c r="H1452" s="17">
        <f>Lite!E117</f>
        <v>0</v>
      </c>
      <c r="I1452" s="17">
        <f>Lite!F117</f>
        <v>0</v>
      </c>
      <c r="J1452" s="17" t="str">
        <f>Lite!G117</f>
        <v>7.1.1
9.1
15.1.1</v>
      </c>
      <c r="K1452" s="17" t="str">
        <f>Lite!H117</f>
        <v>Inventory Of Assets,
Secure Areas,
Identification Of Applicable Legislation</v>
      </c>
      <c r="L1452" s="17"/>
      <c r="M1452" s="17"/>
      <c r="N1452" s="17"/>
      <c r="O1452" s="17"/>
      <c r="P1452" s="17"/>
      <c r="Q1452" s="17"/>
      <c r="R1452" s="17"/>
    </row>
    <row r="1453" spans="1:18" ht="70">
      <c r="A1453" s="17"/>
      <c r="B1453" s="17">
        <f>Lite!L118</f>
        <v>0</v>
      </c>
      <c r="C1453" s="17" t="str">
        <f>Lite!J118</f>
        <v>V</v>
      </c>
      <c r="D1453" s="17">
        <f>Lite!X118</f>
        <v>0</v>
      </c>
      <c r="E1453" s="17" t="str">
        <f>Lite!B118</f>
        <v>SL.100</v>
      </c>
      <c r="F1453" s="17" t="str">
        <f>Lite!C118</f>
        <v xml:space="preserve">Does the ability exist to legally demonstrate sufficient data segmentation, in the event of a client subpoena or a forensics incident, so as not to impact other client's dat? If using resource pooling? </v>
      </c>
      <c r="G1453" s="17">
        <f>Lite!D118</f>
        <v>0</v>
      </c>
      <c r="H1453" s="17">
        <f>Lite!E118</f>
        <v>0</v>
      </c>
      <c r="I1453" s="17">
        <f>Lite!F118</f>
        <v>0</v>
      </c>
      <c r="J1453" s="17" t="str">
        <f>Lite!G118</f>
        <v>13.2.1
13.2.3</v>
      </c>
      <c r="K1453" s="17" t="str">
        <f>Lite!H118</f>
        <v>Responsibilities And Procedures,
Collection Of Evidence.</v>
      </c>
      <c r="L1453" s="17"/>
      <c r="M1453" s="17"/>
      <c r="N1453" s="17"/>
      <c r="O1453" s="17"/>
      <c r="P1453" s="17"/>
      <c r="Q1453" s="17"/>
      <c r="R1453" s="17"/>
    </row>
    <row r="1454" spans="1:18" ht="98">
      <c r="A1454" s="17"/>
      <c r="B1454" s="17">
        <f>Lite!L119</f>
        <v>0</v>
      </c>
      <c r="C1454" s="17" t="str">
        <f>Lite!J119</f>
        <v>V</v>
      </c>
      <c r="D1454" s="17">
        <f>Lite!X119</f>
        <v>0</v>
      </c>
      <c r="E1454" s="17" t="str">
        <f>Lite!B119</f>
        <v>SL.101</v>
      </c>
      <c r="F1454" s="17" t="str">
        <f>Lite!C119</f>
        <v>Is there a self-service portal or API call available to clients which provides the ability to place a "Legal hold" on client data which may be subject to a legal action, without impacting other clients data retention or destruction schedules?</v>
      </c>
      <c r="G1454" s="17">
        <f>Lite!D119</f>
        <v>0</v>
      </c>
      <c r="H1454" s="17">
        <f>Lite!E119</f>
        <v>0</v>
      </c>
      <c r="I1454" s="17">
        <f>Lite!F119</f>
        <v>0</v>
      </c>
      <c r="J1454" s="17" t="str">
        <f>Lite!G119</f>
        <v>13.2.1
13.2.3
15.1.2
15.1.3</v>
      </c>
      <c r="K1454" s="17" t="str">
        <f>Lite!H119</f>
        <v>Responsibilities And Procedures,
Collection Of Evidence,
Intellectual Property Rights (Ipr),
Protection Of Organizational Records</v>
      </c>
      <c r="L1454" s="17"/>
      <c r="M1454" s="17"/>
      <c r="N1454" s="17"/>
      <c r="O1454" s="17"/>
      <c r="P1454" s="17"/>
      <c r="Q1454" s="17"/>
      <c r="R1454" s="17"/>
    </row>
    <row r="1455" spans="1:18">
      <c r="A1455" s="17"/>
      <c r="B1455" s="17">
        <f>Lite!L120</f>
        <v>0</v>
      </c>
      <c r="C1455" s="17" t="str">
        <f>Lite!J120</f>
        <v>V</v>
      </c>
      <c r="D1455" s="17">
        <f>Lite!X120</f>
        <v>0</v>
      </c>
      <c r="E1455" s="17" t="str">
        <f>Lite!B120</f>
        <v>SL.102</v>
      </c>
      <c r="F1455" s="17" t="str">
        <f>Lite!C120</f>
        <v>Is a Cloud API available to clients?</v>
      </c>
      <c r="G1455" s="17">
        <f>Lite!D120</f>
        <v>0</v>
      </c>
      <c r="H1455" s="17">
        <f>Lite!E120</f>
        <v>0</v>
      </c>
      <c r="I1455" s="17">
        <f>Lite!F120</f>
        <v>0</v>
      </c>
      <c r="J1455" s="17" t="str">
        <f>Lite!G120</f>
        <v>N/A</v>
      </c>
      <c r="K1455" s="17">
        <f>Lite!H120</f>
        <v>0</v>
      </c>
      <c r="L1455" s="17"/>
      <c r="M1455" s="17"/>
      <c r="N1455" s="17"/>
      <c r="O1455" s="17"/>
      <c r="P1455" s="17"/>
      <c r="Q1455" s="17"/>
      <c r="R1455" s="17"/>
    </row>
    <row r="1456" spans="1:18" ht="56">
      <c r="A1456" s="17"/>
      <c r="B1456" s="17">
        <f>Lite!L121</f>
        <v>0</v>
      </c>
      <c r="C1456" s="17" t="str">
        <f>Lite!J121</f>
        <v>V</v>
      </c>
      <c r="D1456" s="17">
        <f>Lite!X121</f>
        <v>0</v>
      </c>
      <c r="E1456" s="17" t="str">
        <f>Lite!B121</f>
        <v>SL.103</v>
      </c>
      <c r="F1456" s="17" t="str">
        <f>Lite!C121</f>
        <v>Is there a client management portal which allows distributed business accounts (business units/departments) to be managed under a single central corporate account?</v>
      </c>
      <c r="G1456" s="17">
        <f>Lite!D121</f>
        <v>0</v>
      </c>
      <c r="H1456" s="17">
        <f>Lite!E121</f>
        <v>0</v>
      </c>
      <c r="I1456" s="17">
        <f>Lite!F121</f>
        <v>0</v>
      </c>
      <c r="J1456" s="17" t="str">
        <f>Lite!G121</f>
        <v>10.1.2
10.2.3</v>
      </c>
      <c r="K1456" s="17" t="str">
        <f>Lite!H121</f>
        <v>Change Management,
Managing Changes To Third Party Services</v>
      </c>
      <c r="L1456" s="17"/>
      <c r="M1456" s="17"/>
      <c r="N1456" s="17"/>
      <c r="O1456" s="17"/>
      <c r="P1456" s="17"/>
      <c r="Q1456" s="17"/>
      <c r="R1456" s="17"/>
    </row>
    <row r="1457" spans="1:18" ht="56">
      <c r="A1457" s="17"/>
      <c r="B1457" s="17">
        <f>Lite!L122</f>
        <v>0</v>
      </c>
      <c r="C1457" s="17" t="str">
        <f>Lite!J122</f>
        <v>V</v>
      </c>
      <c r="D1457" s="17">
        <f>Lite!X122</f>
        <v>0</v>
      </c>
      <c r="E1457" s="17" t="str">
        <f>Lite!B122</f>
        <v>SL.104</v>
      </c>
      <c r="F1457" s="17" t="str">
        <f>Lite!C122</f>
        <v>Are staff required to use two factor authentication to remotely access the production cloud environment containing Scoped Data?</v>
      </c>
      <c r="G1457" s="17">
        <f>Lite!D122</f>
        <v>0</v>
      </c>
      <c r="H1457" s="17">
        <f>Lite!E122</f>
        <v>0</v>
      </c>
      <c r="I1457" s="17">
        <f>Lite!F122</f>
        <v>0</v>
      </c>
      <c r="J1457" s="17" t="str">
        <f>Lite!G122</f>
        <v>11.3.1
11.4.2</v>
      </c>
      <c r="K1457" s="17" t="str">
        <f>Lite!H122</f>
        <v>Password Use,
User Authentication For External Connections</v>
      </c>
      <c r="L1457" s="17"/>
      <c r="M1457" s="17"/>
      <c r="N1457" s="17"/>
      <c r="O1457" s="17"/>
      <c r="P1457" s="17"/>
      <c r="Q1457" s="17"/>
      <c r="R1457" s="17"/>
    </row>
    <row r="1458" spans="1:18" ht="28">
      <c r="A1458" s="17"/>
      <c r="B1458" s="17">
        <f>Lite!L123</f>
        <v>0</v>
      </c>
      <c r="C1458" s="17" t="str">
        <f>Lite!J123</f>
        <v>V</v>
      </c>
      <c r="D1458" s="17">
        <f>Lite!X123</f>
        <v>0</v>
      </c>
      <c r="E1458" s="17" t="str">
        <f>Lite!B123</f>
        <v>SL.105</v>
      </c>
      <c r="F1458" s="17" t="str">
        <f>Lite!C123</f>
        <v>Are staff able to access client Scoped Data in an unencrypted state?</v>
      </c>
      <c r="G1458" s="17">
        <f>Lite!D123</f>
        <v>0</v>
      </c>
      <c r="H1458" s="17">
        <f>Lite!E123</f>
        <v>0</v>
      </c>
      <c r="I1458" s="17">
        <f>Lite!F123</f>
        <v>0</v>
      </c>
      <c r="J1458" s="17" t="str">
        <f>Lite!G123</f>
        <v>11.2.2</v>
      </c>
      <c r="K1458" s="17" t="str">
        <f>Lite!H123</f>
        <v>Privilege Management</v>
      </c>
      <c r="L1458" s="17"/>
      <c r="M1458" s="17"/>
      <c r="N1458" s="17"/>
      <c r="O1458" s="17"/>
      <c r="P1458" s="17"/>
      <c r="Q1458" s="17"/>
      <c r="R1458" s="17"/>
    </row>
    <row r="1459" spans="1:18">
      <c r="A1459" s="17"/>
      <c r="B1459" s="17">
        <f>Lite!L124</f>
        <v>0</v>
      </c>
      <c r="C1459" s="17" t="str">
        <f>Lite!J124</f>
        <v>V</v>
      </c>
      <c r="D1459" s="17">
        <f>Lite!X124</f>
        <v>0</v>
      </c>
      <c r="E1459" s="17" t="str">
        <f>Lite!B124</f>
        <v>SL.106</v>
      </c>
      <c r="F1459" s="17" t="str">
        <f>Lite!C124</f>
        <v>Are staff able to access client's encryption key?</v>
      </c>
      <c r="G1459" s="17">
        <f>Lite!D124</f>
        <v>0</v>
      </c>
      <c r="H1459" s="17">
        <f>Lite!E124</f>
        <v>0</v>
      </c>
      <c r="I1459" s="17">
        <f>Lite!F124</f>
        <v>0</v>
      </c>
      <c r="J1459" s="17" t="str">
        <f>Lite!G124</f>
        <v>11.2.2</v>
      </c>
      <c r="K1459" s="17" t="str">
        <f>Lite!H124</f>
        <v>Privilege Management</v>
      </c>
      <c r="L1459" s="17"/>
      <c r="M1459" s="17"/>
      <c r="N1459" s="17"/>
      <c r="O1459" s="17"/>
      <c r="P1459" s="17"/>
      <c r="Q1459" s="17"/>
      <c r="R1459" s="17"/>
    </row>
    <row r="1460" spans="1:18" ht="56">
      <c r="A1460" s="17"/>
      <c r="B1460" s="17">
        <f>Lite!L125</f>
        <v>0</v>
      </c>
      <c r="C1460" s="17" t="str">
        <f>Lite!J125</f>
        <v>V</v>
      </c>
      <c r="D1460" s="17">
        <f>Lite!X125</f>
        <v>0</v>
      </c>
      <c r="E1460" s="17" t="str">
        <f>Lite!B125</f>
        <v>SL.107</v>
      </c>
      <c r="F1460" s="17" t="str">
        <f>Lite!C125</f>
        <v>Is there a process which allows the client to specifically list who from the cloud provider, will have access to their Scoped Systems and Data? If so, please describe.</v>
      </c>
      <c r="G1460" s="17">
        <f>Lite!D125</f>
        <v>0</v>
      </c>
      <c r="H1460" s="17">
        <f>Lite!E125</f>
        <v>0</v>
      </c>
      <c r="I1460" s="17">
        <f>Lite!F125</f>
        <v>0</v>
      </c>
      <c r="J1460" s="17" t="str">
        <f>Lite!G125</f>
        <v>11.1.1
11.2.2</v>
      </c>
      <c r="K1460" s="17" t="str">
        <f>Lite!H125</f>
        <v xml:space="preserve">	Access Control Polic
Privilege Management</v>
      </c>
      <c r="L1460" s="17"/>
      <c r="M1460" s="17"/>
      <c r="N1460" s="17"/>
      <c r="O1460" s="17"/>
      <c r="P1460" s="17"/>
      <c r="Q1460" s="17"/>
      <c r="R1460" s="17"/>
    </row>
    <row r="1461" spans="1:18" ht="140">
      <c r="A1461" s="17"/>
      <c r="B1461" s="17">
        <f>Lite!L126</f>
        <v>0</v>
      </c>
      <c r="C1461" s="17" t="str">
        <f>Lite!J126</f>
        <v>V</v>
      </c>
      <c r="D1461" s="17">
        <f>Lite!X126</f>
        <v>0</v>
      </c>
      <c r="E1461" s="17" t="str">
        <f>Lite!B126</f>
        <v>SL.108</v>
      </c>
      <c r="F1461" s="17" t="str">
        <f>Lite!C126</f>
        <v xml:space="preserve">Are staff technically prevented from accessing the cloud environment via non-managed private devices? </v>
      </c>
      <c r="G1461" s="17">
        <f>Lite!D126</f>
        <v>0</v>
      </c>
      <c r="H1461" s="17">
        <f>Lite!E126</f>
        <v>0</v>
      </c>
      <c r="I1461" s="17">
        <f>Lite!F126</f>
        <v>0</v>
      </c>
      <c r="J1461" s="17" t="str">
        <f>Lite!G126</f>
        <v>11.1.1
11.2.2
11.4.2
11.5.2
11.6.1
11.7.1</v>
      </c>
      <c r="K1461" s="17" t="str">
        <f>Lite!H126</f>
        <v>Access Control Policy,
Privilege Management,
User Authentication For External Connections,
User Identification And Authentication,
Information Access Restriction,
Mobile Computing And Communications</v>
      </c>
      <c r="L1461" s="17"/>
      <c r="M1461" s="17"/>
      <c r="N1461" s="17"/>
      <c r="O1461" s="17"/>
      <c r="P1461" s="17"/>
      <c r="Q1461" s="17"/>
      <c r="R1461" s="17"/>
    </row>
    <row r="1462" spans="1:18" ht="56">
      <c r="A1462" s="17"/>
      <c r="B1462" s="17">
        <f>Lite!L127</f>
        <v>0</v>
      </c>
      <c r="C1462" s="17" t="str">
        <f>Lite!J127</f>
        <v>V</v>
      </c>
      <c r="D1462" s="17">
        <f>Lite!X127</f>
        <v>0</v>
      </c>
      <c r="E1462" s="17" t="str">
        <f>Lite!B127</f>
        <v>SL.109</v>
      </c>
      <c r="F1462" s="17" t="str">
        <f>Lite!C127</f>
        <v>Are there controls to prevent one client attempting to compromise another client in a resource pooled environment? If so, please describe.</v>
      </c>
      <c r="G1462" s="17">
        <f>Lite!D127</f>
        <v>0</v>
      </c>
      <c r="H1462" s="17">
        <f>Lite!E127</f>
        <v>0</v>
      </c>
      <c r="I1462" s="17">
        <f>Lite!F127</f>
        <v>0</v>
      </c>
      <c r="J1462" s="17" t="str">
        <f>Lite!G127</f>
        <v>10.10.1
10.10.2
11.6.2</v>
      </c>
      <c r="K1462" s="17" t="str">
        <f>Lite!H127</f>
        <v xml:space="preserve">Audit Logging,
Monitoring System Use,
Sensitive System Isolation </v>
      </c>
      <c r="L1462" s="17"/>
      <c r="M1462" s="17"/>
      <c r="N1462" s="17"/>
      <c r="O1462" s="17"/>
      <c r="P1462" s="17"/>
      <c r="Q1462" s="17"/>
      <c r="R1462" s="17"/>
    </row>
    <row r="1463" spans="1:18" ht="56">
      <c r="A1463" s="17"/>
      <c r="B1463" s="17">
        <f>Lite!L128</f>
        <v>0</v>
      </c>
      <c r="C1463" s="17" t="str">
        <f>Lite!J128</f>
        <v>V</v>
      </c>
      <c r="D1463" s="17">
        <f>Lite!X128</f>
        <v>0</v>
      </c>
      <c r="E1463" s="17" t="str">
        <f>Lite!B128</f>
        <v>SL.110</v>
      </c>
      <c r="F1463" s="17" t="str">
        <f>Lite!C128</f>
        <v>Is a default hardened base virtual image available to clients?</v>
      </c>
      <c r="G1463" s="17">
        <f>Lite!D128</f>
        <v>0</v>
      </c>
      <c r="H1463" s="17">
        <f>Lite!E128</f>
        <v>0</v>
      </c>
      <c r="I1463" s="17">
        <f>Lite!F128</f>
        <v>0</v>
      </c>
      <c r="J1463" s="17" t="str">
        <f>Lite!G128</f>
        <v>10.1.1
12.6.1</v>
      </c>
      <c r="K1463" s="17" t="str">
        <f>Lite!H128</f>
        <v>Documented Operating Procedures,
Control Of Technical Vulnerabilities</v>
      </c>
      <c r="L1463" s="17"/>
      <c r="M1463" s="17"/>
      <c r="N1463" s="17"/>
      <c r="O1463" s="17"/>
      <c r="P1463" s="17"/>
      <c r="Q1463" s="17"/>
      <c r="R1463" s="17"/>
    </row>
    <row r="1464" spans="1:18" ht="154">
      <c r="A1464" s="17"/>
      <c r="B1464" s="17">
        <f>Lite!L129</f>
        <v>0</v>
      </c>
      <c r="C1464" s="17" t="str">
        <f>Lite!J129</f>
        <v>V</v>
      </c>
      <c r="D1464" s="17">
        <f>Lite!X129</f>
        <v>0</v>
      </c>
      <c r="E1464" s="17" t="str">
        <f>Lite!B129</f>
        <v>SL.111</v>
      </c>
      <c r="F1464" s="17" t="str">
        <f>Lite!C129</f>
        <v>Can clients run their own security services within their own cloud environment? If so, please describe.</v>
      </c>
      <c r="G1464" s="17">
        <f>Lite!D129</f>
        <v>0</v>
      </c>
      <c r="H1464" s="17">
        <f>Lite!E129</f>
        <v>0</v>
      </c>
      <c r="I1464" s="17">
        <f>Lite!F129</f>
        <v>0</v>
      </c>
      <c r="J1464" s="17" t="str">
        <f>Lite!G129</f>
        <v>10.4
10.10.1 
10.10.2
10.6.2
11.6.2
12.6.1</v>
      </c>
      <c r="K1464" s="17" t="str">
        <f>Lite!H129</f>
        <v>Protection Against Malicious And Mobile Code,
Audit Logging,
Monitoring System Use,
Security Of Network Services,
Sensitive System Isolation,
Control Of Technical Vulnerabilities</v>
      </c>
      <c r="L1464" s="17"/>
      <c r="M1464" s="17"/>
      <c r="N1464" s="17"/>
      <c r="O1464" s="17"/>
      <c r="P1464" s="17"/>
      <c r="Q1464" s="17"/>
      <c r="R1464" s="17"/>
    </row>
    <row r="1465" spans="1:18" ht="56">
      <c r="A1465" s="17"/>
      <c r="B1465" s="17">
        <f>Lite!L130</f>
        <v>0</v>
      </c>
      <c r="C1465" s="17" t="str">
        <f>Lite!J130</f>
        <v>V</v>
      </c>
      <c r="D1465" s="17">
        <f>Lite!X130</f>
        <v>0</v>
      </c>
      <c r="E1465" s="17" t="str">
        <f>Lite!B130</f>
        <v>SL.112</v>
      </c>
      <c r="F1465" s="17" t="str">
        <f>Lite!C130</f>
        <v>Is there a specific Recovery Time Objective(s) (RTO)? If so, please specify the RTO for the scoped services in the Additional Information field.</v>
      </c>
      <c r="G1465" s="17">
        <f>Lite!D130</f>
        <v>0</v>
      </c>
      <c r="H1465" s="17">
        <f>Lite!E130</f>
        <v>0</v>
      </c>
      <c r="I1465" s="17">
        <f>Lite!F130</f>
        <v>0</v>
      </c>
      <c r="J1465" s="17" t="str">
        <f>Lite!G130</f>
        <v>14.1.3</v>
      </c>
      <c r="K1465" s="17" t="str">
        <f>Lite!H130</f>
        <v>Developing And Implementing Continuity Plans Including Information Security</v>
      </c>
      <c r="L1465" s="17"/>
      <c r="M1465" s="17"/>
      <c r="N1465" s="17"/>
      <c r="O1465" s="17"/>
      <c r="P1465" s="17"/>
      <c r="Q1465" s="17"/>
      <c r="R1465" s="17"/>
    </row>
    <row r="1466" spans="1:18" ht="56">
      <c r="A1466" s="17"/>
      <c r="B1466" s="17">
        <f>Lite!L131</f>
        <v>0</v>
      </c>
      <c r="C1466" s="17" t="str">
        <f>Lite!J131</f>
        <v>V</v>
      </c>
      <c r="D1466" s="17">
        <f>Lite!X131</f>
        <v>0</v>
      </c>
      <c r="E1466" s="17" t="str">
        <f>Lite!B131</f>
        <v>SL.113</v>
      </c>
      <c r="F1466" s="17" t="str">
        <f>Lite!C131</f>
        <v>Is there a specific Recovery Point Objective(s) (RPO)? If so, please specify the RPO for the scoped services in the Additional Information field.</v>
      </c>
      <c r="G1466" s="17">
        <f>Lite!D131</f>
        <v>0</v>
      </c>
      <c r="H1466" s="17">
        <f>Lite!E131</f>
        <v>0</v>
      </c>
      <c r="I1466" s="17">
        <f>Lite!F131</f>
        <v>0</v>
      </c>
      <c r="J1466" s="17" t="str">
        <f>Lite!G131</f>
        <v>14.1.3</v>
      </c>
      <c r="K1466" s="17" t="str">
        <f>Lite!H131</f>
        <v>Developing And Implementing Continuity Plans Including Information Security</v>
      </c>
      <c r="L1466" s="17"/>
      <c r="M1466" s="17"/>
      <c r="N1466" s="17"/>
      <c r="O1466" s="17"/>
      <c r="P1466" s="17"/>
      <c r="Q1466" s="17"/>
      <c r="R1466" s="17"/>
    </row>
    <row r="1467" spans="1:18" ht="112">
      <c r="A1467" s="17"/>
      <c r="B1467" s="17">
        <f>Lite!L132</f>
        <v>0</v>
      </c>
      <c r="C1467" s="17" t="str">
        <f>Lite!J132</f>
        <v>V</v>
      </c>
      <c r="D1467" s="17">
        <f>Lite!X132</f>
        <v>0</v>
      </c>
      <c r="E1467" s="17" t="str">
        <f>Lite!B132</f>
        <v>SL.114</v>
      </c>
      <c r="F1467" s="17" t="str">
        <f>Lite!C132</f>
        <v>Are the failover sites for the underlying infrastructure running on different vendor physical systems?</v>
      </c>
      <c r="G1467" s="17">
        <f>Lite!D132</f>
        <v>0</v>
      </c>
      <c r="H1467" s="17">
        <f>Lite!E132</f>
        <v>0</v>
      </c>
      <c r="I1467" s="17">
        <f>Lite!F132</f>
        <v>0</v>
      </c>
      <c r="J1467" s="17" t="str">
        <f>Lite!G132</f>
        <v>14.1.2
14.1.3
14.1.4</v>
      </c>
      <c r="K1467" s="17" t="str">
        <f>Lite!H132</f>
        <v>Business Continuity And Risk Assessment,
Developing And Implementing Continuity Plans Including Information Security,
Business Continuity Planning Framework</v>
      </c>
      <c r="L1467" s="17"/>
      <c r="M1467" s="17"/>
      <c r="N1467" s="17"/>
      <c r="O1467" s="17"/>
      <c r="P1467" s="17"/>
      <c r="Q1467" s="17"/>
      <c r="R1467" s="17"/>
    </row>
    <row r="1468" spans="1:18" ht="112">
      <c r="A1468" s="17"/>
      <c r="B1468" s="17">
        <f>Lite!L133</f>
        <v>0</v>
      </c>
      <c r="C1468" s="17" t="str">
        <f>Lite!J133</f>
        <v>V</v>
      </c>
      <c r="D1468" s="17">
        <f>Lite!X133</f>
        <v>0</v>
      </c>
      <c r="E1468" s="17" t="str">
        <f>Lite!B133</f>
        <v>SL.115</v>
      </c>
      <c r="F1468" s="17" t="str">
        <f>Lite!C133</f>
        <v>Is the critical infrastructure running active/active at two sites or more?</v>
      </c>
      <c r="G1468" s="17">
        <f>Lite!D133</f>
        <v>0</v>
      </c>
      <c r="H1468" s="17">
        <f>Lite!E133</f>
        <v>0</v>
      </c>
      <c r="I1468" s="17">
        <f>Lite!F133</f>
        <v>0</v>
      </c>
      <c r="J1468" s="17" t="str">
        <f>Lite!G133</f>
        <v>14.1.2
14.1.3
14.1.4</v>
      </c>
      <c r="K1468" s="17" t="str">
        <f>Lite!H133</f>
        <v>Business Continuity And Risk Assessment,
Developing And Implementing Continuity Plans Including Information Security,
Business Continuity Planning Framework</v>
      </c>
      <c r="L1468" s="17"/>
      <c r="M1468" s="17"/>
      <c r="N1468" s="17"/>
      <c r="O1468" s="17"/>
      <c r="P1468" s="17"/>
      <c r="Q1468" s="17"/>
      <c r="R1468" s="17"/>
    </row>
    <row r="1469" spans="1:18" ht="42">
      <c r="A1469" s="17"/>
      <c r="B1469" s="17">
        <f>Lite!L134</f>
        <v>0</v>
      </c>
      <c r="C1469" s="17" t="str">
        <f>Lite!J134</f>
        <v>V</v>
      </c>
      <c r="D1469" s="17">
        <f>Lite!X134</f>
        <v>0</v>
      </c>
      <c r="E1469" s="17" t="str">
        <f>Lite!B134</f>
        <v>SL.116</v>
      </c>
      <c r="F1469" s="17" t="str">
        <f>Lite!C134</f>
        <v>Are sites switched over as part of normal operation or as part of a test? If so, what is the frequency of the switch over?</v>
      </c>
      <c r="G1469" s="17">
        <f>Lite!D134</f>
        <v>0</v>
      </c>
      <c r="H1469" s="17">
        <f>Lite!E134</f>
        <v>0</v>
      </c>
      <c r="I1469" s="17">
        <f>Lite!F134</f>
        <v>0</v>
      </c>
      <c r="J1469" s="17" t="str">
        <f>Lite!G134</f>
        <v>14.1.5</v>
      </c>
      <c r="K1469" s="17" t="str">
        <f>Lite!H134</f>
        <v>Testing, Maintaining And Re-Assessing Business Continuity Plans</v>
      </c>
      <c r="L1469" s="17"/>
      <c r="M1469" s="17"/>
      <c r="N1469" s="17"/>
      <c r="O1469" s="17"/>
      <c r="P1469" s="17"/>
      <c r="Q1469" s="17"/>
      <c r="R1469" s="17"/>
    </row>
    <row r="1470" spans="1:18" ht="154">
      <c r="A1470" s="17"/>
      <c r="B1470" s="17">
        <f>Lite!L135</f>
        <v>0</v>
      </c>
      <c r="C1470" s="17" t="str">
        <f>Lite!J135</f>
        <v>V</v>
      </c>
      <c r="D1470" s="17">
        <f>Lite!X135</f>
        <v>0</v>
      </c>
      <c r="E1470" s="17" t="str">
        <f>Lite!B135</f>
        <v>SL.117</v>
      </c>
      <c r="F1470" s="17" t="str">
        <f>Lite!C135</f>
        <v>Are all suppliers of critical hardware, network services and facility services involved in annual continuity and recovery tests?</v>
      </c>
      <c r="G1470" s="17">
        <f>Lite!D135</f>
        <v>0</v>
      </c>
      <c r="H1470" s="17">
        <f>Lite!E135</f>
        <v>0</v>
      </c>
      <c r="I1470" s="17">
        <f>Lite!F135</f>
        <v>0</v>
      </c>
      <c r="J1470" s="17" t="str">
        <f>Lite!G135</f>
        <v>14.1.2
14.1.3
14.1.4
14.1.5</v>
      </c>
      <c r="K1470" s="17" t="str">
        <f>Lite!H135</f>
        <v>Business Continuity And Risk Assessment,
Developing And Implementing Continuity Plans Including Information Security,
Business Continuity Planning Framework,
Testing, Maintaining And Re-Assessing Business Continuity Plans</v>
      </c>
      <c r="L1470" s="17"/>
      <c r="M1470" s="17"/>
      <c r="N1470" s="17"/>
      <c r="O1470" s="17"/>
      <c r="P1470" s="17"/>
      <c r="Q1470" s="17"/>
      <c r="R1470" s="17"/>
    </row>
    <row r="1471" spans="1:18" ht="56">
      <c r="A1471" s="17"/>
      <c r="B1471" s="17">
        <f>Lite!L136</f>
        <v>0</v>
      </c>
      <c r="C1471" s="17" t="str">
        <f>Lite!J136</f>
        <v>V</v>
      </c>
      <c r="D1471" s="17">
        <f>Lite!X136</f>
        <v>0</v>
      </c>
      <c r="E1471" s="17" t="str">
        <f>Lite!B136</f>
        <v>SL.118</v>
      </c>
      <c r="F1471" s="17" t="str">
        <f>Lite!C136</f>
        <v>Are all critical technology service providers described on an architecture diagram that includes physical systems and facilities?</v>
      </c>
      <c r="G1471" s="17">
        <f>Lite!D136</f>
        <v>0</v>
      </c>
      <c r="H1471" s="17">
        <f>Lite!E136</f>
        <v>0</v>
      </c>
      <c r="I1471" s="17">
        <f>Lite!F136</f>
        <v>0</v>
      </c>
      <c r="J1471" s="17" t="str">
        <f>Lite!G136</f>
        <v>14.1.2
14.1.4</v>
      </c>
      <c r="K1471" s="17" t="str">
        <f>Lite!H136</f>
        <v>Business Continuity And Risk Assessment,
Business Continuity Planning Framework</v>
      </c>
      <c r="L1471" s="17"/>
      <c r="M1471" s="17"/>
      <c r="N1471" s="17"/>
      <c r="O1471" s="17"/>
      <c r="P1471" s="17"/>
      <c r="Q1471" s="17"/>
      <c r="R1471" s="17"/>
    </row>
    <row r="1472" spans="1:18" ht="56">
      <c r="A1472" s="17"/>
      <c r="B1472" s="17">
        <f>Lite!L137</f>
        <v>0</v>
      </c>
      <c r="C1472" s="17" t="str">
        <f>Lite!J137</f>
        <v>V</v>
      </c>
      <c r="D1472" s="17">
        <f>Lite!X137</f>
        <v>0</v>
      </c>
      <c r="E1472" s="17" t="str">
        <f>Lite!B137</f>
        <v>SL.119</v>
      </c>
      <c r="F1472" s="17" t="str">
        <f>Lite!C137</f>
        <v>Is there sufficient redundancy capacity to ensure services are not impacted in multi-tenancy environments during peak usage, and above?</v>
      </c>
      <c r="G1472" s="17">
        <f>Lite!D137</f>
        <v>0</v>
      </c>
      <c r="H1472" s="17">
        <f>Lite!E137</f>
        <v>0</v>
      </c>
      <c r="I1472" s="17">
        <f>Lite!F137</f>
        <v>0</v>
      </c>
      <c r="J1472" s="17" t="str">
        <f>Lite!G137</f>
        <v>14.1.2
14.1.4</v>
      </c>
      <c r="K1472" s="17" t="str">
        <f>Lite!H137</f>
        <v>Business Continuity And Risk Assessment,
Business Continuity Planning Framework</v>
      </c>
      <c r="L1472" s="17"/>
      <c r="M1472" s="17"/>
      <c r="N1472" s="17"/>
      <c r="O1472" s="17"/>
      <c r="P1472" s="17"/>
      <c r="Q1472" s="17"/>
      <c r="R1472" s="17"/>
    </row>
    <row r="1473" spans="1:18" ht="70">
      <c r="A1473" s="17"/>
      <c r="B1473" s="17">
        <f>Lite!L138</f>
        <v>0</v>
      </c>
      <c r="C1473" s="17" t="str">
        <f>Lite!J138</f>
        <v>V</v>
      </c>
      <c r="D1473" s="17">
        <f>Lite!X138</f>
        <v>0</v>
      </c>
      <c r="E1473" s="17" t="str">
        <f>Lite!B138</f>
        <v>SL.120</v>
      </c>
      <c r="F1473" s="17" t="str">
        <f>Lite!C138</f>
        <v xml:space="preserve">Do contracts include a penalty or remediation clause for breach of availability and continuity SLAs? </v>
      </c>
      <c r="G1473" s="17">
        <f>Lite!D138</f>
        <v>0</v>
      </c>
      <c r="H1473" s="17">
        <f>Lite!E138</f>
        <v>0</v>
      </c>
      <c r="I1473" s="17">
        <f>Lite!F138</f>
        <v>0</v>
      </c>
      <c r="J1473" s="17" t="str">
        <f>Lite!G138</f>
        <v>10.2.1
14.1.3</v>
      </c>
      <c r="K1473" s="17" t="str">
        <f>Lite!H138</f>
        <v>Service Delivery,
Developing And Implementing Continuity Plans Including Information Security</v>
      </c>
      <c r="L1473" s="17"/>
      <c r="M1473" s="17"/>
      <c r="N1473" s="17"/>
      <c r="O1473" s="17"/>
      <c r="P1473" s="17"/>
      <c r="Q1473" s="17"/>
      <c r="R1473" s="17"/>
    </row>
    <row r="1474" spans="1:18" ht="112">
      <c r="A1474" s="17"/>
      <c r="B1474" s="17">
        <f>Lite!L139</f>
        <v>0</v>
      </c>
      <c r="C1474" s="17" t="str">
        <f>Lite!J139</f>
        <v>V</v>
      </c>
      <c r="D1474" s="17">
        <f>Lite!X139</f>
        <v>0</v>
      </c>
      <c r="E1474" s="17" t="str">
        <f>Lite!B139</f>
        <v>SL.121</v>
      </c>
      <c r="F1474" s="17" t="str">
        <f>Lite!C139</f>
        <v>Are Hypervisors used to manage systems used to transmit, process or store Scoped Data? If so, please describe the controls used to protect the hypervisor and the managed Guest Operating Systems.</v>
      </c>
      <c r="G1474" s="17">
        <f>Lite!D139</f>
        <v>0</v>
      </c>
      <c r="H1474" s="17">
        <f>Lite!E139</f>
        <v>0</v>
      </c>
      <c r="I1474" s="17">
        <f>Lite!F139</f>
        <v>0</v>
      </c>
      <c r="J1474" s="17" t="str">
        <f>Lite!G139</f>
        <v>6.1.1
10.1.1
10.2
12.6.1</v>
      </c>
      <c r="K1474" s="17" t="str">
        <f>Lite!H139</f>
        <v>Management Commitment To Information Security,
Documented Operating Procedures,
Third Party Service Delivery Management,
Control Of Technical Vulnerabilities</v>
      </c>
      <c r="L1474" s="17"/>
      <c r="M1474" s="17"/>
      <c r="N1474" s="17"/>
      <c r="O1474" s="17"/>
      <c r="P1474" s="17"/>
      <c r="Q1474" s="17"/>
      <c r="R1474" s="17"/>
    </row>
    <row r="1475" spans="1:18">
      <c r="A1475" s="17">
        <f>Lite!A140</f>
        <v>0</v>
      </c>
      <c r="B1475" s="17">
        <f>Lite!L140</f>
        <v>0</v>
      </c>
      <c r="C1475" s="17">
        <f>Lite!J140</f>
        <v>0</v>
      </c>
      <c r="D1475" s="17">
        <f>Lite!X140</f>
        <v>0</v>
      </c>
      <c r="E1475" s="17">
        <f>Lite!B140</f>
        <v>0</v>
      </c>
      <c r="F1475" s="17">
        <f>Lite!C140</f>
        <v>0</v>
      </c>
      <c r="G1475" s="17">
        <f>Lite!D140</f>
        <v>0</v>
      </c>
      <c r="H1475" s="17">
        <f>Lite!E140</f>
        <v>0</v>
      </c>
      <c r="I1475" s="17">
        <f>Lite!F140</f>
        <v>0</v>
      </c>
      <c r="J1475" s="17">
        <f>Lite!G140</f>
        <v>0</v>
      </c>
      <c r="K1475" s="17">
        <f>Lite!H140</f>
        <v>0</v>
      </c>
      <c r="L1475" s="17"/>
      <c r="M1475" s="17"/>
      <c r="N1475" s="17"/>
      <c r="O1475" s="17"/>
      <c r="P1475" s="17"/>
      <c r="Q1475" s="17"/>
      <c r="R1475" s="17"/>
    </row>
    <row r="1476" spans="1:18">
      <c r="A1476" s="6">
        <f>'Version History'!E3</f>
        <v>1</v>
      </c>
    </row>
    <row r="1477" spans="1:18">
      <c r="A1477" s="6">
        <f>'Version History'!E4</f>
        <v>2</v>
      </c>
    </row>
    <row r="1478" spans="1:18">
      <c r="A1478" s="6">
        <f>'Version History'!E5</f>
        <v>3</v>
      </c>
    </row>
    <row r="1479" spans="1:18">
      <c r="A1479" s="6">
        <f>'Version History'!E6</f>
        <v>4</v>
      </c>
    </row>
    <row r="1480" spans="1:18">
      <c r="A1480" s="6">
        <f>'Version History'!E7</f>
        <v>5</v>
      </c>
    </row>
    <row r="1481" spans="1:18">
      <c r="A1481" s="6">
        <f>'Version History'!E8</f>
        <v>6</v>
      </c>
    </row>
    <row r="1482" spans="1:18">
      <c r="A1482" s="6">
        <f>'Version History'!E9</f>
        <v>7</v>
      </c>
    </row>
    <row r="1483" spans="1:18">
      <c r="A1483" s="6">
        <f>'Version History'!E10</f>
        <v>8</v>
      </c>
    </row>
    <row r="1484" spans="1:18">
      <c r="A1484" s="6">
        <f>'Version History'!E11</f>
        <v>9</v>
      </c>
    </row>
    <row r="1485" spans="1:18">
      <c r="A1485" s="6">
        <f>'Version History'!E12</f>
        <v>10</v>
      </c>
    </row>
    <row r="1486" spans="1:18">
      <c r="A1486" s="6">
        <f>'Version History'!E13</f>
        <v>11</v>
      </c>
    </row>
    <row r="1487" spans="1:18">
      <c r="A1487" s="6">
        <f>'Version History'!E14</f>
        <v>12</v>
      </c>
    </row>
    <row r="1488" spans="1:18">
      <c r="A1488" s="6">
        <f>'Version History'!E15</f>
        <v>13</v>
      </c>
    </row>
    <row r="1489" spans="1:1">
      <c r="A1489" s="6">
        <f>'Version History'!E16</f>
        <v>14</v>
      </c>
    </row>
    <row r="1490" spans="1:1">
      <c r="A1490" s="6">
        <f>'Version History'!E17</f>
        <v>15</v>
      </c>
    </row>
    <row r="1491" spans="1:1">
      <c r="A1491" s="6">
        <f>'Version History'!E18</f>
        <v>16</v>
      </c>
    </row>
    <row r="1492" spans="1:1">
      <c r="A1492" s="6">
        <f>'Version History'!E19</f>
        <v>17</v>
      </c>
    </row>
    <row r="1493" spans="1:1">
      <c r="A1493" s="6">
        <f>'Version History'!E20</f>
        <v>18</v>
      </c>
    </row>
    <row r="1494" spans="1:1">
      <c r="A1494" s="6">
        <f>'Version History'!E21</f>
        <v>20</v>
      </c>
    </row>
    <row r="1495" spans="1:1">
      <c r="A1495" s="6">
        <f>'Version History'!E22</f>
        <v>43</v>
      </c>
    </row>
    <row r="1496" spans="1:1">
      <c r="A1496" s="6">
        <f>'Version History'!E23</f>
        <v>49</v>
      </c>
    </row>
    <row r="1497" spans="1:1">
      <c r="A1497" s="6">
        <f>'Version History'!E24</f>
        <v>51</v>
      </c>
    </row>
    <row r="1498" spans="1:1">
      <c r="A1498" s="6">
        <f>'Version History'!E25</f>
        <v>52</v>
      </c>
    </row>
    <row r="1499" spans="1:1">
      <c r="A1499" s="6">
        <f>'Version History'!E26</f>
        <v>55</v>
      </c>
    </row>
    <row r="1500" spans="1:1">
      <c r="A1500" s="6">
        <f>'Version History'!E27</f>
        <v>56</v>
      </c>
    </row>
    <row r="1501" spans="1:1">
      <c r="A1501" s="6">
        <f>'Version History'!E28</f>
        <v>59</v>
      </c>
    </row>
    <row r="1502" spans="1:1">
      <c r="A1502" s="6">
        <f>'Version History'!E29</f>
        <v>60</v>
      </c>
    </row>
    <row r="1503" spans="1:1">
      <c r="A1503" s="6">
        <f>'Version History'!E30</f>
        <v>64</v>
      </c>
    </row>
    <row r="1504" spans="1:1">
      <c r="A1504" s="6">
        <f>'Version History'!E31</f>
        <v>66</v>
      </c>
    </row>
    <row r="1505" spans="1:1">
      <c r="A1505" s="6">
        <f>'Version History'!E32</f>
        <v>68</v>
      </c>
    </row>
    <row r="1506" spans="1:1">
      <c r="A1506" s="6">
        <f>'Version History'!E33</f>
        <v>69</v>
      </c>
    </row>
    <row r="1507" spans="1:1">
      <c r="A1507" s="6">
        <f>'Version History'!E34</f>
        <v>70</v>
      </c>
    </row>
    <row r="1508" spans="1:1">
      <c r="A1508" s="6">
        <f>'Version History'!E35</f>
        <v>75</v>
      </c>
    </row>
    <row r="1509" spans="1:1">
      <c r="A1509" s="6">
        <f>'Version History'!E36</f>
        <v>84</v>
      </c>
    </row>
    <row r="1510" spans="1:1">
      <c r="A1510" s="6">
        <f>'Version History'!E37</f>
        <v>89</v>
      </c>
    </row>
    <row r="1511" spans="1:1">
      <c r="A1511" s="6">
        <f>'Version History'!E38</f>
        <v>93</v>
      </c>
    </row>
    <row r="1512" spans="1:1">
      <c r="A1512" s="6">
        <f>'Version History'!E39</f>
        <v>97</v>
      </c>
    </row>
    <row r="1513" spans="1:1">
      <c r="A1513" s="6">
        <f>'Version History'!E40</f>
        <v>102</v>
      </c>
    </row>
    <row r="1514" spans="1:1">
      <c r="A1514" s="6">
        <f>'Version History'!E41</f>
        <v>107</v>
      </c>
    </row>
    <row r="1515" spans="1:1">
      <c r="A1515" s="6">
        <f>'Version History'!E42</f>
        <v>111</v>
      </c>
    </row>
    <row r="1516" spans="1:1">
      <c r="A1516" s="6">
        <f>'Version History'!E43</f>
        <v>116</v>
      </c>
    </row>
    <row r="1517" spans="1:1">
      <c r="A1517" s="6">
        <f>'Version History'!E44</f>
        <v>117</v>
      </c>
    </row>
    <row r="1518" spans="1:1">
      <c r="A1518" s="6">
        <f>'Version History'!E45</f>
        <v>118</v>
      </c>
    </row>
    <row r="1519" spans="1:1">
      <c r="A1519" s="6">
        <f>'Version History'!E46</f>
        <v>122</v>
      </c>
    </row>
    <row r="1520" spans="1:1">
      <c r="A1520" s="6">
        <f>'Version History'!E47</f>
        <v>124</v>
      </c>
    </row>
    <row r="1521" spans="1:1">
      <c r="A1521" s="6">
        <f>'Version History'!E48</f>
        <v>127</v>
      </c>
    </row>
    <row r="1522" spans="1:1">
      <c r="A1522" s="6">
        <f>'Version History'!E49</f>
        <v>141</v>
      </c>
    </row>
    <row r="1523" spans="1:1">
      <c r="A1523" s="6">
        <f>'Version History'!E50</f>
        <v>142</v>
      </c>
    </row>
    <row r="1524" spans="1:1">
      <c r="A1524" s="6">
        <f>'Version History'!E51</f>
        <v>143</v>
      </c>
    </row>
    <row r="1525" spans="1:1">
      <c r="A1525" s="6">
        <f>'Version History'!E52</f>
        <v>144</v>
      </c>
    </row>
    <row r="1526" spans="1:1">
      <c r="A1526" s="6">
        <f>'Version History'!E53</f>
        <v>146</v>
      </c>
    </row>
    <row r="1527" spans="1:1">
      <c r="A1527" s="6">
        <f>'Version History'!E54</f>
        <v>149</v>
      </c>
    </row>
    <row r="1528" spans="1:1">
      <c r="A1528" s="6">
        <f>'Version History'!E55</f>
        <v>150</v>
      </c>
    </row>
    <row r="1529" spans="1:1">
      <c r="A1529" s="6">
        <f>'Version History'!E56</f>
        <v>151</v>
      </c>
    </row>
    <row r="1530" spans="1:1">
      <c r="A1530" s="6">
        <f>'Version History'!E57</f>
        <v>153</v>
      </c>
    </row>
    <row r="1531" spans="1:1">
      <c r="A1531" s="6">
        <f>'Version History'!E58</f>
        <v>154</v>
      </c>
    </row>
    <row r="1532" spans="1:1">
      <c r="A1532" s="6">
        <f>'Version History'!E59</f>
        <v>156</v>
      </c>
    </row>
    <row r="1533" spans="1:1">
      <c r="A1533" s="6">
        <f>'Version History'!E60</f>
        <v>157</v>
      </c>
    </row>
    <row r="1534" spans="1:1">
      <c r="A1534" s="6">
        <f>'Version History'!E61</f>
        <v>158</v>
      </c>
    </row>
    <row r="1535" spans="1:1">
      <c r="A1535" s="6">
        <f>'Version History'!E62</f>
        <v>159</v>
      </c>
    </row>
    <row r="1536" spans="1:1">
      <c r="A1536" s="6">
        <f>'Version History'!E63</f>
        <v>160</v>
      </c>
    </row>
    <row r="1537" spans="1:1">
      <c r="A1537" s="6">
        <f>'Version History'!E64</f>
        <v>161</v>
      </c>
    </row>
    <row r="1538" spans="1:1">
      <c r="A1538" s="6">
        <f>'Version History'!E65</f>
        <v>163</v>
      </c>
    </row>
    <row r="1539" spans="1:1">
      <c r="A1539" s="6">
        <f>'Version History'!E66</f>
        <v>164</v>
      </c>
    </row>
    <row r="1540" spans="1:1">
      <c r="A1540" s="6">
        <f>'Version History'!E67</f>
        <v>165</v>
      </c>
    </row>
    <row r="1541" spans="1:1">
      <c r="A1541" s="6">
        <f>'Version History'!E68</f>
        <v>166</v>
      </c>
    </row>
    <row r="1542" spans="1:1">
      <c r="A1542" s="6">
        <f>'Version History'!E69</f>
        <v>167</v>
      </c>
    </row>
    <row r="1543" spans="1:1">
      <c r="A1543" s="6">
        <f>'Version History'!E70</f>
        <v>168</v>
      </c>
    </row>
    <row r="1544" spans="1:1">
      <c r="A1544" s="6">
        <f>'Version History'!E71</f>
        <v>170</v>
      </c>
    </row>
    <row r="1545" spans="1:1">
      <c r="A1545" s="6">
        <f>'Version History'!E72</f>
        <v>171</v>
      </c>
    </row>
    <row r="1546" spans="1:1">
      <c r="A1546" s="6">
        <f>'Version History'!E73</f>
        <v>172</v>
      </c>
    </row>
    <row r="1547" spans="1:1">
      <c r="A1547" s="6">
        <f>'Version History'!E74</f>
        <v>173</v>
      </c>
    </row>
    <row r="1548" spans="1:1">
      <c r="A1548" s="6">
        <f>'Version History'!E75</f>
        <v>174</v>
      </c>
    </row>
    <row r="1549" spans="1:1">
      <c r="A1549" s="6">
        <f>'Version History'!E76</f>
        <v>175</v>
      </c>
    </row>
    <row r="1550" spans="1:1">
      <c r="A1550" s="6">
        <f>'Version History'!E77</f>
        <v>177</v>
      </c>
    </row>
    <row r="1551" spans="1:1">
      <c r="A1551" s="6">
        <f>'Version History'!E78</f>
        <v>178</v>
      </c>
    </row>
    <row r="1552" spans="1:1">
      <c r="A1552" s="6">
        <f>'Version History'!E79</f>
        <v>179</v>
      </c>
    </row>
    <row r="1553" spans="1:1">
      <c r="A1553" s="6">
        <f>'Version History'!E80</f>
        <v>180</v>
      </c>
    </row>
    <row r="1554" spans="1:1">
      <c r="A1554" s="6">
        <f>'Version History'!E81</f>
        <v>181</v>
      </c>
    </row>
    <row r="1555" spans="1:1">
      <c r="A1555" s="6">
        <f>'Version History'!E82</f>
        <v>182</v>
      </c>
    </row>
    <row r="1556" spans="1:1">
      <c r="A1556" s="6">
        <f>'Version History'!E83</f>
        <v>185</v>
      </c>
    </row>
    <row r="1557" spans="1:1">
      <c r="A1557" s="6">
        <f>'Version History'!E84</f>
        <v>186</v>
      </c>
    </row>
    <row r="1558" spans="1:1">
      <c r="A1558" s="6">
        <f>'Version History'!E85</f>
        <v>187</v>
      </c>
    </row>
    <row r="1559" spans="1:1">
      <c r="A1559" s="6">
        <f>'Version History'!E86</f>
        <v>188</v>
      </c>
    </row>
    <row r="1560" spans="1:1">
      <c r="A1560" s="6">
        <f>'Version History'!E87</f>
        <v>189</v>
      </c>
    </row>
    <row r="1561" spans="1:1">
      <c r="A1561" s="6">
        <f>'Version History'!E88</f>
        <v>190</v>
      </c>
    </row>
    <row r="1562" spans="1:1">
      <c r="A1562" s="6">
        <f>'Version History'!E89</f>
        <v>192</v>
      </c>
    </row>
    <row r="1563" spans="1:1">
      <c r="A1563" s="6">
        <f>'Version History'!E90</f>
        <v>193</v>
      </c>
    </row>
    <row r="1564" spans="1:1">
      <c r="A1564" s="6">
        <f>'Version History'!E91</f>
        <v>194</v>
      </c>
    </row>
    <row r="1565" spans="1:1">
      <c r="A1565" s="6">
        <f>'Version History'!E92</f>
        <v>195</v>
      </c>
    </row>
    <row r="1566" spans="1:1">
      <c r="A1566" s="6">
        <f>'Version History'!E93</f>
        <v>196</v>
      </c>
    </row>
    <row r="1567" spans="1:1">
      <c r="A1567" s="6">
        <f>'Version History'!E94</f>
        <v>197</v>
      </c>
    </row>
    <row r="1568" spans="1:1">
      <c r="A1568" s="6">
        <f>'Version History'!E95</f>
        <v>199</v>
      </c>
    </row>
    <row r="1569" spans="1:1">
      <c r="A1569" s="6">
        <f>'Version History'!E96</f>
        <v>200</v>
      </c>
    </row>
    <row r="1570" spans="1:1">
      <c r="A1570" s="6">
        <f>'Version History'!E97</f>
        <v>201</v>
      </c>
    </row>
    <row r="1571" spans="1:1">
      <c r="A1571" s="6">
        <f>'Version History'!E98</f>
        <v>202</v>
      </c>
    </row>
    <row r="1572" spans="1:1">
      <c r="A1572" s="6">
        <f>'Version History'!E99</f>
        <v>203</v>
      </c>
    </row>
    <row r="1573" spans="1:1">
      <c r="A1573" s="6">
        <f>'Version History'!E100</f>
        <v>204</v>
      </c>
    </row>
    <row r="1574" spans="1:1">
      <c r="A1574" s="6">
        <f>'Version History'!E101</f>
        <v>206</v>
      </c>
    </row>
    <row r="1575" spans="1:1">
      <c r="A1575" s="6">
        <f>'Version History'!E102</f>
        <v>207</v>
      </c>
    </row>
    <row r="1576" spans="1:1">
      <c r="A1576" s="6">
        <f>'Version History'!E103</f>
        <v>208</v>
      </c>
    </row>
    <row r="1577" spans="1:1">
      <c r="A1577" s="6">
        <f>'Version History'!E104</f>
        <v>209</v>
      </c>
    </row>
    <row r="1578" spans="1:1">
      <c r="A1578" s="6">
        <f>'Version History'!E105</f>
        <v>210</v>
      </c>
    </row>
    <row r="1579" spans="1:1">
      <c r="A1579" s="6">
        <f>'Version History'!E106</f>
        <v>211</v>
      </c>
    </row>
    <row r="1580" spans="1:1">
      <c r="A1580" s="6">
        <f>'Version History'!E107</f>
        <v>216</v>
      </c>
    </row>
    <row r="1581" spans="1:1">
      <c r="A1581" s="6">
        <f>'Version History'!E108</f>
        <v>217</v>
      </c>
    </row>
    <row r="1582" spans="1:1">
      <c r="A1582" s="6">
        <f>'Version History'!E109</f>
        <v>221</v>
      </c>
    </row>
    <row r="1583" spans="1:1">
      <c r="A1583" s="6">
        <f>'Version History'!E110</f>
        <v>222</v>
      </c>
    </row>
    <row r="1584" spans="1:1">
      <c r="A1584" s="6">
        <f>'Version History'!E111</f>
        <v>227</v>
      </c>
    </row>
    <row r="1585" spans="1:1">
      <c r="A1585" s="6">
        <f>'Version History'!E112</f>
        <v>228</v>
      </c>
    </row>
    <row r="1586" spans="1:1">
      <c r="A1586" s="6">
        <f>'Version History'!E113</f>
        <v>229</v>
      </c>
    </row>
    <row r="1587" spans="1:1">
      <c r="A1587" s="6">
        <f>'Version History'!E114</f>
        <v>230</v>
      </c>
    </row>
    <row r="1588" spans="1:1">
      <c r="A1588" s="6">
        <f>'Version History'!E115</f>
        <v>231</v>
      </c>
    </row>
    <row r="1589" spans="1:1">
      <c r="A1589" s="6">
        <f>'Version History'!E116</f>
        <v>232</v>
      </c>
    </row>
    <row r="1590" spans="1:1">
      <c r="A1590" s="6">
        <f>'Version History'!E117</f>
        <v>233</v>
      </c>
    </row>
    <row r="1591" spans="1:1">
      <c r="A1591" s="6">
        <f>'Version History'!E118</f>
        <v>234</v>
      </c>
    </row>
    <row r="1592" spans="1:1">
      <c r="A1592" s="6">
        <f>'Version History'!E119</f>
        <v>235</v>
      </c>
    </row>
    <row r="1593" spans="1:1">
      <c r="A1593" s="6">
        <f>'Version History'!E120</f>
        <v>236</v>
      </c>
    </row>
    <row r="1594" spans="1:1">
      <c r="A1594" s="6">
        <f>'Version History'!E121</f>
        <v>237</v>
      </c>
    </row>
    <row r="1595" spans="1:1">
      <c r="A1595" s="6">
        <f>'Version History'!E122</f>
        <v>238</v>
      </c>
    </row>
    <row r="1596" spans="1:1">
      <c r="A1596" s="6">
        <f>'Version History'!E123</f>
        <v>239</v>
      </c>
    </row>
    <row r="1597" spans="1:1">
      <c r="A1597" s="6">
        <f>'Version History'!E124</f>
        <v>240</v>
      </c>
    </row>
    <row r="1598" spans="1:1">
      <c r="A1598" s="6">
        <f>'Version History'!E125</f>
        <v>241</v>
      </c>
    </row>
    <row r="1599" spans="1:1">
      <c r="A1599" s="6">
        <f>'Version History'!E126</f>
        <v>242</v>
      </c>
    </row>
    <row r="1600" spans="1:1">
      <c r="A1600" s="6">
        <f>'Version History'!E127</f>
        <v>243</v>
      </c>
    </row>
    <row r="1601" spans="1:1">
      <c r="A1601" s="6">
        <f>'Version History'!E128</f>
        <v>244</v>
      </c>
    </row>
    <row r="1602" spans="1:1">
      <c r="A1602" s="6">
        <f>'Version History'!E129</f>
        <v>245</v>
      </c>
    </row>
    <row r="1603" spans="1:1">
      <c r="A1603" s="6">
        <f>'Version History'!E130</f>
        <v>246</v>
      </c>
    </row>
    <row r="1604" spans="1:1">
      <c r="A1604" s="6">
        <f>'Version History'!E131</f>
        <v>247</v>
      </c>
    </row>
    <row r="1605" spans="1:1">
      <c r="A1605" s="6">
        <f>'Version History'!E132</f>
        <v>248</v>
      </c>
    </row>
    <row r="1606" spans="1:1">
      <c r="A1606" s="6">
        <f>'Version History'!E133</f>
        <v>249</v>
      </c>
    </row>
    <row r="1607" spans="1:1">
      <c r="A1607" s="6">
        <f>'Version History'!E134</f>
        <v>250</v>
      </c>
    </row>
    <row r="1608" spans="1:1">
      <c r="A1608" s="6">
        <f>'Version History'!E135</f>
        <v>251</v>
      </c>
    </row>
    <row r="1609" spans="1:1">
      <c r="A1609" s="6">
        <f>'Version History'!E136</f>
        <v>252</v>
      </c>
    </row>
    <row r="1610" spans="1:1">
      <c r="A1610" s="6">
        <f>'Version History'!E137</f>
        <v>253</v>
      </c>
    </row>
    <row r="1611" spans="1:1">
      <c r="A1611" s="6">
        <f>'Version History'!E138</f>
        <v>254</v>
      </c>
    </row>
    <row r="1612" spans="1:1">
      <c r="A1612" s="6">
        <f>'Version History'!E139</f>
        <v>255</v>
      </c>
    </row>
    <row r="1613" spans="1:1">
      <c r="A1613" s="6">
        <f>'Version History'!E140</f>
        <v>256</v>
      </c>
    </row>
    <row r="1614" spans="1:1">
      <c r="A1614" s="6">
        <f>'Version History'!E141</f>
        <v>257</v>
      </c>
    </row>
    <row r="1615" spans="1:1">
      <c r="A1615" s="6">
        <f>'Version History'!E142</f>
        <v>258</v>
      </c>
    </row>
    <row r="1616" spans="1:1">
      <c r="A1616" s="6">
        <f>'Version History'!E143</f>
        <v>259</v>
      </c>
    </row>
    <row r="1617" spans="1:1">
      <c r="A1617" s="6">
        <f>'Version History'!E144</f>
        <v>260</v>
      </c>
    </row>
    <row r="1618" spans="1:1">
      <c r="A1618" s="6">
        <f>'Version History'!E145</f>
        <v>261</v>
      </c>
    </row>
    <row r="1619" spans="1:1">
      <c r="A1619" s="6">
        <f>'Version History'!E146</f>
        <v>262</v>
      </c>
    </row>
    <row r="1620" spans="1:1">
      <c r="A1620" s="6">
        <f>'Version History'!E147</f>
        <v>263</v>
      </c>
    </row>
    <row r="1621" spans="1:1">
      <c r="A1621" s="6">
        <f>'Version History'!E148</f>
        <v>264</v>
      </c>
    </row>
    <row r="1622" spans="1:1">
      <c r="A1622" s="6">
        <f>'Version History'!E149</f>
        <v>266</v>
      </c>
    </row>
    <row r="1623" spans="1:1">
      <c r="A1623" s="6">
        <f>'Version History'!E150</f>
        <v>267</v>
      </c>
    </row>
    <row r="1624" spans="1:1">
      <c r="A1624" s="6">
        <f>'Version History'!E151</f>
        <v>268</v>
      </c>
    </row>
    <row r="1625" spans="1:1">
      <c r="A1625" s="6">
        <f>'Version History'!E152</f>
        <v>269</v>
      </c>
    </row>
    <row r="1626" spans="1:1">
      <c r="A1626" s="6">
        <f>'Version History'!E153</f>
        <v>270</v>
      </c>
    </row>
    <row r="1627" spans="1:1">
      <c r="A1627" s="6">
        <f>'Version History'!E154</f>
        <v>271</v>
      </c>
    </row>
    <row r="1628" spans="1:1">
      <c r="A1628" s="6">
        <f>'Version History'!E155</f>
        <v>273</v>
      </c>
    </row>
    <row r="1629" spans="1:1">
      <c r="A1629" s="6">
        <f>'Version History'!E156</f>
        <v>274</v>
      </c>
    </row>
    <row r="1630" spans="1:1">
      <c r="A1630" s="6">
        <f>'Version History'!E157</f>
        <v>275</v>
      </c>
    </row>
    <row r="1631" spans="1:1">
      <c r="A1631" s="6">
        <f>'Version History'!E158</f>
        <v>276</v>
      </c>
    </row>
    <row r="1632" spans="1:1">
      <c r="A1632" s="6">
        <f>'Version History'!E159</f>
        <v>277</v>
      </c>
    </row>
    <row r="1633" spans="1:1">
      <c r="A1633" s="6">
        <f>'Version History'!E160</f>
        <v>278</v>
      </c>
    </row>
    <row r="1634" spans="1:1">
      <c r="A1634" s="6">
        <f>'Version History'!E161</f>
        <v>280</v>
      </c>
    </row>
    <row r="1635" spans="1:1">
      <c r="A1635" s="6">
        <f>'Version History'!E162</f>
        <v>281</v>
      </c>
    </row>
    <row r="1636" spans="1:1">
      <c r="A1636" s="6">
        <f>'Version History'!E163</f>
        <v>282</v>
      </c>
    </row>
    <row r="1637" spans="1:1">
      <c r="A1637" s="6">
        <f>'Version History'!E164</f>
        <v>283</v>
      </c>
    </row>
    <row r="1638" spans="1:1">
      <c r="A1638" s="6">
        <f>'Version History'!E165</f>
        <v>284</v>
      </c>
    </row>
    <row r="1639" spans="1:1">
      <c r="A1639" s="6">
        <f>'Version History'!E166</f>
        <v>285</v>
      </c>
    </row>
    <row r="1640" spans="1:1">
      <c r="A1640" s="6">
        <f>'Version History'!E167</f>
        <v>287</v>
      </c>
    </row>
    <row r="1641" spans="1:1">
      <c r="A1641" s="6">
        <f>'Version History'!E168</f>
        <v>288</v>
      </c>
    </row>
    <row r="1642" spans="1:1">
      <c r="A1642" s="6">
        <f>'Version History'!E169</f>
        <v>289</v>
      </c>
    </row>
    <row r="1643" spans="1:1">
      <c r="A1643" s="6">
        <f>'Version History'!E170</f>
        <v>290</v>
      </c>
    </row>
    <row r="1644" spans="1:1">
      <c r="A1644" s="6">
        <f>'Version History'!E171</f>
        <v>291</v>
      </c>
    </row>
    <row r="1645" spans="1:1">
      <c r="A1645" s="6">
        <f>'Version History'!E172</f>
        <v>292</v>
      </c>
    </row>
    <row r="1646" spans="1:1">
      <c r="A1646" s="6">
        <f>'Version History'!E173</f>
        <v>296</v>
      </c>
    </row>
    <row r="1647" spans="1:1">
      <c r="A1647" s="6">
        <f>'Version History'!E174</f>
        <v>298</v>
      </c>
    </row>
    <row r="1648" spans="1:1">
      <c r="A1648" s="6">
        <f>'Version History'!E175</f>
        <v>309</v>
      </c>
    </row>
    <row r="1649" spans="1:1">
      <c r="A1649" s="6">
        <f>'Version History'!E176</f>
        <v>313</v>
      </c>
    </row>
    <row r="1650" spans="1:1">
      <c r="A1650" s="6">
        <f>'Version History'!E177</f>
        <v>314</v>
      </c>
    </row>
    <row r="1651" spans="1:1">
      <c r="A1651" s="6">
        <f>'Version History'!E178</f>
        <v>315</v>
      </c>
    </row>
    <row r="1652" spans="1:1">
      <c r="A1652" s="6">
        <f>'Version History'!E179</f>
        <v>316</v>
      </c>
    </row>
    <row r="1653" spans="1:1">
      <c r="A1653" s="6">
        <f>'Version History'!E180</f>
        <v>318</v>
      </c>
    </row>
    <row r="1654" spans="1:1">
      <c r="A1654" s="6">
        <f>'Version History'!E181</f>
        <v>319</v>
      </c>
    </row>
    <row r="1655" spans="1:1">
      <c r="A1655" s="6">
        <f>'Version History'!E182</f>
        <v>320</v>
      </c>
    </row>
    <row r="1656" spans="1:1">
      <c r="A1656" s="6">
        <f>'Version History'!E183</f>
        <v>321</v>
      </c>
    </row>
    <row r="1657" spans="1:1">
      <c r="A1657" s="6">
        <f>'Version History'!E184</f>
        <v>322</v>
      </c>
    </row>
    <row r="1658" spans="1:1">
      <c r="A1658" s="6">
        <f>'Version History'!E185</f>
        <v>323</v>
      </c>
    </row>
    <row r="1659" spans="1:1">
      <c r="A1659" s="6">
        <f>'Version History'!E186</f>
        <v>324</v>
      </c>
    </row>
    <row r="1660" spans="1:1">
      <c r="A1660" s="6">
        <f>'Version History'!E187</f>
        <v>325</v>
      </c>
    </row>
    <row r="1661" spans="1:1">
      <c r="A1661" s="6">
        <f>'Version History'!E188</f>
        <v>326</v>
      </c>
    </row>
    <row r="1662" spans="1:1">
      <c r="A1662" s="6">
        <f>'Version History'!E189</f>
        <v>327</v>
      </c>
    </row>
    <row r="1663" spans="1:1">
      <c r="A1663" s="6">
        <f>'Version History'!E190</f>
        <v>328</v>
      </c>
    </row>
    <row r="1664" spans="1:1">
      <c r="A1664" s="6">
        <f>'Version History'!E191</f>
        <v>329</v>
      </c>
    </row>
    <row r="1665" spans="1:1">
      <c r="A1665" s="6">
        <f>'Version History'!E192</f>
        <v>330</v>
      </c>
    </row>
    <row r="1666" spans="1:1">
      <c r="A1666" s="6">
        <f>'Version History'!E193</f>
        <v>331</v>
      </c>
    </row>
    <row r="1667" spans="1:1">
      <c r="A1667" s="6">
        <f>'Version History'!E194</f>
        <v>332</v>
      </c>
    </row>
    <row r="1668" spans="1:1">
      <c r="A1668" s="6">
        <f>'Version History'!E195</f>
        <v>333</v>
      </c>
    </row>
    <row r="1669" spans="1:1">
      <c r="A1669" s="6">
        <f>'Version History'!E196</f>
        <v>334</v>
      </c>
    </row>
    <row r="1670" spans="1:1">
      <c r="A1670" s="6">
        <f>'Version History'!E197</f>
        <v>335</v>
      </c>
    </row>
    <row r="1671" spans="1:1">
      <c r="A1671" s="6">
        <f>'Version History'!E198</f>
        <v>336</v>
      </c>
    </row>
    <row r="1672" spans="1:1">
      <c r="A1672" s="6">
        <f>'Version History'!E199</f>
        <v>338</v>
      </c>
    </row>
    <row r="1673" spans="1:1">
      <c r="A1673" s="6">
        <f>'Version History'!E200</f>
        <v>339</v>
      </c>
    </row>
    <row r="1674" spans="1:1">
      <c r="A1674" s="6">
        <f>'Version History'!E201</f>
        <v>340</v>
      </c>
    </row>
    <row r="1675" spans="1:1">
      <c r="A1675" s="6">
        <f>'Version History'!E202</f>
        <v>341</v>
      </c>
    </row>
    <row r="1676" spans="1:1">
      <c r="A1676" s="6">
        <f>'Version History'!E203</f>
        <v>342</v>
      </c>
    </row>
    <row r="1677" spans="1:1">
      <c r="A1677" s="6">
        <f>'Version History'!E204</f>
        <v>343</v>
      </c>
    </row>
    <row r="1678" spans="1:1">
      <c r="A1678" s="6">
        <f>'Version History'!E205</f>
        <v>344</v>
      </c>
    </row>
    <row r="1679" spans="1:1">
      <c r="A1679" s="6">
        <f>'Version History'!E206</f>
        <v>345</v>
      </c>
    </row>
    <row r="1680" spans="1:1">
      <c r="A1680" s="6">
        <f>'Version History'!E207</f>
        <v>346</v>
      </c>
    </row>
    <row r="1681" spans="1:1">
      <c r="A1681" s="6">
        <f>'Version History'!E208</f>
        <v>347</v>
      </c>
    </row>
    <row r="1682" spans="1:1">
      <c r="A1682" s="6">
        <f>'Version History'!E209</f>
        <v>348</v>
      </c>
    </row>
    <row r="1683" spans="1:1">
      <c r="A1683" s="6">
        <f>'Version History'!E210</f>
        <v>349</v>
      </c>
    </row>
    <row r="1684" spans="1:1">
      <c r="A1684" s="6">
        <f>'Version History'!E211</f>
        <v>350</v>
      </c>
    </row>
    <row r="1685" spans="1:1">
      <c r="A1685" s="6">
        <f>'Version History'!E212</f>
        <v>352</v>
      </c>
    </row>
    <row r="1686" spans="1:1">
      <c r="A1686" s="6">
        <f>'Version History'!E213</f>
        <v>353</v>
      </c>
    </row>
    <row r="1687" spans="1:1">
      <c r="A1687" s="6">
        <f>'Version History'!E214</f>
        <v>354</v>
      </c>
    </row>
    <row r="1688" spans="1:1">
      <c r="A1688" s="6">
        <f>'Version History'!E215</f>
        <v>355</v>
      </c>
    </row>
    <row r="1689" spans="1:1">
      <c r="A1689" s="6">
        <f>'Version History'!E216</f>
        <v>356</v>
      </c>
    </row>
    <row r="1690" spans="1:1">
      <c r="A1690" s="6">
        <f>'Version History'!E217</f>
        <v>357</v>
      </c>
    </row>
    <row r="1691" spans="1:1">
      <c r="A1691" s="6">
        <f>'Version History'!E218</f>
        <v>359</v>
      </c>
    </row>
    <row r="1692" spans="1:1">
      <c r="A1692" s="6">
        <f>'Version History'!E219</f>
        <v>361</v>
      </c>
    </row>
    <row r="1693" spans="1:1">
      <c r="A1693" s="6">
        <f>'Version History'!E220</f>
        <v>362</v>
      </c>
    </row>
    <row r="1694" spans="1:1">
      <c r="A1694" s="6">
        <f>'Version History'!E221</f>
        <v>363</v>
      </c>
    </row>
    <row r="1695" spans="1:1">
      <c r="A1695" s="6">
        <f>'Version History'!E222</f>
        <v>367</v>
      </c>
    </row>
    <row r="1696" spans="1:1">
      <c r="A1696" s="6">
        <f>'Version History'!E223</f>
        <v>368</v>
      </c>
    </row>
    <row r="1697" spans="1:1">
      <c r="A1697" s="6">
        <f>'Version History'!E224</f>
        <v>369</v>
      </c>
    </row>
    <row r="1698" spans="1:1">
      <c r="A1698" s="6">
        <f>'Version History'!E225</f>
        <v>370</v>
      </c>
    </row>
    <row r="1699" spans="1:1">
      <c r="A1699" s="6">
        <f>'Version History'!E226</f>
        <v>372</v>
      </c>
    </row>
    <row r="1700" spans="1:1">
      <c r="A1700" s="6">
        <f>'Version History'!E227</f>
        <v>373</v>
      </c>
    </row>
    <row r="1701" spans="1:1">
      <c r="A1701" s="6">
        <f>'Version History'!E228</f>
        <v>375</v>
      </c>
    </row>
    <row r="1702" spans="1:1">
      <c r="A1702" s="6">
        <f>'Version History'!E229</f>
        <v>376</v>
      </c>
    </row>
    <row r="1703" spans="1:1">
      <c r="A1703" s="6">
        <f>'Version History'!E230</f>
        <v>378</v>
      </c>
    </row>
    <row r="1704" spans="1:1">
      <c r="A1704" s="6">
        <f>'Version History'!E231</f>
        <v>379</v>
      </c>
    </row>
    <row r="1705" spans="1:1">
      <c r="A1705" s="6">
        <f>'Version History'!E232</f>
        <v>385</v>
      </c>
    </row>
    <row r="1706" spans="1:1">
      <c r="A1706" s="6">
        <f>'Version History'!E233</f>
        <v>386</v>
      </c>
    </row>
    <row r="1707" spans="1:1">
      <c r="A1707" s="6">
        <f>'Version History'!E234</f>
        <v>388</v>
      </c>
    </row>
    <row r="1708" spans="1:1">
      <c r="A1708" s="6">
        <f>'Version History'!E235</f>
        <v>393</v>
      </c>
    </row>
    <row r="1709" spans="1:1">
      <c r="A1709" s="6">
        <f>'Version History'!E236</f>
        <v>405</v>
      </c>
    </row>
    <row r="1710" spans="1:1">
      <c r="A1710" s="6">
        <f>'Version History'!E237</f>
        <v>408</v>
      </c>
    </row>
    <row r="1711" spans="1:1">
      <c r="A1711" s="6">
        <f>'Version History'!E238</f>
        <v>409</v>
      </c>
    </row>
    <row r="1712" spans="1:1">
      <c r="A1712" s="6">
        <f>'Version History'!E239</f>
        <v>410</v>
      </c>
    </row>
    <row r="1713" spans="1:1">
      <c r="A1713" s="6">
        <f>'Version History'!E240</f>
        <v>412</v>
      </c>
    </row>
    <row r="1714" spans="1:1">
      <c r="A1714" s="6">
        <f>'Version History'!E241</f>
        <v>416</v>
      </c>
    </row>
    <row r="1715" spans="1:1">
      <c r="A1715" s="6">
        <f>'Version History'!E242</f>
        <v>426</v>
      </c>
    </row>
    <row r="1716" spans="1:1">
      <c r="A1716" s="6">
        <f>'Version History'!E243</f>
        <v>427</v>
      </c>
    </row>
    <row r="1717" spans="1:1">
      <c r="A1717" s="6">
        <f>'Version History'!E244</f>
        <v>428</v>
      </c>
    </row>
    <row r="1718" spans="1:1">
      <c r="A1718" s="6">
        <f>'Version History'!E245</f>
        <v>429</v>
      </c>
    </row>
    <row r="1719" spans="1:1">
      <c r="A1719" s="6">
        <f>'Version History'!E246</f>
        <v>431</v>
      </c>
    </row>
    <row r="1720" spans="1:1">
      <c r="A1720" s="6">
        <f>'Version History'!E247</f>
        <v>433</v>
      </c>
    </row>
    <row r="1721" spans="1:1">
      <c r="A1721" s="6">
        <f>'Version History'!E248</f>
        <v>437</v>
      </c>
    </row>
    <row r="1722" spans="1:1">
      <c r="A1722" s="6">
        <f>'Version History'!E249</f>
        <v>438</v>
      </c>
    </row>
    <row r="1723" spans="1:1">
      <c r="A1723" s="6">
        <f>'Version History'!E250</f>
        <v>444</v>
      </c>
    </row>
    <row r="1724" spans="1:1">
      <c r="A1724" s="6">
        <f>'Version History'!E251</f>
        <v>445</v>
      </c>
    </row>
    <row r="1725" spans="1:1">
      <c r="A1725" s="6">
        <f>'Version History'!E252</f>
        <v>446</v>
      </c>
    </row>
    <row r="1726" spans="1:1">
      <c r="A1726" s="6">
        <f>'Version History'!E253</f>
        <v>449</v>
      </c>
    </row>
    <row r="1727" spans="1:1">
      <c r="A1727" s="6">
        <f>'Version History'!E254</f>
        <v>450</v>
      </c>
    </row>
    <row r="1728" spans="1:1">
      <c r="A1728" s="6">
        <f>'Version History'!E255</f>
        <v>451</v>
      </c>
    </row>
    <row r="1729" spans="1:1">
      <c r="A1729" s="6">
        <f>'Version History'!E256</f>
        <v>452</v>
      </c>
    </row>
    <row r="1730" spans="1:1">
      <c r="A1730" s="6">
        <f>'Version History'!E257</f>
        <v>453</v>
      </c>
    </row>
    <row r="1731" spans="1:1">
      <c r="A1731" s="6">
        <f>'Version History'!E258</f>
        <v>456</v>
      </c>
    </row>
    <row r="1732" spans="1:1">
      <c r="A1732" s="6">
        <f>'Version History'!E259</f>
        <v>458</v>
      </c>
    </row>
    <row r="1733" spans="1:1">
      <c r="A1733" s="6">
        <f>'Version History'!E260</f>
        <v>459</v>
      </c>
    </row>
    <row r="1734" spans="1:1">
      <c r="A1734" s="6">
        <f>'Version History'!E261</f>
        <v>460</v>
      </c>
    </row>
    <row r="1735" spans="1:1">
      <c r="A1735" s="6">
        <f>'Version History'!E262</f>
        <v>464</v>
      </c>
    </row>
    <row r="1736" spans="1:1">
      <c r="A1736" s="6">
        <f>'Version History'!E263</f>
        <v>468</v>
      </c>
    </row>
    <row r="1737" spans="1:1">
      <c r="A1737" s="6">
        <f>'Version History'!E264</f>
        <v>470</v>
      </c>
    </row>
    <row r="1738" spans="1:1">
      <c r="A1738" s="6">
        <f>'Version History'!E265</f>
        <v>475</v>
      </c>
    </row>
    <row r="1739" spans="1:1">
      <c r="A1739" s="6">
        <f>'Version History'!E266</f>
        <v>476</v>
      </c>
    </row>
    <row r="1740" spans="1:1">
      <c r="A1740" s="6">
        <f>'Version History'!E267</f>
        <v>486</v>
      </c>
    </row>
    <row r="1741" spans="1:1">
      <c r="A1741" s="6">
        <f>'Version History'!E268</f>
        <v>488</v>
      </c>
    </row>
    <row r="1742" spans="1:1">
      <c r="A1742" s="6">
        <f>'Version History'!E269</f>
        <v>489</v>
      </c>
    </row>
    <row r="1743" spans="1:1">
      <c r="A1743" s="6">
        <f>'Version History'!E270</f>
        <v>496</v>
      </c>
    </row>
    <row r="1744" spans="1:1">
      <c r="A1744" s="6">
        <f>'Version History'!E271</f>
        <v>497</v>
      </c>
    </row>
    <row r="1745" spans="1:1">
      <c r="A1745" s="6">
        <f>'Version History'!E272</f>
        <v>498</v>
      </c>
    </row>
    <row r="1746" spans="1:1">
      <c r="A1746" s="6">
        <f>'Version History'!E273</f>
        <v>499</v>
      </c>
    </row>
    <row r="1747" spans="1:1">
      <c r="A1747" s="6">
        <f>'Version History'!E274</f>
        <v>500</v>
      </c>
    </row>
    <row r="1748" spans="1:1">
      <c r="A1748" s="6">
        <f>'Version History'!E275</f>
        <v>501</v>
      </c>
    </row>
    <row r="1749" spans="1:1">
      <c r="A1749" s="6">
        <f>'Version History'!E276</f>
        <v>502</v>
      </c>
    </row>
    <row r="1750" spans="1:1">
      <c r="A1750" s="6">
        <f>'Version History'!E277</f>
        <v>503</v>
      </c>
    </row>
    <row r="1751" spans="1:1">
      <c r="A1751" s="6">
        <f>'Version History'!E278</f>
        <v>504</v>
      </c>
    </row>
    <row r="1752" spans="1:1">
      <c r="A1752" s="6">
        <f>'Version History'!E279</f>
        <v>505</v>
      </c>
    </row>
    <row r="1753" spans="1:1">
      <c r="A1753" s="6">
        <f>'Version History'!E280</f>
        <v>506</v>
      </c>
    </row>
    <row r="1754" spans="1:1">
      <c r="A1754" s="6">
        <f>'Version History'!E281</f>
        <v>507</v>
      </c>
    </row>
    <row r="1755" spans="1:1">
      <c r="A1755" s="6">
        <f>'Version History'!E282</f>
        <v>509</v>
      </c>
    </row>
    <row r="1756" spans="1:1">
      <c r="A1756" s="6">
        <f>'Version History'!E283</f>
        <v>510</v>
      </c>
    </row>
    <row r="1757" spans="1:1">
      <c r="A1757" s="6">
        <f>'Version History'!E284</f>
        <v>511</v>
      </c>
    </row>
    <row r="1758" spans="1:1">
      <c r="A1758" s="6">
        <f>'Version History'!E285</f>
        <v>512</v>
      </c>
    </row>
    <row r="1759" spans="1:1">
      <c r="A1759" s="6">
        <f>'Version History'!E286</f>
        <v>517</v>
      </c>
    </row>
    <row r="1760" spans="1:1">
      <c r="A1760" s="6">
        <f>'Version History'!E287</f>
        <v>518</v>
      </c>
    </row>
    <row r="1761" spans="1:1">
      <c r="A1761" s="6">
        <f>'Version History'!E288</f>
        <v>519</v>
      </c>
    </row>
    <row r="1762" spans="1:1">
      <c r="A1762" s="6">
        <f>'Version History'!E289</f>
        <v>520</v>
      </c>
    </row>
    <row r="1763" spans="1:1">
      <c r="A1763" s="6">
        <f>'Version History'!E290</f>
        <v>521</v>
      </c>
    </row>
    <row r="1764" spans="1:1">
      <c r="A1764" s="6">
        <f>'Version History'!E291</f>
        <v>522</v>
      </c>
    </row>
    <row r="1765" spans="1:1">
      <c r="A1765" s="6">
        <f>'Version History'!E292</f>
        <v>523</v>
      </c>
    </row>
    <row r="1766" spans="1:1">
      <c r="A1766" s="6">
        <f>'Version History'!E293</f>
        <v>524</v>
      </c>
    </row>
    <row r="1767" spans="1:1">
      <c r="A1767" s="6">
        <f>'Version History'!E294</f>
        <v>525</v>
      </c>
    </row>
    <row r="1768" spans="1:1">
      <c r="A1768" s="6">
        <f>'Version History'!E295</f>
        <v>542</v>
      </c>
    </row>
    <row r="1769" spans="1:1">
      <c r="A1769" s="6">
        <f>'Version History'!E296</f>
        <v>544</v>
      </c>
    </row>
    <row r="1770" spans="1:1">
      <c r="A1770" s="6">
        <f>'Version History'!E297</f>
        <v>545</v>
      </c>
    </row>
    <row r="1771" spans="1:1">
      <c r="A1771" s="6">
        <f>'Version History'!E298</f>
        <v>547</v>
      </c>
    </row>
    <row r="1772" spans="1:1">
      <c r="A1772" s="6">
        <f>'Version History'!E299</f>
        <v>548</v>
      </c>
    </row>
    <row r="1773" spans="1:1">
      <c r="A1773" s="6">
        <f>'Version History'!E300</f>
        <v>549</v>
      </c>
    </row>
    <row r="1774" spans="1:1">
      <c r="A1774" s="6">
        <f>'Version History'!E301</f>
        <v>550</v>
      </c>
    </row>
    <row r="1775" spans="1:1">
      <c r="A1775" s="6">
        <f>'Version History'!E302</f>
        <v>551</v>
      </c>
    </row>
    <row r="1776" spans="1:1">
      <c r="A1776" s="6">
        <f>'Version History'!E303</f>
        <v>552</v>
      </c>
    </row>
    <row r="1777" spans="1:1">
      <c r="A1777" s="6">
        <f>'Version History'!E304</f>
        <v>553</v>
      </c>
    </row>
    <row r="1778" spans="1:1">
      <c r="A1778" s="6">
        <f>'Version History'!E305</f>
        <v>554</v>
      </c>
    </row>
    <row r="1779" spans="1:1">
      <c r="A1779" s="6">
        <f>'Version History'!E306</f>
        <v>555</v>
      </c>
    </row>
    <row r="1780" spans="1:1">
      <c r="A1780" s="6">
        <f>'Version History'!E307</f>
        <v>556</v>
      </c>
    </row>
    <row r="1781" spans="1:1">
      <c r="A1781" s="6">
        <f>'Version History'!E308</f>
        <v>557</v>
      </c>
    </row>
    <row r="1782" spans="1:1">
      <c r="A1782" s="6">
        <f>'Version History'!E309</f>
        <v>558</v>
      </c>
    </row>
    <row r="1783" spans="1:1">
      <c r="A1783" s="6">
        <f>'Version History'!E310</f>
        <v>561</v>
      </c>
    </row>
    <row r="1784" spans="1:1">
      <c r="A1784" s="6">
        <f>'Version History'!E311</f>
        <v>562</v>
      </c>
    </row>
    <row r="1785" spans="1:1">
      <c r="A1785" s="6">
        <f>'Version History'!E312</f>
        <v>563</v>
      </c>
    </row>
    <row r="1786" spans="1:1">
      <c r="A1786" s="6">
        <f>'Version History'!E313</f>
        <v>564</v>
      </c>
    </row>
    <row r="1787" spans="1:1">
      <c r="A1787" s="6">
        <f>'Version History'!E314</f>
        <v>565</v>
      </c>
    </row>
    <row r="1788" spans="1:1">
      <c r="A1788" s="6">
        <f>'Version History'!E315</f>
        <v>567</v>
      </c>
    </row>
    <row r="1789" spans="1:1">
      <c r="A1789" s="6">
        <f>'Version History'!E316</f>
        <v>568</v>
      </c>
    </row>
    <row r="1790" spans="1:1">
      <c r="A1790" s="6">
        <f>'Version History'!E317</f>
        <v>572</v>
      </c>
    </row>
    <row r="1791" spans="1:1">
      <c r="A1791" s="6">
        <f>'Version History'!E318</f>
        <v>573</v>
      </c>
    </row>
    <row r="1792" spans="1:1">
      <c r="A1792" s="6">
        <f>'Version History'!E319</f>
        <v>574</v>
      </c>
    </row>
    <row r="1793" spans="1:1">
      <c r="A1793" s="6">
        <f>'Version History'!E320</f>
        <v>575</v>
      </c>
    </row>
    <row r="1794" spans="1:1">
      <c r="A1794" s="6">
        <f>'Version History'!E321</f>
        <v>576</v>
      </c>
    </row>
    <row r="1795" spans="1:1">
      <c r="A1795" s="6">
        <f>'Version History'!E322</f>
        <v>577</v>
      </c>
    </row>
    <row r="1796" spans="1:1">
      <c r="A1796" s="6">
        <f>'Version History'!E323</f>
        <v>578</v>
      </c>
    </row>
    <row r="1797" spans="1:1">
      <c r="A1797" s="6">
        <f>'Version History'!E324</f>
        <v>579</v>
      </c>
    </row>
    <row r="1798" spans="1:1">
      <c r="A1798" s="6">
        <f>'Version History'!E325</f>
        <v>580</v>
      </c>
    </row>
    <row r="1799" spans="1:1">
      <c r="A1799" s="6">
        <f>'Version History'!E326</f>
        <v>581</v>
      </c>
    </row>
    <row r="1800" spans="1:1">
      <c r="A1800" s="6">
        <f>'Version History'!E327</f>
        <v>582</v>
      </c>
    </row>
    <row r="1801" spans="1:1">
      <c r="A1801" s="6">
        <f>'Version History'!E328</f>
        <v>583</v>
      </c>
    </row>
    <row r="1802" spans="1:1">
      <c r="A1802" s="6">
        <f>'Version History'!E329</f>
        <v>584</v>
      </c>
    </row>
    <row r="1803" spans="1:1">
      <c r="A1803" s="6">
        <f>'Version History'!E330</f>
        <v>585</v>
      </c>
    </row>
    <row r="1804" spans="1:1">
      <c r="A1804" s="6">
        <f>'Version History'!E331</f>
        <v>586</v>
      </c>
    </row>
    <row r="1805" spans="1:1">
      <c r="A1805" s="6">
        <f>'Version History'!E332</f>
        <v>587</v>
      </c>
    </row>
    <row r="1806" spans="1:1">
      <c r="A1806" s="6">
        <f>'Version History'!E333</f>
        <v>588</v>
      </c>
    </row>
    <row r="1807" spans="1:1">
      <c r="A1807" s="6">
        <f>'Version History'!E334</f>
        <v>589</v>
      </c>
    </row>
    <row r="1808" spans="1:1">
      <c r="A1808" s="6">
        <f>'Version History'!E335</f>
        <v>590</v>
      </c>
    </row>
    <row r="1809" spans="1:1">
      <c r="A1809" s="6">
        <f>'Version History'!E336</f>
        <v>591</v>
      </c>
    </row>
    <row r="1810" spans="1:1">
      <c r="A1810" s="6">
        <f>'Version History'!E337</f>
        <v>592</v>
      </c>
    </row>
    <row r="1811" spans="1:1">
      <c r="A1811" s="6">
        <f>'Version History'!E338</f>
        <v>593</v>
      </c>
    </row>
    <row r="1812" spans="1:1">
      <c r="A1812" s="6">
        <f>'Version History'!E339</f>
        <v>594</v>
      </c>
    </row>
    <row r="1813" spans="1:1">
      <c r="A1813" s="6">
        <f>'Version History'!E340</f>
        <v>595</v>
      </c>
    </row>
    <row r="1814" spans="1:1">
      <c r="A1814" s="6">
        <f>'Version History'!E341</f>
        <v>596</v>
      </c>
    </row>
    <row r="1815" spans="1:1">
      <c r="A1815" s="6">
        <f>'Version History'!E342</f>
        <v>597</v>
      </c>
    </row>
    <row r="1816" spans="1:1">
      <c r="A1816" s="6">
        <f>'Version History'!E343</f>
        <v>598</v>
      </c>
    </row>
    <row r="1817" spans="1:1">
      <c r="A1817" s="6">
        <f>'Version History'!E344</f>
        <v>599</v>
      </c>
    </row>
    <row r="1818" spans="1:1">
      <c r="A1818" s="6">
        <f>'Version History'!E345</f>
        <v>600</v>
      </c>
    </row>
    <row r="1819" spans="1:1">
      <c r="A1819" s="6">
        <f>'Version History'!E346</f>
        <v>601</v>
      </c>
    </row>
    <row r="1820" spans="1:1">
      <c r="A1820" s="6">
        <f>'Version History'!E347</f>
        <v>602</v>
      </c>
    </row>
    <row r="1821" spans="1:1">
      <c r="A1821" s="6">
        <f>'Version History'!E348</f>
        <v>603</v>
      </c>
    </row>
    <row r="1822" spans="1:1">
      <c r="A1822" s="6">
        <f>'Version History'!E349</f>
        <v>604</v>
      </c>
    </row>
    <row r="1823" spans="1:1">
      <c r="A1823" s="6">
        <f>'Version History'!E350</f>
        <v>605</v>
      </c>
    </row>
    <row r="1824" spans="1:1">
      <c r="A1824" s="6">
        <f>'Version History'!E351</f>
        <v>606</v>
      </c>
    </row>
    <row r="1825" spans="1:1">
      <c r="A1825" s="6">
        <f>'Version History'!E352</f>
        <v>607</v>
      </c>
    </row>
    <row r="1826" spans="1:1">
      <c r="A1826" s="6">
        <f>'Version History'!E353</f>
        <v>608</v>
      </c>
    </row>
    <row r="1827" spans="1:1">
      <c r="A1827" s="6">
        <f>'Version History'!E354</f>
        <v>609</v>
      </c>
    </row>
    <row r="1828" spans="1:1">
      <c r="A1828" s="6">
        <f>'Version History'!E355</f>
        <v>610</v>
      </c>
    </row>
    <row r="1829" spans="1:1">
      <c r="A1829" s="6">
        <f>'Version History'!E356</f>
        <v>611</v>
      </c>
    </row>
    <row r="1830" spans="1:1">
      <c r="A1830" s="6">
        <f>'Version History'!E357</f>
        <v>612</v>
      </c>
    </row>
    <row r="1831" spans="1:1">
      <c r="A1831" s="6">
        <f>'Version History'!E358</f>
        <v>613</v>
      </c>
    </row>
    <row r="1832" spans="1:1">
      <c r="A1832" s="6">
        <f>'Version History'!E359</f>
        <v>614</v>
      </c>
    </row>
    <row r="1833" spans="1:1">
      <c r="A1833" s="6">
        <f>'Version History'!E360</f>
        <v>615</v>
      </c>
    </row>
    <row r="1834" spans="1:1">
      <c r="A1834" s="6">
        <f>'Version History'!E361</f>
        <v>616</v>
      </c>
    </row>
    <row r="1835" spans="1:1">
      <c r="A1835" s="6">
        <f>'Version History'!E362</f>
        <v>617</v>
      </c>
    </row>
    <row r="1836" spans="1:1">
      <c r="A1836" s="6">
        <f>'Version History'!E363</f>
        <v>618</v>
      </c>
    </row>
    <row r="1837" spans="1:1">
      <c r="A1837" s="6">
        <f>'Version History'!E364</f>
        <v>619</v>
      </c>
    </row>
    <row r="1838" spans="1:1">
      <c r="A1838" s="6">
        <f>'Version History'!E365</f>
        <v>620</v>
      </c>
    </row>
    <row r="1839" spans="1:1">
      <c r="A1839" s="6">
        <f>'Version History'!E366</f>
        <v>622</v>
      </c>
    </row>
    <row r="1840" spans="1:1">
      <c r="A1840" s="6">
        <f>'Version History'!E367</f>
        <v>623</v>
      </c>
    </row>
    <row r="1841" spans="1:1">
      <c r="A1841" s="6">
        <f>'Version History'!E368</f>
        <v>624</v>
      </c>
    </row>
    <row r="1842" spans="1:1">
      <c r="A1842" s="6">
        <f>'Version History'!E369</f>
        <v>625</v>
      </c>
    </row>
    <row r="1843" spans="1:1">
      <c r="A1843" s="6">
        <f>'Version History'!E370</f>
        <v>626</v>
      </c>
    </row>
    <row r="1844" spans="1:1">
      <c r="A1844" s="6">
        <f>'Version History'!E371</f>
        <v>630</v>
      </c>
    </row>
    <row r="1845" spans="1:1">
      <c r="A1845" s="6">
        <f>'Version History'!E372</f>
        <v>631</v>
      </c>
    </row>
    <row r="1846" spans="1:1">
      <c r="A1846" s="6">
        <f>'Version History'!E373</f>
        <v>632</v>
      </c>
    </row>
    <row r="1847" spans="1:1">
      <c r="A1847" s="6">
        <f>'Version History'!E374</f>
        <v>633</v>
      </c>
    </row>
    <row r="1848" spans="1:1">
      <c r="A1848" s="6">
        <f>'Version History'!E375</f>
        <v>634</v>
      </c>
    </row>
    <row r="1849" spans="1:1">
      <c r="A1849" s="6">
        <f>'Version History'!E376</f>
        <v>635</v>
      </c>
    </row>
    <row r="1850" spans="1:1">
      <c r="A1850" s="6">
        <f>'Version History'!E377</f>
        <v>636</v>
      </c>
    </row>
    <row r="1851" spans="1:1">
      <c r="A1851" s="6">
        <f>'Version History'!E378</f>
        <v>637</v>
      </c>
    </row>
    <row r="1852" spans="1:1">
      <c r="A1852" s="6">
        <f>'Version History'!E379</f>
        <v>638</v>
      </c>
    </row>
    <row r="1853" spans="1:1">
      <c r="A1853" s="6">
        <f>'Version History'!E380</f>
        <v>639</v>
      </c>
    </row>
    <row r="1854" spans="1:1">
      <c r="A1854" s="6">
        <f>'Version History'!E381</f>
        <v>641</v>
      </c>
    </row>
    <row r="1855" spans="1:1">
      <c r="A1855" s="6">
        <f>'Version History'!E382</f>
        <v>642</v>
      </c>
    </row>
    <row r="1856" spans="1:1">
      <c r="A1856" s="6">
        <f>'Version History'!E383</f>
        <v>643</v>
      </c>
    </row>
    <row r="1857" spans="1:1">
      <c r="A1857" s="6">
        <f>'Version History'!E384</f>
        <v>644</v>
      </c>
    </row>
    <row r="1858" spans="1:1">
      <c r="A1858" s="6">
        <f>'Version History'!E385</f>
        <v>645</v>
      </c>
    </row>
    <row r="1859" spans="1:1">
      <c r="A1859" s="6">
        <f>'Version History'!E386</f>
        <v>646</v>
      </c>
    </row>
    <row r="1860" spans="1:1">
      <c r="A1860" s="6">
        <f>'Version History'!E387</f>
        <v>647</v>
      </c>
    </row>
    <row r="1861" spans="1:1">
      <c r="A1861" s="6">
        <f>'Version History'!E388</f>
        <v>648</v>
      </c>
    </row>
    <row r="1862" spans="1:1">
      <c r="A1862" s="6">
        <f>'Version History'!E389</f>
        <v>649</v>
      </c>
    </row>
    <row r="1863" spans="1:1">
      <c r="A1863" s="6">
        <f>'Version History'!E390</f>
        <v>650</v>
      </c>
    </row>
    <row r="1864" spans="1:1">
      <c r="A1864" s="6">
        <f>'Version History'!E391</f>
        <v>651</v>
      </c>
    </row>
    <row r="1865" spans="1:1">
      <c r="A1865" s="6">
        <f>'Version History'!E392</f>
        <v>652</v>
      </c>
    </row>
    <row r="1866" spans="1:1">
      <c r="A1866" s="6">
        <f>'Version History'!E393</f>
        <v>653</v>
      </c>
    </row>
    <row r="1867" spans="1:1">
      <c r="A1867" s="6">
        <f>'Version History'!E394</f>
        <v>654</v>
      </c>
    </row>
    <row r="1868" spans="1:1">
      <c r="A1868" s="6">
        <f>'Version History'!E395</f>
        <v>655</v>
      </c>
    </row>
    <row r="1869" spans="1:1">
      <c r="A1869" s="6">
        <f>'Version History'!E396</f>
        <v>657</v>
      </c>
    </row>
    <row r="1870" spans="1:1">
      <c r="A1870" s="6">
        <f>'Version History'!E397</f>
        <v>658</v>
      </c>
    </row>
    <row r="1871" spans="1:1">
      <c r="A1871" s="6">
        <f>'Version History'!E398</f>
        <v>659</v>
      </c>
    </row>
    <row r="1872" spans="1:1">
      <c r="A1872" s="6">
        <f>'Version History'!E399</f>
        <v>661</v>
      </c>
    </row>
    <row r="1873" spans="1:1">
      <c r="A1873" s="6">
        <f>'Version History'!E400</f>
        <v>662</v>
      </c>
    </row>
    <row r="1874" spans="1:1">
      <c r="A1874" s="6">
        <f>'Version History'!E401</f>
        <v>663</v>
      </c>
    </row>
    <row r="1875" spans="1:1">
      <c r="A1875" s="6">
        <f>'Version History'!E402</f>
        <v>664</v>
      </c>
    </row>
    <row r="1876" spans="1:1">
      <c r="A1876" s="6">
        <f>'Version History'!E403</f>
        <v>665</v>
      </c>
    </row>
    <row r="1877" spans="1:1">
      <c r="A1877" s="6">
        <f>'Version History'!E404</f>
        <v>666</v>
      </c>
    </row>
    <row r="1878" spans="1:1">
      <c r="A1878" s="6">
        <f>'Version History'!E405</f>
        <v>667</v>
      </c>
    </row>
    <row r="1879" spans="1:1">
      <c r="A1879" s="6">
        <f>'Version History'!E406</f>
        <v>668</v>
      </c>
    </row>
    <row r="1880" spans="1:1">
      <c r="A1880" s="6">
        <f>'Version History'!E407</f>
        <v>669</v>
      </c>
    </row>
    <row r="1881" spans="1:1">
      <c r="A1881" s="6">
        <f>'Version History'!E408</f>
        <v>670</v>
      </c>
    </row>
    <row r="1882" spans="1:1">
      <c r="A1882" s="6">
        <f>'Version History'!E409</f>
        <v>671</v>
      </c>
    </row>
    <row r="1883" spans="1:1">
      <c r="A1883" s="6">
        <f>'Version History'!E410</f>
        <v>672</v>
      </c>
    </row>
    <row r="1884" spans="1:1">
      <c r="A1884" s="6">
        <f>'Version History'!E411</f>
        <v>673</v>
      </c>
    </row>
    <row r="1885" spans="1:1">
      <c r="A1885" s="6">
        <f>'Version History'!E412</f>
        <v>674</v>
      </c>
    </row>
    <row r="1886" spans="1:1">
      <c r="A1886" s="6">
        <f>'Version History'!E413</f>
        <v>675</v>
      </c>
    </row>
    <row r="1887" spans="1:1">
      <c r="A1887" s="6">
        <f>'Version History'!E414</f>
        <v>676</v>
      </c>
    </row>
    <row r="1888" spans="1:1">
      <c r="A1888" s="6">
        <f>'Version History'!E415</f>
        <v>677</v>
      </c>
    </row>
    <row r="1889" spans="1:1">
      <c r="A1889" s="6">
        <f>'Version History'!E416</f>
        <v>678</v>
      </c>
    </row>
    <row r="1890" spans="1:1">
      <c r="A1890" s="6">
        <f>'Version History'!E417</f>
        <v>679</v>
      </c>
    </row>
    <row r="1891" spans="1:1">
      <c r="A1891" s="6">
        <f>'Version History'!E418</f>
        <v>680</v>
      </c>
    </row>
    <row r="1892" spans="1:1">
      <c r="A1892" s="6">
        <f>'Version History'!E419</f>
        <v>681</v>
      </c>
    </row>
    <row r="1893" spans="1:1">
      <c r="A1893" s="6">
        <f>'Version History'!E420</f>
        <v>682</v>
      </c>
    </row>
    <row r="1894" spans="1:1">
      <c r="A1894" s="6">
        <f>'Version History'!E421</f>
        <v>683</v>
      </c>
    </row>
    <row r="1895" spans="1:1">
      <c r="A1895" s="6">
        <f>'Version History'!E422</f>
        <v>684</v>
      </c>
    </row>
    <row r="1896" spans="1:1">
      <c r="A1896" s="6">
        <f>'Version History'!E423</f>
        <v>686</v>
      </c>
    </row>
    <row r="1897" spans="1:1">
      <c r="A1897" s="6">
        <f>'Version History'!E424</f>
        <v>687</v>
      </c>
    </row>
    <row r="1898" spans="1:1">
      <c r="A1898" s="6">
        <f>'Version History'!E425</f>
        <v>688</v>
      </c>
    </row>
    <row r="1899" spans="1:1">
      <c r="A1899" s="6">
        <f>'Version History'!E426</f>
        <v>689</v>
      </c>
    </row>
    <row r="1900" spans="1:1">
      <c r="A1900" s="6">
        <f>'Version History'!E427</f>
        <v>690</v>
      </c>
    </row>
    <row r="1901" spans="1:1">
      <c r="A1901" s="6">
        <f>'Version History'!E428</f>
        <v>691</v>
      </c>
    </row>
    <row r="1902" spans="1:1">
      <c r="A1902" s="6">
        <f>'Version History'!E429</f>
        <v>692</v>
      </c>
    </row>
    <row r="1903" spans="1:1">
      <c r="A1903" s="6">
        <f>'Version History'!E430</f>
        <v>693</v>
      </c>
    </row>
    <row r="1904" spans="1:1">
      <c r="A1904" s="6">
        <f>'Version History'!E431</f>
        <v>695</v>
      </c>
    </row>
    <row r="1905" spans="1:1">
      <c r="A1905" s="6">
        <f>'Version History'!E432</f>
        <v>696</v>
      </c>
    </row>
    <row r="1906" spans="1:1">
      <c r="A1906" s="6">
        <f>'Version History'!E433</f>
        <v>697</v>
      </c>
    </row>
    <row r="1907" spans="1:1">
      <c r="A1907" s="6">
        <f>'Version History'!E434</f>
        <v>698</v>
      </c>
    </row>
    <row r="1908" spans="1:1">
      <c r="A1908" s="6">
        <f>'Version History'!E435</f>
        <v>699</v>
      </c>
    </row>
    <row r="1909" spans="1:1">
      <c r="A1909" s="6">
        <f>'Version History'!E436</f>
        <v>700</v>
      </c>
    </row>
    <row r="1910" spans="1:1">
      <c r="A1910" s="6">
        <f>'Version History'!E437</f>
        <v>701</v>
      </c>
    </row>
    <row r="1911" spans="1:1">
      <c r="A1911" s="6">
        <f>'Version History'!E438</f>
        <v>702</v>
      </c>
    </row>
    <row r="1912" spans="1:1">
      <c r="A1912" s="6">
        <f>'Version History'!E439</f>
        <v>703</v>
      </c>
    </row>
    <row r="1913" spans="1:1">
      <c r="A1913" s="6">
        <f>'Version History'!E440</f>
        <v>704</v>
      </c>
    </row>
    <row r="1914" spans="1:1">
      <c r="A1914" s="6">
        <f>'Version History'!E441</f>
        <v>705</v>
      </c>
    </row>
    <row r="1915" spans="1:1">
      <c r="A1915" s="6">
        <f>'Version History'!E442</f>
        <v>706</v>
      </c>
    </row>
    <row r="1916" spans="1:1">
      <c r="A1916" s="6">
        <f>'Version History'!E443</f>
        <v>707</v>
      </c>
    </row>
    <row r="1917" spans="1:1">
      <c r="A1917" s="6">
        <f>'Version History'!E444</f>
        <v>708</v>
      </c>
    </row>
    <row r="1918" spans="1:1">
      <c r="A1918" s="6">
        <f>'Version History'!E445</f>
        <v>709</v>
      </c>
    </row>
    <row r="1919" spans="1:1">
      <c r="A1919" s="6">
        <f>'Version History'!E446</f>
        <v>710</v>
      </c>
    </row>
    <row r="1920" spans="1:1">
      <c r="A1920" s="6">
        <f>'Version History'!E447</f>
        <v>711</v>
      </c>
    </row>
    <row r="1921" spans="1:1">
      <c r="A1921" s="6">
        <f>'Version History'!E448</f>
        <v>712</v>
      </c>
    </row>
    <row r="1922" spans="1:1">
      <c r="A1922" s="6">
        <f>'Version History'!E449</f>
        <v>713</v>
      </c>
    </row>
    <row r="1923" spans="1:1">
      <c r="A1923" s="6">
        <f>'Version History'!E450</f>
        <v>714</v>
      </c>
    </row>
    <row r="1924" spans="1:1">
      <c r="A1924" s="6">
        <f>'Version History'!E451</f>
        <v>715</v>
      </c>
    </row>
    <row r="1925" spans="1:1">
      <c r="A1925" s="6">
        <f>'Version History'!E452</f>
        <v>716</v>
      </c>
    </row>
    <row r="1926" spans="1:1">
      <c r="A1926" s="6">
        <f>'Version History'!E453</f>
        <v>717</v>
      </c>
    </row>
    <row r="1927" spans="1:1">
      <c r="A1927" s="6">
        <f>'Version History'!E454</f>
        <v>718</v>
      </c>
    </row>
    <row r="1928" spans="1:1">
      <c r="A1928" s="6">
        <f>'Version History'!E455</f>
        <v>719</v>
      </c>
    </row>
    <row r="1929" spans="1:1">
      <c r="A1929" s="6">
        <f>'Version History'!E456</f>
        <v>720</v>
      </c>
    </row>
    <row r="1930" spans="1:1">
      <c r="A1930" s="6">
        <f>'Version History'!E457</f>
        <v>721</v>
      </c>
    </row>
    <row r="1931" spans="1:1">
      <c r="A1931" s="6">
        <f>'Version History'!E458</f>
        <v>722</v>
      </c>
    </row>
    <row r="1932" spans="1:1">
      <c r="A1932" s="6">
        <f>'Version History'!E459</f>
        <v>723</v>
      </c>
    </row>
    <row r="1933" spans="1:1">
      <c r="A1933" s="6">
        <f>'Version History'!E460</f>
        <v>724</v>
      </c>
    </row>
    <row r="1934" spans="1:1">
      <c r="A1934" s="6">
        <f>'Version History'!E461</f>
        <v>725</v>
      </c>
    </row>
    <row r="1935" spans="1:1">
      <c r="A1935" s="6">
        <f>'Version History'!E462</f>
        <v>726</v>
      </c>
    </row>
    <row r="1936" spans="1:1">
      <c r="A1936" s="6">
        <f>'Version History'!E463</f>
        <v>727</v>
      </c>
    </row>
    <row r="1937" spans="1:1">
      <c r="A1937" s="6">
        <f>'Version History'!E464</f>
        <v>728</v>
      </c>
    </row>
    <row r="1938" spans="1:1">
      <c r="A1938" s="6">
        <f>'Version History'!E465</f>
        <v>729</v>
      </c>
    </row>
    <row r="1939" spans="1:1">
      <c r="A1939" s="6">
        <f>'Version History'!E466</f>
        <v>730</v>
      </c>
    </row>
    <row r="1940" spans="1:1">
      <c r="A1940" s="6">
        <f>'Version History'!E467</f>
        <v>731</v>
      </c>
    </row>
    <row r="1941" spans="1:1">
      <c r="A1941" s="6">
        <f>'Version History'!E468</f>
        <v>732</v>
      </c>
    </row>
    <row r="1942" spans="1:1">
      <c r="A1942" s="6">
        <f>'Version History'!E469</f>
        <v>733</v>
      </c>
    </row>
    <row r="1943" spans="1:1">
      <c r="A1943" s="6">
        <f>'Version History'!E470</f>
        <v>734</v>
      </c>
    </row>
    <row r="1944" spans="1:1">
      <c r="A1944" s="6">
        <f>'Version History'!E471</f>
        <v>735</v>
      </c>
    </row>
    <row r="1945" spans="1:1">
      <c r="A1945" s="6">
        <f>'Version History'!E472</f>
        <v>736</v>
      </c>
    </row>
    <row r="1946" spans="1:1">
      <c r="A1946" s="6">
        <f>'Version History'!E473</f>
        <v>737</v>
      </c>
    </row>
    <row r="1947" spans="1:1">
      <c r="A1947" s="6">
        <f>'Version History'!E474</f>
        <v>738</v>
      </c>
    </row>
    <row r="1948" spans="1:1">
      <c r="A1948" s="6">
        <f>'Version History'!E475</f>
        <v>739</v>
      </c>
    </row>
    <row r="1949" spans="1:1">
      <c r="A1949" s="6">
        <f>'Version History'!E476</f>
        <v>740</v>
      </c>
    </row>
    <row r="1950" spans="1:1">
      <c r="A1950" s="6">
        <f>'Version History'!E477</f>
        <v>741</v>
      </c>
    </row>
    <row r="1951" spans="1:1">
      <c r="A1951" s="6">
        <f>'Version History'!E478</f>
        <v>742</v>
      </c>
    </row>
    <row r="1952" spans="1:1">
      <c r="A1952" s="6">
        <f>'Version History'!E479</f>
        <v>743</v>
      </c>
    </row>
    <row r="1953" spans="1:1">
      <c r="A1953" s="6">
        <f>'Version History'!E480</f>
        <v>744</v>
      </c>
    </row>
    <row r="1954" spans="1:1">
      <c r="A1954" s="6">
        <f>'Version History'!E481</f>
        <v>745</v>
      </c>
    </row>
    <row r="1955" spans="1:1">
      <c r="A1955" s="6">
        <f>'Version History'!E482</f>
        <v>746</v>
      </c>
    </row>
    <row r="1956" spans="1:1">
      <c r="A1956" s="6">
        <f>'Version History'!E483</f>
        <v>747</v>
      </c>
    </row>
    <row r="1957" spans="1:1">
      <c r="A1957" s="6">
        <f>'Version History'!E484</f>
        <v>748</v>
      </c>
    </row>
    <row r="1958" spans="1:1">
      <c r="A1958" s="6">
        <f>'Version History'!E485</f>
        <v>749</v>
      </c>
    </row>
    <row r="1959" spans="1:1">
      <c r="A1959" s="6">
        <f>'Version History'!E486</f>
        <v>750</v>
      </c>
    </row>
    <row r="1960" spans="1:1">
      <c r="A1960" s="6">
        <f>'Version History'!E487</f>
        <v>751</v>
      </c>
    </row>
    <row r="1961" spans="1:1">
      <c r="A1961" s="6">
        <f>'Version History'!E488</f>
        <v>752</v>
      </c>
    </row>
    <row r="1962" spans="1:1">
      <c r="A1962" s="6">
        <f>'Version History'!E489</f>
        <v>753</v>
      </c>
    </row>
    <row r="1963" spans="1:1">
      <c r="A1963" s="6">
        <f>'Version History'!E490</f>
        <v>754</v>
      </c>
    </row>
    <row r="1964" spans="1:1">
      <c r="A1964" s="6">
        <f>'Version History'!E491</f>
        <v>755</v>
      </c>
    </row>
    <row r="1965" spans="1:1">
      <c r="A1965" s="6">
        <f>'Version History'!E492</f>
        <v>756</v>
      </c>
    </row>
    <row r="1966" spans="1:1">
      <c r="A1966" s="6">
        <f>'Version History'!E493</f>
        <v>757</v>
      </c>
    </row>
    <row r="1967" spans="1:1">
      <c r="A1967" s="6">
        <f>'Version History'!E494</f>
        <v>758</v>
      </c>
    </row>
    <row r="1968" spans="1:1">
      <c r="A1968" s="6">
        <f>'Version History'!E495</f>
        <v>759</v>
      </c>
    </row>
    <row r="1969" spans="1:1">
      <c r="A1969" s="6">
        <f>'Version History'!E496</f>
        <v>760</v>
      </c>
    </row>
    <row r="1970" spans="1:1">
      <c r="A1970" s="6">
        <f>'Version History'!E497</f>
        <v>761</v>
      </c>
    </row>
    <row r="1971" spans="1:1">
      <c r="A1971" s="6">
        <f>'Version History'!E498</f>
        <v>762</v>
      </c>
    </row>
    <row r="1972" spans="1:1">
      <c r="A1972" s="6">
        <f>'Version History'!E499</f>
        <v>763</v>
      </c>
    </row>
    <row r="1973" spans="1:1">
      <c r="A1973" s="6">
        <f>'Version History'!E500</f>
        <v>764</v>
      </c>
    </row>
    <row r="1974" spans="1:1">
      <c r="A1974" s="6">
        <f>'Version History'!E501</f>
        <v>765</v>
      </c>
    </row>
    <row r="1975" spans="1:1">
      <c r="A1975" s="6">
        <f>'Version History'!E502</f>
        <v>766</v>
      </c>
    </row>
    <row r="1976" spans="1:1">
      <c r="A1976" s="6">
        <f>'Version History'!E503</f>
        <v>767</v>
      </c>
    </row>
    <row r="1977" spans="1:1">
      <c r="A1977" s="6">
        <f>'Version History'!E504</f>
        <v>768</v>
      </c>
    </row>
    <row r="1978" spans="1:1">
      <c r="A1978" s="6">
        <f>'Version History'!E505</f>
        <v>769</v>
      </c>
    </row>
    <row r="1979" spans="1:1">
      <c r="A1979" s="6">
        <f>'Version History'!E506</f>
        <v>770</v>
      </c>
    </row>
    <row r="1980" spans="1:1">
      <c r="A1980" s="6">
        <f>'Version History'!E507</f>
        <v>771</v>
      </c>
    </row>
    <row r="1981" spans="1:1">
      <c r="A1981" s="6">
        <f>'Version History'!E508</f>
        <v>772</v>
      </c>
    </row>
    <row r="1982" spans="1:1">
      <c r="A1982" s="6">
        <f>'Version History'!E509</f>
        <v>773</v>
      </c>
    </row>
    <row r="1983" spans="1:1">
      <c r="A1983" s="6">
        <f>'Version History'!E510</f>
        <v>774</v>
      </c>
    </row>
    <row r="1984" spans="1:1">
      <c r="A1984" s="6">
        <f>'Version History'!E511</f>
        <v>775</v>
      </c>
    </row>
    <row r="1985" spans="1:1">
      <c r="A1985" s="6">
        <f>'Version History'!E512</f>
        <v>776</v>
      </c>
    </row>
    <row r="1986" spans="1:1">
      <c r="A1986" s="6">
        <f>'Version History'!E513</f>
        <v>777</v>
      </c>
    </row>
    <row r="1987" spans="1:1">
      <c r="A1987" s="6">
        <f>'Version History'!E514</f>
        <v>779</v>
      </c>
    </row>
    <row r="1988" spans="1:1">
      <c r="A1988" s="6">
        <f>'Version History'!E515</f>
        <v>780</v>
      </c>
    </row>
    <row r="1989" spans="1:1">
      <c r="A1989" s="6">
        <f>'Version History'!E516</f>
        <v>782</v>
      </c>
    </row>
    <row r="1990" spans="1:1">
      <c r="A1990" s="6">
        <f>'Version History'!E517</f>
        <v>783</v>
      </c>
    </row>
    <row r="1991" spans="1:1">
      <c r="A1991" s="6">
        <f>'Version History'!E518</f>
        <v>784</v>
      </c>
    </row>
    <row r="1992" spans="1:1">
      <c r="A1992" s="6">
        <f>'Version History'!E519</f>
        <v>785</v>
      </c>
    </row>
    <row r="1993" spans="1:1">
      <c r="A1993" s="6">
        <f>'Version History'!E520</f>
        <v>787</v>
      </c>
    </row>
    <row r="1994" spans="1:1">
      <c r="A1994" s="6">
        <f>'Version History'!E521</f>
        <v>788</v>
      </c>
    </row>
    <row r="1995" spans="1:1">
      <c r="A1995" s="6">
        <f>'Version History'!E522</f>
        <v>789</v>
      </c>
    </row>
    <row r="1996" spans="1:1">
      <c r="A1996" s="6">
        <f>'Version History'!E523</f>
        <v>790</v>
      </c>
    </row>
    <row r="1997" spans="1:1">
      <c r="A1997" s="6">
        <f>'Version History'!E524</f>
        <v>791</v>
      </c>
    </row>
    <row r="1998" spans="1:1">
      <c r="A1998" s="6">
        <f>'Version History'!E525</f>
        <v>792</v>
      </c>
    </row>
    <row r="1999" spans="1:1">
      <c r="A1999" s="6">
        <f>'Version History'!E526</f>
        <v>793</v>
      </c>
    </row>
    <row r="2000" spans="1:1">
      <c r="A2000" s="6">
        <f>'Version History'!E527</f>
        <v>794</v>
      </c>
    </row>
    <row r="2001" spans="1:1">
      <c r="A2001" s="6">
        <f>'Version History'!E528</f>
        <v>795</v>
      </c>
    </row>
    <row r="2002" spans="1:1">
      <c r="A2002" s="6">
        <f>'Version History'!E529</f>
        <v>796</v>
      </c>
    </row>
    <row r="2003" spans="1:1">
      <c r="A2003" s="6">
        <f>'Version History'!E530</f>
        <v>797</v>
      </c>
    </row>
    <row r="2004" spans="1:1">
      <c r="A2004" s="6">
        <f>'Version History'!E531</f>
        <v>798</v>
      </c>
    </row>
    <row r="2005" spans="1:1">
      <c r="A2005" s="6">
        <f>'Version History'!E532</f>
        <v>799</v>
      </c>
    </row>
    <row r="2006" spans="1:1">
      <c r="A2006" s="6">
        <f>'Version History'!E533</f>
        <v>800</v>
      </c>
    </row>
    <row r="2007" spans="1:1">
      <c r="A2007" s="6">
        <f>'Version History'!E534</f>
        <v>801</v>
      </c>
    </row>
    <row r="2008" spans="1:1">
      <c r="A2008" s="6">
        <f>'Version History'!E535</f>
        <v>802</v>
      </c>
    </row>
    <row r="2009" spans="1:1">
      <c r="A2009" s="6">
        <f>'Version History'!E536</f>
        <v>803</v>
      </c>
    </row>
    <row r="2010" spans="1:1">
      <c r="A2010" s="6">
        <f>'Version History'!E537</f>
        <v>804</v>
      </c>
    </row>
    <row r="2011" spans="1:1">
      <c r="A2011" s="6">
        <f>'Version History'!E538</f>
        <v>805</v>
      </c>
    </row>
    <row r="2012" spans="1:1">
      <c r="A2012" s="6">
        <f>'Version History'!E539</f>
        <v>806</v>
      </c>
    </row>
    <row r="2013" spans="1:1">
      <c r="A2013" s="6">
        <f>'Version History'!E540</f>
        <v>807</v>
      </c>
    </row>
    <row r="2014" spans="1:1">
      <c r="A2014" s="6">
        <f>'Version History'!E541</f>
        <v>808</v>
      </c>
    </row>
    <row r="2015" spans="1:1">
      <c r="A2015" s="6">
        <f>'Version History'!E542</f>
        <v>809</v>
      </c>
    </row>
    <row r="2016" spans="1:1">
      <c r="A2016" s="6">
        <f>'Version History'!E543</f>
        <v>810</v>
      </c>
    </row>
    <row r="2017" spans="1:1">
      <c r="A2017" s="6">
        <f>'Version History'!E544</f>
        <v>811</v>
      </c>
    </row>
    <row r="2018" spans="1:1">
      <c r="A2018" s="6">
        <f>'Version History'!E545</f>
        <v>812</v>
      </c>
    </row>
    <row r="2019" spans="1:1">
      <c r="A2019" s="6">
        <f>'Version History'!E546</f>
        <v>813</v>
      </c>
    </row>
    <row r="2020" spans="1:1">
      <c r="A2020" s="6">
        <f>'Version History'!E547</f>
        <v>814</v>
      </c>
    </row>
    <row r="2021" spans="1:1">
      <c r="A2021" s="6">
        <f>'Version History'!E548</f>
        <v>815</v>
      </c>
    </row>
    <row r="2022" spans="1:1">
      <c r="A2022" s="6">
        <f>'Version History'!E549</f>
        <v>817</v>
      </c>
    </row>
    <row r="2023" spans="1:1">
      <c r="A2023" s="6">
        <f>'Version History'!E550</f>
        <v>818</v>
      </c>
    </row>
    <row r="2024" spans="1:1">
      <c r="A2024" s="6">
        <f>'Version History'!E551</f>
        <v>819</v>
      </c>
    </row>
    <row r="2025" spans="1:1">
      <c r="A2025" s="6">
        <f>'Version History'!E552</f>
        <v>820</v>
      </c>
    </row>
    <row r="2026" spans="1:1">
      <c r="A2026" s="6">
        <f>'Version History'!E553</f>
        <v>821</v>
      </c>
    </row>
    <row r="2027" spans="1:1">
      <c r="A2027" s="6">
        <f>'Version History'!E554</f>
        <v>822</v>
      </c>
    </row>
    <row r="2028" spans="1:1">
      <c r="A2028" s="6">
        <f>'Version History'!E555</f>
        <v>825</v>
      </c>
    </row>
    <row r="2029" spans="1:1">
      <c r="A2029" s="6">
        <f>'Version History'!E556</f>
        <v>827</v>
      </c>
    </row>
    <row r="2030" spans="1:1">
      <c r="A2030" s="6">
        <f>'Version History'!E557</f>
        <v>840</v>
      </c>
    </row>
    <row r="2031" spans="1:1">
      <c r="A2031" s="6">
        <f>'Version History'!E558</f>
        <v>848</v>
      </c>
    </row>
    <row r="2032" spans="1:1">
      <c r="A2032" s="6">
        <f>'Version History'!E559</f>
        <v>851</v>
      </c>
    </row>
    <row r="2033" spans="1:1">
      <c r="A2033" s="6">
        <f>'Version History'!E560</f>
        <v>854</v>
      </c>
    </row>
    <row r="2034" spans="1:1">
      <c r="A2034" s="6">
        <f>'Version History'!E561</f>
        <v>855</v>
      </c>
    </row>
    <row r="2035" spans="1:1">
      <c r="A2035" s="6">
        <f>'Version History'!E562</f>
        <v>856</v>
      </c>
    </row>
    <row r="2036" spans="1:1">
      <c r="A2036" s="6">
        <f>'Version History'!E563</f>
        <v>857</v>
      </c>
    </row>
    <row r="2037" spans="1:1">
      <c r="A2037" s="6">
        <f>'Version History'!E564</f>
        <v>858</v>
      </c>
    </row>
    <row r="2038" spans="1:1">
      <c r="A2038" s="6">
        <f>'Version History'!E565</f>
        <v>859</v>
      </c>
    </row>
    <row r="2039" spans="1:1">
      <c r="A2039" s="6">
        <f>'Version History'!E566</f>
        <v>860</v>
      </c>
    </row>
    <row r="2040" spans="1:1">
      <c r="A2040" s="6">
        <f>'Version History'!E567</f>
        <v>861</v>
      </c>
    </row>
    <row r="2041" spans="1:1">
      <c r="A2041" s="6">
        <f>'Version History'!E568</f>
        <v>862</v>
      </c>
    </row>
    <row r="2042" spans="1:1">
      <c r="A2042" s="6">
        <f>'Version History'!E569</f>
        <v>863</v>
      </c>
    </row>
    <row r="2043" spans="1:1">
      <c r="A2043" s="6">
        <f>'Version History'!E570</f>
        <v>864</v>
      </c>
    </row>
    <row r="2044" spans="1:1">
      <c r="A2044" s="6">
        <f>'Version History'!E571</f>
        <v>865</v>
      </c>
    </row>
    <row r="2045" spans="1:1">
      <c r="A2045" s="6">
        <f>'Version History'!E572</f>
        <v>866</v>
      </c>
    </row>
    <row r="2046" spans="1:1">
      <c r="A2046" s="6">
        <f>'Version History'!E573</f>
        <v>867</v>
      </c>
    </row>
    <row r="2047" spans="1:1">
      <c r="A2047" s="6">
        <f>'Version History'!E574</f>
        <v>868</v>
      </c>
    </row>
    <row r="2048" spans="1:1">
      <c r="A2048" s="6">
        <f>'Version History'!E575</f>
        <v>869</v>
      </c>
    </row>
    <row r="2049" spans="1:1">
      <c r="A2049" s="6">
        <f>'Version History'!E576</f>
        <v>870</v>
      </c>
    </row>
    <row r="2050" spans="1:1">
      <c r="A2050" s="6">
        <f>'Version History'!E577</f>
        <v>871</v>
      </c>
    </row>
    <row r="2051" spans="1:1">
      <c r="A2051" s="6">
        <f>'Version History'!E578</f>
        <v>872</v>
      </c>
    </row>
    <row r="2052" spans="1:1">
      <c r="A2052" s="6">
        <f>'Version History'!E579</f>
        <v>876</v>
      </c>
    </row>
    <row r="2053" spans="1:1">
      <c r="A2053" s="6">
        <f>'Version History'!E580</f>
        <v>877</v>
      </c>
    </row>
    <row r="2054" spans="1:1">
      <c r="A2054" s="6">
        <f>'Version History'!E581</f>
        <v>880</v>
      </c>
    </row>
    <row r="2055" spans="1:1">
      <c r="A2055" s="6">
        <f>'Version History'!E582</f>
        <v>881</v>
      </c>
    </row>
    <row r="2056" spans="1:1">
      <c r="A2056" s="6">
        <f>'Version History'!E583</f>
        <v>882</v>
      </c>
    </row>
    <row r="2057" spans="1:1">
      <c r="A2057" s="6">
        <f>'Version History'!E584</f>
        <v>883</v>
      </c>
    </row>
    <row r="2058" spans="1:1">
      <c r="A2058" s="6">
        <f>'Version History'!E585</f>
        <v>884</v>
      </c>
    </row>
    <row r="2059" spans="1:1">
      <c r="A2059" s="6">
        <f>'Version History'!E586</f>
        <v>885</v>
      </c>
    </row>
    <row r="2060" spans="1:1">
      <c r="A2060" s="6">
        <f>'Version History'!E587</f>
        <v>886</v>
      </c>
    </row>
    <row r="2061" spans="1:1">
      <c r="A2061" s="6">
        <f>'Version History'!E588</f>
        <v>887</v>
      </c>
    </row>
    <row r="2062" spans="1:1">
      <c r="A2062" s="6">
        <f>'Version History'!E589</f>
        <v>888</v>
      </c>
    </row>
    <row r="2063" spans="1:1">
      <c r="A2063" s="6">
        <f>'Version History'!E590</f>
        <v>889</v>
      </c>
    </row>
    <row r="2064" spans="1:1">
      <c r="A2064" s="6">
        <f>'Version History'!E591</f>
        <v>890</v>
      </c>
    </row>
    <row r="2065" spans="1:1">
      <c r="A2065" s="6">
        <f>'Version History'!E592</f>
        <v>891</v>
      </c>
    </row>
    <row r="2066" spans="1:1">
      <c r="A2066" s="6">
        <f>'Version History'!E593</f>
        <v>892</v>
      </c>
    </row>
    <row r="2067" spans="1:1">
      <c r="A2067" s="6">
        <f>'Version History'!E594</f>
        <v>893</v>
      </c>
    </row>
    <row r="2068" spans="1:1">
      <c r="A2068" s="6">
        <f>'Version History'!E595</f>
        <v>894</v>
      </c>
    </row>
    <row r="2069" spans="1:1">
      <c r="A2069" s="6">
        <f>'Version History'!E596</f>
        <v>896</v>
      </c>
    </row>
    <row r="2070" spans="1:1">
      <c r="A2070" s="6">
        <f>'Version History'!E597</f>
        <v>897</v>
      </c>
    </row>
    <row r="2071" spans="1:1">
      <c r="A2071" s="6">
        <f>'Version History'!E598</f>
        <v>898</v>
      </c>
    </row>
    <row r="2072" spans="1:1">
      <c r="A2072" s="6">
        <f>'Version History'!E599</f>
        <v>899</v>
      </c>
    </row>
    <row r="2073" spans="1:1">
      <c r="A2073" s="6">
        <f>'Version History'!E600</f>
        <v>900</v>
      </c>
    </row>
    <row r="2074" spans="1:1">
      <c r="A2074" s="6">
        <f>'Version History'!E601</f>
        <v>901</v>
      </c>
    </row>
    <row r="2075" spans="1:1">
      <c r="A2075" s="6">
        <f>'Version History'!E602</f>
        <v>902</v>
      </c>
    </row>
    <row r="2076" spans="1:1">
      <c r="A2076" s="6">
        <f>'Version History'!E603</f>
        <v>903</v>
      </c>
    </row>
    <row r="2077" spans="1:1">
      <c r="A2077" s="6">
        <f>'Version History'!E604</f>
        <v>904</v>
      </c>
    </row>
    <row r="2078" spans="1:1">
      <c r="A2078" s="6">
        <f>'Version History'!E605</f>
        <v>905</v>
      </c>
    </row>
    <row r="2079" spans="1:1">
      <c r="A2079" s="6">
        <f>'Version History'!E606</f>
        <v>906</v>
      </c>
    </row>
    <row r="2080" spans="1:1">
      <c r="A2080" s="6">
        <f>'Version History'!E607</f>
        <v>907</v>
      </c>
    </row>
    <row r="2081" spans="1:1">
      <c r="A2081" s="6">
        <f>'Version History'!E608</f>
        <v>908</v>
      </c>
    </row>
    <row r="2082" spans="1:1">
      <c r="A2082" s="6">
        <f>'Version History'!E609</f>
        <v>909</v>
      </c>
    </row>
    <row r="2083" spans="1:1">
      <c r="A2083" s="6">
        <f>'Version History'!E610</f>
        <v>910</v>
      </c>
    </row>
    <row r="2084" spans="1:1">
      <c r="A2084" s="6">
        <f>'Version History'!E611</f>
        <v>911</v>
      </c>
    </row>
    <row r="2085" spans="1:1">
      <c r="A2085" s="6">
        <f>'Version History'!E612</f>
        <v>917</v>
      </c>
    </row>
    <row r="2086" spans="1:1">
      <c r="A2086" s="6">
        <f>'Version History'!E613</f>
        <v>918</v>
      </c>
    </row>
    <row r="2087" spans="1:1">
      <c r="A2087" s="6">
        <f>'Version History'!E614</f>
        <v>919</v>
      </c>
    </row>
    <row r="2088" spans="1:1">
      <c r="A2088" s="6">
        <f>'Version History'!E615</f>
        <v>920</v>
      </c>
    </row>
    <row r="2089" spans="1:1">
      <c r="A2089" s="6">
        <f>'Version History'!E616</f>
        <v>921</v>
      </c>
    </row>
    <row r="2090" spans="1:1">
      <c r="A2090" s="6">
        <f>'Version History'!E617</f>
        <v>924</v>
      </c>
    </row>
    <row r="2091" spans="1:1">
      <c r="A2091" s="6">
        <f>'Version History'!E618</f>
        <v>925</v>
      </c>
    </row>
    <row r="2092" spans="1:1">
      <c r="A2092" s="6">
        <f>'Version History'!E619</f>
        <v>926</v>
      </c>
    </row>
    <row r="2093" spans="1:1">
      <c r="A2093" s="6">
        <f>'Version History'!E620</f>
        <v>927</v>
      </c>
    </row>
    <row r="2094" spans="1:1">
      <c r="A2094" s="6">
        <f>'Version History'!E621</f>
        <v>928</v>
      </c>
    </row>
    <row r="2095" spans="1:1">
      <c r="A2095" s="6">
        <f>'Version History'!E622</f>
        <v>929</v>
      </c>
    </row>
    <row r="2096" spans="1:1">
      <c r="A2096" s="6">
        <f>'Version History'!E623</f>
        <v>930</v>
      </c>
    </row>
    <row r="2097" spans="1:1">
      <c r="A2097" s="6">
        <f>'Version History'!E624</f>
        <v>931</v>
      </c>
    </row>
    <row r="2098" spans="1:1">
      <c r="A2098" s="6">
        <f>'Version History'!E625</f>
        <v>932</v>
      </c>
    </row>
    <row r="2099" spans="1:1">
      <c r="A2099" s="6">
        <f>'Version History'!E626</f>
        <v>933</v>
      </c>
    </row>
    <row r="2100" spans="1:1">
      <c r="A2100" s="6">
        <f>'Version History'!E627</f>
        <v>934</v>
      </c>
    </row>
    <row r="2101" spans="1:1">
      <c r="A2101" s="6">
        <f>'Version History'!E628</f>
        <v>935</v>
      </c>
    </row>
    <row r="2102" spans="1:1">
      <c r="A2102" s="6">
        <f>'Version History'!E629</f>
        <v>936</v>
      </c>
    </row>
    <row r="2103" spans="1:1">
      <c r="A2103" s="6">
        <f>'Version History'!E630</f>
        <v>937</v>
      </c>
    </row>
    <row r="2104" spans="1:1">
      <c r="A2104" s="6">
        <f>'Version History'!E631</f>
        <v>938</v>
      </c>
    </row>
    <row r="2105" spans="1:1">
      <c r="A2105" s="6">
        <f>'Version History'!E632</f>
        <v>939</v>
      </c>
    </row>
    <row r="2106" spans="1:1">
      <c r="A2106" s="6">
        <f>'Version History'!E633</f>
        <v>940</v>
      </c>
    </row>
    <row r="2107" spans="1:1">
      <c r="A2107" s="6">
        <f>'Version History'!E634</f>
        <v>941</v>
      </c>
    </row>
    <row r="2108" spans="1:1">
      <c r="A2108" s="6">
        <f>'Version History'!E635</f>
        <v>942</v>
      </c>
    </row>
    <row r="2109" spans="1:1">
      <c r="A2109" s="6">
        <f>'Version History'!E636</f>
        <v>943</v>
      </c>
    </row>
    <row r="2110" spans="1:1">
      <c r="A2110" s="6">
        <f>'Version History'!E637</f>
        <v>944</v>
      </c>
    </row>
    <row r="2111" spans="1:1">
      <c r="A2111" s="6">
        <f>'Version History'!E638</f>
        <v>945</v>
      </c>
    </row>
    <row r="2112" spans="1:1">
      <c r="A2112" s="6">
        <f>'Version History'!E639</f>
        <v>946</v>
      </c>
    </row>
    <row r="2113" spans="1:1">
      <c r="A2113" s="6">
        <f>'Version History'!E640</f>
        <v>947</v>
      </c>
    </row>
    <row r="2114" spans="1:1">
      <c r="A2114" s="6">
        <f>'Version History'!E641</f>
        <v>948</v>
      </c>
    </row>
    <row r="2115" spans="1:1">
      <c r="A2115" s="6">
        <f>'Version History'!E642</f>
        <v>949</v>
      </c>
    </row>
    <row r="2116" spans="1:1">
      <c r="A2116" s="6">
        <f>'Version History'!E643</f>
        <v>950</v>
      </c>
    </row>
    <row r="2117" spans="1:1">
      <c r="A2117" s="6">
        <f>'Version History'!E644</f>
        <v>952</v>
      </c>
    </row>
    <row r="2118" spans="1:1">
      <c r="A2118" s="6">
        <f>'Version History'!E645</f>
        <v>956</v>
      </c>
    </row>
    <row r="2119" spans="1:1">
      <c r="A2119" s="6">
        <f>'Version History'!E646</f>
        <v>957</v>
      </c>
    </row>
    <row r="2120" spans="1:1">
      <c r="A2120" s="6">
        <f>'Version History'!E647</f>
        <v>958</v>
      </c>
    </row>
    <row r="2121" spans="1:1">
      <c r="A2121" s="6">
        <f>'Version History'!E648</f>
        <v>959</v>
      </c>
    </row>
    <row r="2122" spans="1:1">
      <c r="A2122" s="6">
        <f>'Version History'!E649</f>
        <v>960</v>
      </c>
    </row>
    <row r="2123" spans="1:1">
      <c r="A2123" s="6">
        <f>'Version History'!E650</f>
        <v>961</v>
      </c>
    </row>
    <row r="2124" spans="1:1">
      <c r="A2124" s="6">
        <f>'Version History'!E651</f>
        <v>962</v>
      </c>
    </row>
    <row r="2125" spans="1:1">
      <c r="A2125" s="6">
        <f>'Version History'!E652</f>
        <v>963</v>
      </c>
    </row>
    <row r="2126" spans="1:1">
      <c r="A2126" s="6">
        <f>'Version History'!E653</f>
        <v>964</v>
      </c>
    </row>
    <row r="2127" spans="1:1">
      <c r="A2127" s="6">
        <f>'Version History'!E654</f>
        <v>965</v>
      </c>
    </row>
    <row r="2128" spans="1:1">
      <c r="A2128" s="6">
        <f>'Version History'!E655</f>
        <v>966</v>
      </c>
    </row>
    <row r="2129" spans="1:1">
      <c r="A2129" s="6">
        <f>'Version History'!E656</f>
        <v>967</v>
      </c>
    </row>
    <row r="2130" spans="1:1">
      <c r="A2130" s="6">
        <f>'Version History'!E657</f>
        <v>968</v>
      </c>
    </row>
    <row r="2131" spans="1:1">
      <c r="A2131" s="6">
        <f>'Version History'!E658</f>
        <v>969</v>
      </c>
    </row>
    <row r="2132" spans="1:1">
      <c r="A2132" s="6">
        <f>'Version History'!E659</f>
        <v>970</v>
      </c>
    </row>
    <row r="2133" spans="1:1">
      <c r="A2133" s="6">
        <f>'Version History'!E660</f>
        <v>971</v>
      </c>
    </row>
    <row r="2134" spans="1:1">
      <c r="A2134" s="6">
        <f>'Version History'!E661</f>
        <v>972</v>
      </c>
    </row>
    <row r="2135" spans="1:1">
      <c r="A2135" s="6">
        <f>'Version History'!E662</f>
        <v>973</v>
      </c>
    </row>
    <row r="2136" spans="1:1">
      <c r="A2136" s="6">
        <f>'Version History'!E663</f>
        <v>974</v>
      </c>
    </row>
    <row r="2137" spans="1:1">
      <c r="A2137" s="6">
        <f>'Version History'!E664</f>
        <v>978</v>
      </c>
    </row>
    <row r="2138" spans="1:1">
      <c r="A2138" s="6">
        <f>'Version History'!E665</f>
        <v>982</v>
      </c>
    </row>
    <row r="2139" spans="1:1">
      <c r="A2139" s="6">
        <f>'Version History'!E666</f>
        <v>983</v>
      </c>
    </row>
    <row r="2140" spans="1:1">
      <c r="A2140" s="6">
        <f>'Version History'!E667</f>
        <v>984</v>
      </c>
    </row>
    <row r="2141" spans="1:1">
      <c r="A2141" s="6">
        <f>'Version History'!E668</f>
        <v>985</v>
      </c>
    </row>
    <row r="2142" spans="1:1">
      <c r="A2142" s="6">
        <f>'Version History'!E669</f>
        <v>986</v>
      </c>
    </row>
    <row r="2143" spans="1:1">
      <c r="A2143" s="6">
        <f>'Version History'!E670</f>
        <v>987</v>
      </c>
    </row>
    <row r="2144" spans="1:1">
      <c r="A2144" s="6">
        <f>'Version History'!E671</f>
        <v>988</v>
      </c>
    </row>
    <row r="2145" spans="1:1">
      <c r="A2145" s="6">
        <f>'Version History'!E672</f>
        <v>989</v>
      </c>
    </row>
    <row r="2146" spans="1:1">
      <c r="A2146" s="6">
        <f>'Version History'!E673</f>
        <v>990</v>
      </c>
    </row>
    <row r="2147" spans="1:1">
      <c r="A2147" s="6">
        <f>'Version History'!E674</f>
        <v>991</v>
      </c>
    </row>
    <row r="2148" spans="1:1">
      <c r="A2148" s="6">
        <f>'Version History'!E675</f>
        <v>992</v>
      </c>
    </row>
    <row r="2149" spans="1:1">
      <c r="A2149" s="6">
        <f>'Version History'!E676</f>
        <v>996</v>
      </c>
    </row>
    <row r="2150" spans="1:1">
      <c r="A2150" s="6">
        <f>'Version History'!E677</f>
        <v>999</v>
      </c>
    </row>
    <row r="2151" spans="1:1">
      <c r="A2151" s="6">
        <f>'Version History'!E678</f>
        <v>1000</v>
      </c>
    </row>
    <row r="2152" spans="1:1">
      <c r="A2152" s="6">
        <f>'Version History'!E679</f>
        <v>1001</v>
      </c>
    </row>
    <row r="2153" spans="1:1">
      <c r="A2153" s="6">
        <f>'Version History'!E680</f>
        <v>1002</v>
      </c>
    </row>
    <row r="2154" spans="1:1">
      <c r="A2154" s="6">
        <f>'Version History'!E681</f>
        <v>1003</v>
      </c>
    </row>
    <row r="2155" spans="1:1">
      <c r="A2155" s="6">
        <f>'Version History'!E682</f>
        <v>1004</v>
      </c>
    </row>
    <row r="2156" spans="1:1">
      <c r="A2156" s="6">
        <f>'Version History'!E683</f>
        <v>1005</v>
      </c>
    </row>
    <row r="2157" spans="1:1">
      <c r="A2157" s="6">
        <f>'Version History'!E684</f>
        <v>1006</v>
      </c>
    </row>
    <row r="2158" spans="1:1">
      <c r="A2158" s="6">
        <f>'Version History'!E685</f>
        <v>1007</v>
      </c>
    </row>
    <row r="2159" spans="1:1">
      <c r="A2159" s="6">
        <f>'Version History'!E686</f>
        <v>1009</v>
      </c>
    </row>
    <row r="2160" spans="1:1">
      <c r="A2160" s="6">
        <f>'Version History'!E687</f>
        <v>1012</v>
      </c>
    </row>
    <row r="2161" spans="1:1">
      <c r="A2161" s="6">
        <f>'Version History'!E688</f>
        <v>1018</v>
      </c>
    </row>
    <row r="2162" spans="1:1">
      <c r="A2162" s="6">
        <f>'Version History'!E689</f>
        <v>1019</v>
      </c>
    </row>
    <row r="2163" spans="1:1">
      <c r="A2163" s="6">
        <f>'Version History'!E690</f>
        <v>1020</v>
      </c>
    </row>
    <row r="2164" spans="1:1">
      <c r="A2164" s="6">
        <f>'Version History'!E691</f>
        <v>1021</v>
      </c>
    </row>
    <row r="2165" spans="1:1">
      <c r="A2165" s="6">
        <f>'Version History'!E692</f>
        <v>1022</v>
      </c>
    </row>
    <row r="2166" spans="1:1">
      <c r="A2166" s="6">
        <f>'Version History'!E693</f>
        <v>1023</v>
      </c>
    </row>
    <row r="2167" spans="1:1">
      <c r="A2167" s="6">
        <f>'Version History'!E694</f>
        <v>1024</v>
      </c>
    </row>
    <row r="2168" spans="1:1">
      <c r="A2168" s="6">
        <f>'Version History'!E695</f>
        <v>1025</v>
      </c>
    </row>
    <row r="2169" spans="1:1">
      <c r="A2169" s="6">
        <f>'Version History'!E696</f>
        <v>1026</v>
      </c>
    </row>
    <row r="2170" spans="1:1">
      <c r="A2170" s="6">
        <f>'Version History'!E697</f>
        <v>1027</v>
      </c>
    </row>
    <row r="2171" spans="1:1">
      <c r="A2171" s="6">
        <f>'Version History'!E698</f>
        <v>1028</v>
      </c>
    </row>
    <row r="2172" spans="1:1">
      <c r="A2172" s="6">
        <f>'Version History'!E699</f>
        <v>1029</v>
      </c>
    </row>
    <row r="2173" spans="1:1">
      <c r="A2173" s="6">
        <f>'Version History'!E700</f>
        <v>1030</v>
      </c>
    </row>
    <row r="2174" spans="1:1">
      <c r="A2174" s="6">
        <f>'Version History'!E701</f>
        <v>1031</v>
      </c>
    </row>
    <row r="2175" spans="1:1">
      <c r="A2175" s="6">
        <f>'Version History'!E702</f>
        <v>1032</v>
      </c>
    </row>
    <row r="2176" spans="1:1">
      <c r="A2176" s="6">
        <f>'Version History'!E703</f>
        <v>1033</v>
      </c>
    </row>
    <row r="2177" spans="1:1">
      <c r="A2177" s="6">
        <f>'Version History'!E704</f>
        <v>1034</v>
      </c>
    </row>
    <row r="2178" spans="1:1">
      <c r="A2178" s="6">
        <f>'Version History'!E705</f>
        <v>1035</v>
      </c>
    </row>
    <row r="2179" spans="1:1">
      <c r="A2179" s="6">
        <f>'Version History'!E706</f>
        <v>1036</v>
      </c>
    </row>
    <row r="2180" spans="1:1">
      <c r="A2180" s="6">
        <f>'Version History'!E707</f>
        <v>1037</v>
      </c>
    </row>
    <row r="2181" spans="1:1">
      <c r="A2181" s="6">
        <f>'Version History'!E708</f>
        <v>1038</v>
      </c>
    </row>
    <row r="2182" spans="1:1">
      <c r="A2182" s="6">
        <f>'Version History'!E709</f>
        <v>1039</v>
      </c>
    </row>
    <row r="2183" spans="1:1">
      <c r="A2183" s="6">
        <f>'Version History'!E710</f>
        <v>1040</v>
      </c>
    </row>
    <row r="2184" spans="1:1">
      <c r="A2184" s="6">
        <f>'Version History'!E711</f>
        <v>1041</v>
      </c>
    </row>
    <row r="2185" spans="1:1">
      <c r="A2185" s="6">
        <f>'Version History'!E712</f>
        <v>1042</v>
      </c>
    </row>
    <row r="2186" spans="1:1">
      <c r="A2186" s="6">
        <f>'Version History'!E713</f>
        <v>1043</v>
      </c>
    </row>
    <row r="2187" spans="1:1">
      <c r="A2187" s="6">
        <f>'Version History'!E714</f>
        <v>1044</v>
      </c>
    </row>
    <row r="2188" spans="1:1">
      <c r="A2188" s="6">
        <f>'Version History'!E715</f>
        <v>1045</v>
      </c>
    </row>
    <row r="2189" spans="1:1">
      <c r="A2189" s="6">
        <f>'Version History'!E716</f>
        <v>1046</v>
      </c>
    </row>
    <row r="2190" spans="1:1">
      <c r="A2190" s="6">
        <f>'Version History'!E717</f>
        <v>1047</v>
      </c>
    </row>
    <row r="2191" spans="1:1">
      <c r="A2191" s="6">
        <f>'Version History'!E718</f>
        <v>1048</v>
      </c>
    </row>
    <row r="2192" spans="1:1">
      <c r="A2192" s="6">
        <f>'Version History'!E719</f>
        <v>1050</v>
      </c>
    </row>
    <row r="2193" spans="1:1">
      <c r="A2193" s="6">
        <f>'Version History'!E720</f>
        <v>1051</v>
      </c>
    </row>
    <row r="2194" spans="1:1">
      <c r="A2194" s="6">
        <f>'Version History'!E721</f>
        <v>1052</v>
      </c>
    </row>
    <row r="2195" spans="1:1">
      <c r="A2195" s="6">
        <f>'Version History'!E722</f>
        <v>1053</v>
      </c>
    </row>
    <row r="2196" spans="1:1">
      <c r="A2196" s="6">
        <f>'Version History'!E723</f>
        <v>1054</v>
      </c>
    </row>
    <row r="2197" spans="1:1">
      <c r="A2197" s="6">
        <f>'Version History'!E724</f>
        <v>1055</v>
      </c>
    </row>
    <row r="2198" spans="1:1">
      <c r="A2198" s="6">
        <f>'Version History'!E725</f>
        <v>1057</v>
      </c>
    </row>
    <row r="2199" spans="1:1">
      <c r="A2199" s="6">
        <f>'Version History'!E726</f>
        <v>1058</v>
      </c>
    </row>
    <row r="2200" spans="1:1">
      <c r="A2200" s="6">
        <f>'Version History'!E727</f>
        <v>1059</v>
      </c>
    </row>
    <row r="2201" spans="1:1">
      <c r="A2201" s="6">
        <f>'Version History'!E728</f>
        <v>1060</v>
      </c>
    </row>
    <row r="2202" spans="1:1">
      <c r="A2202" s="6">
        <f>'Version History'!E729</f>
        <v>1061</v>
      </c>
    </row>
    <row r="2203" spans="1:1">
      <c r="A2203" s="6">
        <f>'Version History'!E730</f>
        <v>1062</v>
      </c>
    </row>
    <row r="2204" spans="1:1">
      <c r="A2204" s="6">
        <f>'Version History'!E731</f>
        <v>1063</v>
      </c>
    </row>
    <row r="2205" spans="1:1">
      <c r="A2205" s="6">
        <f>'Version History'!E732</f>
        <v>1064</v>
      </c>
    </row>
    <row r="2206" spans="1:1">
      <c r="A2206" s="6">
        <f>'Version History'!E733</f>
        <v>1066</v>
      </c>
    </row>
    <row r="2207" spans="1:1">
      <c r="A2207" s="6">
        <f>'Version History'!E734</f>
        <v>1067</v>
      </c>
    </row>
    <row r="2208" spans="1:1">
      <c r="A2208" s="6">
        <f>'Version History'!E735</f>
        <v>1069</v>
      </c>
    </row>
    <row r="2209" spans="1:1">
      <c r="A2209" s="6">
        <f>'Version History'!E736</f>
        <v>1070</v>
      </c>
    </row>
    <row r="2210" spans="1:1">
      <c r="A2210" s="6">
        <f>'Version History'!E737</f>
        <v>1071</v>
      </c>
    </row>
    <row r="2211" spans="1:1">
      <c r="A2211" s="6">
        <f>'Version History'!E738</f>
        <v>1072</v>
      </c>
    </row>
    <row r="2212" spans="1:1">
      <c r="A2212" s="6">
        <f>'Version History'!E739</f>
        <v>1073</v>
      </c>
    </row>
    <row r="2213" spans="1:1">
      <c r="A2213" s="6">
        <f>'Version History'!E740</f>
        <v>1074</v>
      </c>
    </row>
    <row r="2214" spans="1:1">
      <c r="A2214" s="6">
        <f>'Version History'!E741</f>
        <v>1078</v>
      </c>
    </row>
    <row r="2215" spans="1:1">
      <c r="A2215" s="6">
        <f>'Version History'!E742</f>
        <v>1079</v>
      </c>
    </row>
    <row r="2216" spans="1:1">
      <c r="A2216" s="6">
        <f>'Version History'!E743</f>
        <v>1081</v>
      </c>
    </row>
    <row r="2217" spans="1:1">
      <c r="A2217" s="6">
        <f>'Version History'!E744</f>
        <v>1082</v>
      </c>
    </row>
    <row r="2218" spans="1:1">
      <c r="A2218" s="6">
        <f>'Version History'!E745</f>
        <v>1083</v>
      </c>
    </row>
    <row r="2219" spans="1:1">
      <c r="A2219" s="6">
        <f>'Version History'!E746</f>
        <v>1084</v>
      </c>
    </row>
    <row r="2220" spans="1:1">
      <c r="A2220" s="6">
        <f>'Version History'!E747</f>
        <v>1085</v>
      </c>
    </row>
    <row r="2221" spans="1:1">
      <c r="A2221" s="6">
        <f>'Version History'!E748</f>
        <v>1086</v>
      </c>
    </row>
    <row r="2222" spans="1:1">
      <c r="A2222" s="6">
        <f>'Version History'!E749</f>
        <v>1087</v>
      </c>
    </row>
    <row r="2223" spans="1:1">
      <c r="A2223" s="6">
        <f>'Version History'!E750</f>
        <v>1088</v>
      </c>
    </row>
    <row r="2224" spans="1:1">
      <c r="A2224" s="6">
        <f>'Version History'!E751</f>
        <v>1089</v>
      </c>
    </row>
    <row r="2225" spans="1:1">
      <c r="A2225" s="6">
        <f>'Version History'!E752</f>
        <v>1090</v>
      </c>
    </row>
    <row r="2226" spans="1:1">
      <c r="A2226" s="6">
        <f>'Version History'!E753</f>
        <v>1091</v>
      </c>
    </row>
    <row r="2227" spans="1:1">
      <c r="A2227" s="6">
        <f>'Version History'!E754</f>
        <v>1092</v>
      </c>
    </row>
    <row r="2228" spans="1:1">
      <c r="A2228" s="6">
        <f>'Version History'!E755</f>
        <v>1094</v>
      </c>
    </row>
    <row r="2229" spans="1:1">
      <c r="A2229" s="6">
        <f>'Version History'!E756</f>
        <v>1097</v>
      </c>
    </row>
    <row r="2230" spans="1:1">
      <c r="A2230" s="6">
        <f>'Version History'!E757</f>
        <v>1098</v>
      </c>
    </row>
    <row r="2231" spans="1:1">
      <c r="A2231" s="6">
        <f>'Version History'!E758</f>
        <v>1099</v>
      </c>
    </row>
    <row r="2232" spans="1:1">
      <c r="A2232" s="6">
        <f>'Version History'!E759</f>
        <v>1100</v>
      </c>
    </row>
    <row r="2233" spans="1:1">
      <c r="A2233" s="6">
        <f>'Version History'!E760</f>
        <v>1101</v>
      </c>
    </row>
    <row r="2234" spans="1:1">
      <c r="A2234" s="6">
        <f>'Version History'!E761</f>
        <v>1102</v>
      </c>
    </row>
    <row r="2235" spans="1:1">
      <c r="A2235" s="6">
        <f>'Version History'!E762</f>
        <v>1103</v>
      </c>
    </row>
    <row r="2236" spans="1:1">
      <c r="A2236" s="6">
        <f>'Version History'!E763</f>
        <v>1104</v>
      </c>
    </row>
    <row r="2237" spans="1:1">
      <c r="A2237" s="6">
        <f>'Version History'!E764</f>
        <v>1105</v>
      </c>
    </row>
    <row r="2238" spans="1:1">
      <c r="A2238" s="6">
        <f>'Version History'!E765</f>
        <v>1106</v>
      </c>
    </row>
    <row r="2239" spans="1:1">
      <c r="A2239" s="6">
        <f>'Version History'!E766</f>
        <v>1109</v>
      </c>
    </row>
    <row r="2240" spans="1:1">
      <c r="A2240" s="6">
        <f>'Version History'!E767</f>
        <v>1110</v>
      </c>
    </row>
    <row r="2241" spans="1:1">
      <c r="A2241" s="6">
        <f>'Version History'!E768</f>
        <v>1112</v>
      </c>
    </row>
    <row r="2242" spans="1:1">
      <c r="A2242" s="6">
        <f>'Version History'!E769</f>
        <v>1113</v>
      </c>
    </row>
    <row r="2243" spans="1:1">
      <c r="A2243" s="6">
        <f>'Version History'!E770</f>
        <v>1114</v>
      </c>
    </row>
    <row r="2244" spans="1:1">
      <c r="A2244" s="6">
        <f>'Version History'!E771</f>
        <v>1115</v>
      </c>
    </row>
    <row r="2245" spans="1:1">
      <c r="A2245" s="6">
        <f>'Version History'!E772</f>
        <v>1116</v>
      </c>
    </row>
    <row r="2246" spans="1:1">
      <c r="A2246" s="6">
        <f>'Version History'!E773</f>
        <v>1119</v>
      </c>
    </row>
    <row r="2247" spans="1:1">
      <c r="A2247" s="6">
        <f>'Version History'!E774</f>
        <v>1120</v>
      </c>
    </row>
    <row r="2248" spans="1:1">
      <c r="A2248" s="6">
        <f>'Version History'!E775</f>
        <v>1123</v>
      </c>
    </row>
    <row r="2249" spans="1:1">
      <c r="A2249" s="6">
        <f>'Version History'!E776</f>
        <v>1124</v>
      </c>
    </row>
    <row r="2250" spans="1:1">
      <c r="A2250" s="6">
        <f>'Version History'!E777</f>
        <v>1125</v>
      </c>
    </row>
    <row r="2251" spans="1:1">
      <c r="A2251" s="6">
        <f>'Version History'!E778</f>
        <v>1126</v>
      </c>
    </row>
    <row r="2252" spans="1:1">
      <c r="A2252" s="6">
        <f>'Version History'!E779</f>
        <v>1127</v>
      </c>
    </row>
    <row r="2253" spans="1:1">
      <c r="A2253" s="6">
        <f>'Version History'!E780</f>
        <v>1128</v>
      </c>
    </row>
    <row r="2254" spans="1:1">
      <c r="A2254" s="6">
        <f>'Version History'!E781</f>
        <v>1129</v>
      </c>
    </row>
    <row r="2255" spans="1:1">
      <c r="A2255" s="6">
        <f>'Version History'!E782</f>
        <v>1130</v>
      </c>
    </row>
    <row r="2256" spans="1:1">
      <c r="A2256" s="6">
        <f>'Version History'!E783</f>
        <v>1131</v>
      </c>
    </row>
    <row r="2257" spans="1:1">
      <c r="A2257" s="6">
        <f>'Version History'!E784</f>
        <v>1132</v>
      </c>
    </row>
    <row r="2258" spans="1:1">
      <c r="A2258" s="6">
        <f>'Version History'!E785</f>
        <v>1133</v>
      </c>
    </row>
    <row r="2259" spans="1:1">
      <c r="A2259" s="6">
        <f>'Version History'!E786</f>
        <v>1134</v>
      </c>
    </row>
    <row r="2260" spans="1:1">
      <c r="A2260" s="6">
        <f>'Version History'!E787</f>
        <v>1135</v>
      </c>
    </row>
    <row r="2261" spans="1:1">
      <c r="A2261" s="6">
        <f>'Version History'!E788</f>
        <v>1136</v>
      </c>
    </row>
    <row r="2262" spans="1:1">
      <c r="A2262" s="6">
        <f>'Version History'!E789</f>
        <v>1139</v>
      </c>
    </row>
    <row r="2263" spans="1:1">
      <c r="A2263" s="6">
        <f>'Version History'!E790</f>
        <v>1140</v>
      </c>
    </row>
    <row r="2264" spans="1:1">
      <c r="A2264" s="6">
        <f>'Version History'!E791</f>
        <v>1141</v>
      </c>
    </row>
    <row r="2265" spans="1:1">
      <c r="A2265" s="6">
        <f>'Version History'!E792</f>
        <v>1142</v>
      </c>
    </row>
    <row r="2266" spans="1:1">
      <c r="A2266" s="6">
        <f>'Version History'!E793</f>
        <v>1143</v>
      </c>
    </row>
    <row r="2267" spans="1:1">
      <c r="A2267" s="6">
        <f>'Version History'!E794</f>
        <v>1144</v>
      </c>
    </row>
    <row r="2268" spans="1:1">
      <c r="A2268" s="6">
        <f>'Version History'!E795</f>
        <v>1145</v>
      </c>
    </row>
    <row r="2269" spans="1:1">
      <c r="A2269" s="6">
        <f>'Version History'!E796</f>
        <v>1146</v>
      </c>
    </row>
    <row r="2270" spans="1:1">
      <c r="A2270" s="6">
        <f>'Version History'!E797</f>
        <v>1147</v>
      </c>
    </row>
    <row r="2271" spans="1:1">
      <c r="A2271" s="6">
        <f>'Version History'!E798</f>
        <v>1148</v>
      </c>
    </row>
    <row r="2272" spans="1:1">
      <c r="A2272" s="6">
        <f>'Version History'!E799</f>
        <v>1149</v>
      </c>
    </row>
    <row r="2273" spans="1:1">
      <c r="A2273" s="6">
        <f>'Version History'!E800</f>
        <v>1150</v>
      </c>
    </row>
    <row r="2274" spans="1:1">
      <c r="A2274" s="6">
        <f>'Version History'!E801</f>
        <v>1151</v>
      </c>
    </row>
    <row r="2275" spans="1:1">
      <c r="A2275" s="6">
        <f>'Version History'!E802</f>
        <v>1152</v>
      </c>
    </row>
    <row r="2276" spans="1:1">
      <c r="A2276" s="6">
        <f>'Version History'!E803</f>
        <v>1154</v>
      </c>
    </row>
    <row r="2277" spans="1:1">
      <c r="A2277" s="6">
        <f>'Version History'!E804</f>
        <v>1155</v>
      </c>
    </row>
    <row r="2278" spans="1:1">
      <c r="A2278" s="6">
        <f>'Version History'!E805</f>
        <v>1156</v>
      </c>
    </row>
    <row r="2279" spans="1:1">
      <c r="A2279" s="6">
        <f>'Version History'!E806</f>
        <v>1157</v>
      </c>
    </row>
    <row r="2280" spans="1:1">
      <c r="A2280" s="6">
        <f>'Version History'!E807</f>
        <v>1158</v>
      </c>
    </row>
    <row r="2281" spans="1:1">
      <c r="A2281" s="6">
        <f>'Version History'!E808</f>
        <v>1159</v>
      </c>
    </row>
    <row r="2282" spans="1:1">
      <c r="A2282" s="6">
        <f>'Version History'!E809</f>
        <v>1160</v>
      </c>
    </row>
    <row r="2283" spans="1:1">
      <c r="A2283" s="6">
        <f>'Version History'!E810</f>
        <v>1161</v>
      </c>
    </row>
    <row r="2284" spans="1:1">
      <c r="A2284" s="6">
        <f>'Version History'!E811</f>
        <v>1162</v>
      </c>
    </row>
    <row r="2285" spans="1:1">
      <c r="A2285" s="6">
        <f>'Version History'!E812</f>
        <v>1163</v>
      </c>
    </row>
    <row r="2286" spans="1:1">
      <c r="A2286" s="6">
        <f>'Version History'!E813</f>
        <v>1164</v>
      </c>
    </row>
    <row r="2287" spans="1:1">
      <c r="A2287" s="6">
        <f>'Version History'!E814</f>
        <v>1165</v>
      </c>
    </row>
    <row r="2288" spans="1:1">
      <c r="A2288" s="6">
        <f>'Version History'!E815</f>
        <v>1166</v>
      </c>
    </row>
    <row r="2289" spans="1:1">
      <c r="A2289" s="6">
        <f>'Version History'!E816</f>
        <v>1167</v>
      </c>
    </row>
    <row r="2290" spans="1:1">
      <c r="A2290" s="6">
        <f>'Version History'!E817</f>
        <v>1168</v>
      </c>
    </row>
    <row r="2291" spans="1:1">
      <c r="A2291" s="6">
        <f>'Version History'!E818</f>
        <v>1169</v>
      </c>
    </row>
    <row r="2292" spans="1:1">
      <c r="A2292" s="6">
        <f>'Version History'!E819</f>
        <v>1170</v>
      </c>
    </row>
    <row r="2293" spans="1:1">
      <c r="A2293" s="6">
        <f>'Version History'!E820</f>
        <v>1171</v>
      </c>
    </row>
    <row r="2294" spans="1:1">
      <c r="A2294" s="6">
        <f>'Version History'!E821</f>
        <v>1172</v>
      </c>
    </row>
    <row r="2295" spans="1:1">
      <c r="A2295" s="6">
        <f>'Version History'!E822</f>
        <v>1173</v>
      </c>
    </row>
    <row r="2296" spans="1:1">
      <c r="A2296" s="6">
        <f>'Version History'!E823</f>
        <v>1174</v>
      </c>
    </row>
    <row r="2297" spans="1:1">
      <c r="A2297" s="6">
        <f>'Version History'!E824</f>
        <v>1175</v>
      </c>
    </row>
    <row r="2298" spans="1:1">
      <c r="A2298" s="6">
        <f>'Version History'!E825</f>
        <v>1176</v>
      </c>
    </row>
    <row r="2299" spans="1:1">
      <c r="A2299" s="6">
        <f>'Version History'!E826</f>
        <v>1178</v>
      </c>
    </row>
    <row r="2300" spans="1:1">
      <c r="A2300" s="6">
        <f>'Version History'!E827</f>
        <v>1179</v>
      </c>
    </row>
    <row r="2301" spans="1:1">
      <c r="A2301" s="6">
        <f>'Version History'!E828</f>
        <v>1180</v>
      </c>
    </row>
    <row r="2302" spans="1:1">
      <c r="A2302" s="6">
        <f>'Version History'!E829</f>
        <v>1181</v>
      </c>
    </row>
    <row r="2303" spans="1:1">
      <c r="A2303" s="6">
        <f>'Version History'!E830</f>
        <v>1182</v>
      </c>
    </row>
    <row r="2304" spans="1:1">
      <c r="A2304" s="6">
        <f>'Version History'!E831</f>
        <v>1183</v>
      </c>
    </row>
    <row r="2305" spans="1:1">
      <c r="A2305" s="6">
        <f>'Version History'!E832</f>
        <v>1184</v>
      </c>
    </row>
    <row r="2306" spans="1:1">
      <c r="A2306" s="6">
        <f>'Version History'!E833</f>
        <v>1185</v>
      </c>
    </row>
    <row r="2307" spans="1:1">
      <c r="A2307" s="6">
        <f>'Version History'!E834</f>
        <v>1187</v>
      </c>
    </row>
    <row r="2308" spans="1:1">
      <c r="A2308" s="6">
        <f>'Version History'!E835</f>
        <v>1188</v>
      </c>
    </row>
    <row r="2309" spans="1:1">
      <c r="A2309" s="6">
        <f>'Version History'!E836</f>
        <v>1189</v>
      </c>
    </row>
    <row r="2310" spans="1:1">
      <c r="A2310" s="6">
        <f>'Version History'!E837</f>
        <v>1190</v>
      </c>
    </row>
    <row r="2311" spans="1:1">
      <c r="A2311" s="6">
        <f>'Version History'!E838</f>
        <v>1191</v>
      </c>
    </row>
    <row r="2312" spans="1:1">
      <c r="A2312" s="6">
        <f>'Version History'!E839</f>
        <v>1192</v>
      </c>
    </row>
    <row r="2313" spans="1:1">
      <c r="A2313" s="6">
        <f>'Version History'!E840</f>
        <v>1194</v>
      </c>
    </row>
    <row r="2314" spans="1:1">
      <c r="A2314" s="6">
        <f>'Version History'!E841</f>
        <v>1195</v>
      </c>
    </row>
    <row r="2315" spans="1:1">
      <c r="A2315" s="6">
        <f>'Version History'!E842</f>
        <v>1196</v>
      </c>
    </row>
    <row r="2316" spans="1:1">
      <c r="A2316" s="6">
        <f>'Version History'!E843</f>
        <v>1197</v>
      </c>
    </row>
    <row r="2317" spans="1:1">
      <c r="A2317" s="6">
        <f>'Version History'!E844</f>
        <v>1198</v>
      </c>
    </row>
    <row r="2318" spans="1:1">
      <c r="A2318" s="6">
        <f>'Version History'!E845</f>
        <v>1199</v>
      </c>
    </row>
    <row r="2319" spans="1:1">
      <c r="A2319" s="6">
        <f>'Version History'!E846</f>
        <v>1200</v>
      </c>
    </row>
    <row r="2320" spans="1:1">
      <c r="A2320" s="6">
        <f>'Version History'!E847</f>
        <v>1201</v>
      </c>
    </row>
    <row r="2321" spans="1:1">
      <c r="A2321" s="6">
        <f>'Version History'!E848</f>
        <v>1202</v>
      </c>
    </row>
    <row r="2322" spans="1:1">
      <c r="A2322" s="6">
        <f>'Version History'!E849</f>
        <v>1203</v>
      </c>
    </row>
    <row r="2323" spans="1:1">
      <c r="A2323" s="6">
        <f>'Version History'!E850</f>
        <v>1204</v>
      </c>
    </row>
    <row r="2324" spans="1:1">
      <c r="A2324" s="6">
        <f>'Version History'!E851</f>
        <v>1205</v>
      </c>
    </row>
    <row r="2325" spans="1:1">
      <c r="A2325" s="6">
        <f>'Version History'!E852</f>
        <v>1206</v>
      </c>
    </row>
    <row r="2326" spans="1:1">
      <c r="A2326" s="6">
        <f>'Version History'!E853</f>
        <v>1207</v>
      </c>
    </row>
    <row r="2327" spans="1:1">
      <c r="A2327" s="6">
        <f>'Version History'!E854</f>
        <v>1210</v>
      </c>
    </row>
    <row r="2328" spans="1:1">
      <c r="A2328" s="6">
        <f>'Version History'!E855</f>
        <v>1211</v>
      </c>
    </row>
    <row r="2329" spans="1:1">
      <c r="A2329" s="6">
        <f>'Version History'!E856</f>
        <v>1212</v>
      </c>
    </row>
    <row r="2330" spans="1:1">
      <c r="A2330" s="6">
        <f>'Version History'!E857</f>
        <v>1213</v>
      </c>
    </row>
    <row r="2331" spans="1:1">
      <c r="A2331" s="6">
        <f>'Version History'!E858</f>
        <v>1214</v>
      </c>
    </row>
    <row r="2332" spans="1:1">
      <c r="A2332" s="6">
        <f>'Version History'!E859</f>
        <v>1215</v>
      </c>
    </row>
    <row r="2333" spans="1:1">
      <c r="A2333" s="6">
        <f>'Version History'!E860</f>
        <v>1216</v>
      </c>
    </row>
    <row r="2334" spans="1:1">
      <c r="A2334" s="6">
        <f>'Version History'!E861</f>
        <v>1217</v>
      </c>
    </row>
    <row r="2335" spans="1:1">
      <c r="A2335" s="6">
        <f>'Version History'!E862</f>
        <v>1218</v>
      </c>
    </row>
    <row r="2336" spans="1:1">
      <c r="A2336" s="6">
        <f>'Version History'!E863</f>
        <v>1219</v>
      </c>
    </row>
    <row r="2337" spans="1:1">
      <c r="A2337" s="6">
        <f>'Version History'!E864</f>
        <v>1220</v>
      </c>
    </row>
    <row r="2338" spans="1:1">
      <c r="A2338" s="6">
        <f>'Version History'!E865</f>
        <v>1221</v>
      </c>
    </row>
    <row r="2339" spans="1:1">
      <c r="A2339" s="6">
        <f>'Version History'!E866</f>
        <v>1222</v>
      </c>
    </row>
    <row r="2340" spans="1:1">
      <c r="A2340" s="6">
        <f>'Version History'!E867</f>
        <v>1223</v>
      </c>
    </row>
    <row r="2341" spans="1:1">
      <c r="A2341" s="6">
        <f>'Version History'!E868</f>
        <v>1224</v>
      </c>
    </row>
    <row r="2342" spans="1:1">
      <c r="A2342" s="6">
        <f>'Version History'!E869</f>
        <v>1225</v>
      </c>
    </row>
    <row r="2343" spans="1:1">
      <c r="A2343" s="6">
        <f>'Version History'!E870</f>
        <v>1226</v>
      </c>
    </row>
    <row r="2344" spans="1:1">
      <c r="A2344" s="6">
        <f>'Version History'!E871</f>
        <v>1227</v>
      </c>
    </row>
    <row r="2345" spans="1:1">
      <c r="A2345" s="6">
        <f>'Version History'!E872</f>
        <v>1228</v>
      </c>
    </row>
    <row r="2346" spans="1:1">
      <c r="A2346" s="6">
        <f>'Version History'!E873</f>
        <v>1229</v>
      </c>
    </row>
    <row r="2347" spans="1:1">
      <c r="A2347" s="6">
        <f>'Version History'!E874</f>
        <v>1230</v>
      </c>
    </row>
    <row r="2348" spans="1:1">
      <c r="A2348" s="6">
        <f>'Version History'!E875</f>
        <v>1231</v>
      </c>
    </row>
    <row r="2349" spans="1:1">
      <c r="A2349" s="6">
        <f>'Version History'!E876</f>
        <v>1232</v>
      </c>
    </row>
    <row r="2350" spans="1:1">
      <c r="A2350" s="6">
        <f>'Version History'!E877</f>
        <v>1233</v>
      </c>
    </row>
    <row r="2351" spans="1:1">
      <c r="A2351" s="6">
        <f>'Version History'!E878</f>
        <v>1234</v>
      </c>
    </row>
    <row r="2352" spans="1:1">
      <c r="A2352" s="6">
        <f>'Version History'!E879</f>
        <v>1235</v>
      </c>
    </row>
    <row r="2353" spans="1:1">
      <c r="A2353" s="6">
        <f>'Version History'!E880</f>
        <v>1236</v>
      </c>
    </row>
    <row r="2354" spans="1:1">
      <c r="A2354" s="6">
        <f>'Version History'!E881</f>
        <v>1237</v>
      </c>
    </row>
    <row r="2355" spans="1:1">
      <c r="A2355" s="6">
        <f>'Version History'!E882</f>
        <v>1238</v>
      </c>
    </row>
    <row r="2356" spans="1:1">
      <c r="A2356" s="6">
        <f>'Version History'!E883</f>
        <v>1239</v>
      </c>
    </row>
    <row r="2357" spans="1:1">
      <c r="A2357" s="6">
        <f>'Version History'!E884</f>
        <v>1240</v>
      </c>
    </row>
    <row r="2358" spans="1:1">
      <c r="A2358" s="6">
        <f>'Version History'!E885</f>
        <v>1241</v>
      </c>
    </row>
    <row r="2359" spans="1:1">
      <c r="A2359" s="6">
        <f>'Version History'!E886</f>
        <v>1242</v>
      </c>
    </row>
    <row r="2360" spans="1:1">
      <c r="A2360" s="6">
        <f>'Version History'!E887</f>
        <v>1244</v>
      </c>
    </row>
    <row r="2361" spans="1:1">
      <c r="A2361" s="6">
        <f>'Version History'!E888</f>
        <v>1246</v>
      </c>
    </row>
    <row r="2362" spans="1:1">
      <c r="A2362" s="6">
        <f>'Version History'!E889</f>
        <v>1248</v>
      </c>
    </row>
    <row r="2363" spans="1:1">
      <c r="A2363" s="6">
        <f>'Version History'!E890</f>
        <v>1249</v>
      </c>
    </row>
    <row r="2364" spans="1:1">
      <c r="A2364" s="6">
        <f>'Version History'!E891</f>
        <v>1250</v>
      </c>
    </row>
    <row r="2365" spans="1:1">
      <c r="A2365" s="6">
        <f>'Version History'!E892</f>
        <v>1251</v>
      </c>
    </row>
    <row r="2366" spans="1:1">
      <c r="A2366" s="6">
        <f>'Version History'!E893</f>
        <v>1252</v>
      </c>
    </row>
    <row r="2367" spans="1:1">
      <c r="A2367" s="6">
        <f>'Version History'!E894</f>
        <v>1253</v>
      </c>
    </row>
    <row r="2368" spans="1:1">
      <c r="A2368" s="6">
        <f>'Version History'!E895</f>
        <v>1254</v>
      </c>
    </row>
    <row r="2369" spans="1:1">
      <c r="A2369" s="6">
        <f>'Version History'!E896</f>
        <v>1255</v>
      </c>
    </row>
    <row r="2370" spans="1:1">
      <c r="A2370" s="6">
        <f>'Version History'!E897</f>
        <v>1256</v>
      </c>
    </row>
    <row r="2371" spans="1:1">
      <c r="A2371" s="6">
        <f>'Version History'!E898</f>
        <v>1257</v>
      </c>
    </row>
    <row r="2372" spans="1:1">
      <c r="A2372" s="6">
        <f>'Version History'!E899</f>
        <v>1258</v>
      </c>
    </row>
    <row r="2373" spans="1:1">
      <c r="A2373" s="6">
        <f>'Version History'!E900</f>
        <v>1259</v>
      </c>
    </row>
    <row r="2374" spans="1:1">
      <c r="A2374" s="6">
        <f>'Version History'!E901</f>
        <v>1260</v>
      </c>
    </row>
    <row r="2375" spans="1:1">
      <c r="A2375" s="6">
        <f>'Version History'!E902</f>
        <v>1261</v>
      </c>
    </row>
    <row r="2376" spans="1:1">
      <c r="A2376" s="6">
        <f>'Version History'!E903</f>
        <v>1262</v>
      </c>
    </row>
    <row r="2377" spans="1:1">
      <c r="A2377" s="6">
        <f>'Version History'!E904</f>
        <v>1263</v>
      </c>
    </row>
    <row r="2378" spans="1:1">
      <c r="A2378" s="6">
        <f>'Version History'!E905</f>
        <v>1264</v>
      </c>
    </row>
    <row r="2379" spans="1:1">
      <c r="A2379" s="6">
        <f>'Version History'!E906</f>
        <v>1265</v>
      </c>
    </row>
    <row r="2380" spans="1:1">
      <c r="A2380" s="6">
        <f>'Version History'!E907</f>
        <v>1266</v>
      </c>
    </row>
    <row r="2381" spans="1:1">
      <c r="A2381" s="6">
        <f>'Version History'!E908</f>
        <v>1267</v>
      </c>
    </row>
    <row r="2382" spans="1:1">
      <c r="A2382" s="6">
        <f>'Version History'!E909</f>
        <v>1268</v>
      </c>
    </row>
    <row r="2383" spans="1:1">
      <c r="A2383" s="6">
        <f>'Version History'!E910</f>
        <v>1270</v>
      </c>
    </row>
    <row r="2384" spans="1:1">
      <c r="A2384" s="6">
        <f>'Version History'!E911</f>
        <v>1271</v>
      </c>
    </row>
    <row r="2385" spans="1:1">
      <c r="A2385" s="6">
        <f>'Version History'!E912</f>
        <v>1273</v>
      </c>
    </row>
    <row r="2386" spans="1:1">
      <c r="A2386" s="6">
        <f>'Version History'!E913</f>
        <v>1274</v>
      </c>
    </row>
    <row r="2387" spans="1:1">
      <c r="A2387" s="6">
        <f>'Version History'!E914</f>
        <v>1275</v>
      </c>
    </row>
    <row r="2388" spans="1:1">
      <c r="A2388" s="6">
        <f>'Version History'!E915</f>
        <v>1276</v>
      </c>
    </row>
    <row r="2389" spans="1:1">
      <c r="A2389" s="6">
        <f>'Version History'!E916</f>
        <v>1277</v>
      </c>
    </row>
    <row r="2390" spans="1:1">
      <c r="A2390" s="6">
        <f>'Version History'!E917</f>
        <v>1278</v>
      </c>
    </row>
    <row r="2391" spans="1:1">
      <c r="A2391" s="6">
        <f>'Version History'!E918</f>
        <v>1279</v>
      </c>
    </row>
    <row r="2392" spans="1:1">
      <c r="A2392" s="6">
        <f>'Version History'!E919</f>
        <v>1280</v>
      </c>
    </row>
    <row r="2393" spans="1:1">
      <c r="A2393" s="6">
        <f>'Version History'!E920</f>
        <v>1283</v>
      </c>
    </row>
    <row r="2394" spans="1:1">
      <c r="A2394" s="6">
        <f>'Version History'!E921</f>
        <v>1284</v>
      </c>
    </row>
    <row r="2395" spans="1:1">
      <c r="A2395" s="6">
        <f>'Version History'!E922</f>
        <v>1285</v>
      </c>
    </row>
    <row r="2396" spans="1:1">
      <c r="A2396" s="6">
        <f>'Version History'!E923</f>
        <v>1286</v>
      </c>
    </row>
    <row r="2397" spans="1:1">
      <c r="A2397" s="6">
        <f>'Version History'!E924</f>
        <v>1288</v>
      </c>
    </row>
    <row r="2398" spans="1:1">
      <c r="A2398" s="6">
        <f>'Version History'!E925</f>
        <v>1289</v>
      </c>
    </row>
    <row r="2399" spans="1:1">
      <c r="A2399" s="6">
        <f>'Version History'!E926</f>
        <v>1290</v>
      </c>
    </row>
    <row r="2400" spans="1:1">
      <c r="A2400" s="6">
        <f>'Version History'!E927</f>
        <v>1291</v>
      </c>
    </row>
    <row r="2401" spans="1:1">
      <c r="A2401" s="6">
        <f>'Version History'!E928</f>
        <v>1293</v>
      </c>
    </row>
    <row r="2402" spans="1:1">
      <c r="A2402" s="6">
        <f>'Version History'!E929</f>
        <v>1295</v>
      </c>
    </row>
    <row r="2403" spans="1:1">
      <c r="A2403" s="6">
        <f>'Version History'!E930</f>
        <v>1296</v>
      </c>
    </row>
    <row r="2404" spans="1:1">
      <c r="A2404" s="6">
        <f>'Version History'!E931</f>
        <v>1297</v>
      </c>
    </row>
    <row r="2405" spans="1:1">
      <c r="A2405" s="6">
        <f>'Version History'!E932</f>
        <v>1298</v>
      </c>
    </row>
    <row r="2406" spans="1:1">
      <c r="A2406" s="6">
        <f>'Version History'!E933</f>
        <v>1299</v>
      </c>
    </row>
    <row r="2407" spans="1:1">
      <c r="A2407" s="6">
        <f>'Version History'!E934</f>
        <v>1300</v>
      </c>
    </row>
    <row r="2408" spans="1:1">
      <c r="A2408" s="6">
        <f>'Version History'!E935</f>
        <v>1305</v>
      </c>
    </row>
    <row r="2409" spans="1:1">
      <c r="A2409" s="6">
        <f>'Version History'!E936</f>
        <v>1306</v>
      </c>
    </row>
    <row r="2410" spans="1:1">
      <c r="A2410" s="6">
        <f>'Version History'!E937</f>
        <v>1308</v>
      </c>
    </row>
    <row r="2411" spans="1:1">
      <c r="A2411" s="6">
        <f>'Version History'!E938</f>
        <v>1309</v>
      </c>
    </row>
    <row r="2412" spans="1:1">
      <c r="A2412" s="6">
        <f>'Version History'!E939</f>
        <v>1310</v>
      </c>
    </row>
    <row r="2413" spans="1:1">
      <c r="A2413" s="6">
        <f>'Version History'!E940</f>
        <v>1311</v>
      </c>
    </row>
    <row r="2414" spans="1:1">
      <c r="A2414" s="6">
        <f>'Version History'!E941</f>
        <v>1312</v>
      </c>
    </row>
    <row r="2415" spans="1:1">
      <c r="A2415" s="6">
        <f>'Version History'!E942</f>
        <v>1313</v>
      </c>
    </row>
    <row r="2416" spans="1:1">
      <c r="A2416" s="6">
        <f>'Version History'!E943</f>
        <v>1315</v>
      </c>
    </row>
    <row r="2417" spans="1:1">
      <c r="A2417" s="6">
        <f>'Version History'!E944</f>
        <v>1317</v>
      </c>
    </row>
    <row r="2418" spans="1:1">
      <c r="A2418" s="6">
        <f>'Version History'!E945</f>
        <v>1318</v>
      </c>
    </row>
    <row r="2419" spans="1:1">
      <c r="A2419" s="6">
        <f>'Version History'!E946</f>
        <v>1319</v>
      </c>
    </row>
    <row r="2420" spans="1:1">
      <c r="A2420" s="6">
        <f>'Version History'!E947</f>
        <v>1320</v>
      </c>
    </row>
    <row r="2421" spans="1:1">
      <c r="A2421" s="6">
        <f>'Version History'!E948</f>
        <v>1321</v>
      </c>
    </row>
    <row r="2422" spans="1:1">
      <c r="A2422" s="6">
        <f>'Version History'!E949</f>
        <v>1322</v>
      </c>
    </row>
    <row r="2423" spans="1:1">
      <c r="A2423" s="6">
        <f>'Version History'!E950</f>
        <v>1323</v>
      </c>
    </row>
    <row r="2424" spans="1:1">
      <c r="A2424" s="6">
        <f>'Version History'!E951</f>
        <v>1324</v>
      </c>
    </row>
    <row r="2425" spans="1:1">
      <c r="A2425" s="6">
        <f>'Version History'!E952</f>
        <v>1325</v>
      </c>
    </row>
    <row r="2426" spans="1:1">
      <c r="A2426" s="6">
        <f>'Version History'!E953</f>
        <v>1326</v>
      </c>
    </row>
    <row r="2427" spans="1:1">
      <c r="A2427" s="6">
        <f>'Version History'!E954</f>
        <v>1327</v>
      </c>
    </row>
    <row r="2428" spans="1:1">
      <c r="A2428" s="6">
        <f>'Version History'!E955</f>
        <v>1328</v>
      </c>
    </row>
    <row r="2429" spans="1:1">
      <c r="A2429" s="6">
        <f>'Version History'!E956</f>
        <v>1330</v>
      </c>
    </row>
    <row r="2430" spans="1:1">
      <c r="A2430" s="6">
        <f>'Version History'!E957</f>
        <v>1331</v>
      </c>
    </row>
    <row r="2431" spans="1:1">
      <c r="A2431" s="6">
        <f>'Version History'!E958</f>
        <v>1332</v>
      </c>
    </row>
    <row r="2432" spans="1:1">
      <c r="A2432" s="6">
        <f>'Version History'!E959</f>
        <v>1335</v>
      </c>
    </row>
    <row r="2433" spans="1:1">
      <c r="A2433" s="6">
        <f>'Version History'!E960</f>
        <v>1336</v>
      </c>
    </row>
    <row r="2434" spans="1:1">
      <c r="A2434" s="6">
        <f>'Version History'!E961</f>
        <v>1337</v>
      </c>
    </row>
    <row r="2435" spans="1:1">
      <c r="A2435" s="6">
        <f>'Version History'!E962</f>
        <v>1338</v>
      </c>
    </row>
    <row r="2436" spans="1:1">
      <c r="A2436" s="6">
        <f>'Version History'!E963</f>
        <v>1339</v>
      </c>
    </row>
    <row r="2437" spans="1:1">
      <c r="A2437" s="6">
        <f>'Version History'!E964</f>
        <v>1340</v>
      </c>
    </row>
    <row r="2438" spans="1:1">
      <c r="A2438" s="6">
        <f>'Version History'!E965</f>
        <v>1341</v>
      </c>
    </row>
    <row r="2439" spans="1:1">
      <c r="A2439" s="6">
        <f>'Version History'!E966</f>
        <v>1343</v>
      </c>
    </row>
    <row r="2440" spans="1:1">
      <c r="A2440" s="6">
        <f>'Version History'!E967</f>
        <v>1344</v>
      </c>
    </row>
    <row r="2441" spans="1:1">
      <c r="A2441" s="6">
        <f>'Version History'!E968</f>
        <v>1345</v>
      </c>
    </row>
    <row r="2442" spans="1:1">
      <c r="A2442" s="6">
        <f>'Version History'!E969</f>
        <v>1346</v>
      </c>
    </row>
    <row r="2443" spans="1:1">
      <c r="A2443" s="6">
        <f>'Version History'!E970</f>
        <v>1347</v>
      </c>
    </row>
    <row r="2444" spans="1:1">
      <c r="A2444" s="6">
        <f>'Version History'!E971</f>
        <v>1349</v>
      </c>
    </row>
    <row r="2445" spans="1:1">
      <c r="A2445" s="6">
        <f>'Version History'!E972</f>
        <v>1350</v>
      </c>
    </row>
    <row r="2446" spans="1:1">
      <c r="A2446" s="6">
        <f>'Version History'!E973</f>
        <v>1351</v>
      </c>
    </row>
    <row r="2447" spans="1:1">
      <c r="A2447" s="6">
        <f>'Version History'!E974</f>
        <v>1352</v>
      </c>
    </row>
    <row r="2448" spans="1:1">
      <c r="A2448" s="6">
        <f>'Version History'!E975</f>
        <v>1354</v>
      </c>
    </row>
    <row r="2449" spans="1:1">
      <c r="A2449" s="6">
        <f>'Version History'!E976</f>
        <v>1355</v>
      </c>
    </row>
    <row r="2450" spans="1:1">
      <c r="A2450" s="6">
        <f>'Version History'!E977</f>
        <v>1356</v>
      </c>
    </row>
    <row r="2451" spans="1:1">
      <c r="A2451" s="6">
        <f>'Version History'!E978</f>
        <v>1357</v>
      </c>
    </row>
    <row r="2452" spans="1:1">
      <c r="A2452" s="6">
        <f>'Version History'!E979</f>
        <v>1359</v>
      </c>
    </row>
    <row r="2453" spans="1:1">
      <c r="A2453" s="6">
        <f>'Version History'!E980</f>
        <v>1360</v>
      </c>
    </row>
    <row r="2454" spans="1:1">
      <c r="A2454" s="6">
        <f>'Version History'!E981</f>
        <v>1361</v>
      </c>
    </row>
    <row r="2455" spans="1:1">
      <c r="A2455" s="6">
        <f>'Version History'!E982</f>
        <v>1363</v>
      </c>
    </row>
    <row r="2456" spans="1:1">
      <c r="A2456" s="6">
        <f>'Version History'!E983</f>
        <v>1364</v>
      </c>
    </row>
    <row r="2457" spans="1:1">
      <c r="A2457" s="6">
        <f>'Version History'!E984</f>
        <v>1365</v>
      </c>
    </row>
    <row r="2458" spans="1:1">
      <c r="A2458" s="6">
        <f>'Version History'!E985</f>
        <v>1366</v>
      </c>
    </row>
    <row r="2459" spans="1:1">
      <c r="A2459" s="6">
        <f>'Version History'!E986</f>
        <v>1367</v>
      </c>
    </row>
    <row r="2460" spans="1:1">
      <c r="A2460" s="6">
        <f>'Version History'!E987</f>
        <v>1368</v>
      </c>
    </row>
    <row r="2461" spans="1:1">
      <c r="A2461" s="6">
        <f>'Version History'!E988</f>
        <v>1369</v>
      </c>
    </row>
    <row r="2462" spans="1:1">
      <c r="A2462" s="6">
        <f>'Version History'!E989</f>
        <v>1370</v>
      </c>
    </row>
    <row r="2463" spans="1:1">
      <c r="A2463" s="6">
        <f>'Version History'!E990</f>
        <v>1371</v>
      </c>
    </row>
    <row r="2464" spans="1:1">
      <c r="A2464" s="6">
        <f>'Version History'!E991</f>
        <v>1372</v>
      </c>
    </row>
    <row r="2465" spans="1:1">
      <c r="A2465" s="6">
        <f>'Version History'!E992</f>
        <v>1373</v>
      </c>
    </row>
    <row r="2466" spans="1:1">
      <c r="A2466" s="6">
        <f>'Version History'!E993</f>
        <v>1374</v>
      </c>
    </row>
    <row r="2467" spans="1:1">
      <c r="A2467" s="6">
        <f>'Version History'!E994</f>
        <v>1375</v>
      </c>
    </row>
    <row r="2468" spans="1:1">
      <c r="A2468" s="6">
        <f>'Version History'!E995</f>
        <v>1376</v>
      </c>
    </row>
    <row r="2469" spans="1:1">
      <c r="A2469" s="6">
        <f>'Version History'!E996</f>
        <v>1377</v>
      </c>
    </row>
    <row r="2470" spans="1:1">
      <c r="A2470" s="6">
        <f>'Version History'!E997</f>
        <v>1381</v>
      </c>
    </row>
    <row r="2471" spans="1:1">
      <c r="A2471" s="6">
        <f>'Version History'!E998</f>
        <v>1384</v>
      </c>
    </row>
    <row r="2472" spans="1:1">
      <c r="A2472" s="6">
        <f>'Version History'!E999</f>
        <v>1385</v>
      </c>
    </row>
    <row r="2473" spans="1:1">
      <c r="A2473" s="6">
        <f>'Version History'!E1000</f>
        <v>1386</v>
      </c>
    </row>
    <row r="2474" spans="1:1">
      <c r="A2474" s="6">
        <f>'Version History'!E1001</f>
        <v>1387</v>
      </c>
    </row>
    <row r="2475" spans="1:1">
      <c r="A2475" s="6">
        <f>'Version History'!E1002</f>
        <v>1388</v>
      </c>
    </row>
    <row r="2476" spans="1:1">
      <c r="A2476" s="6">
        <f>'Version History'!E1003</f>
        <v>1389</v>
      </c>
    </row>
    <row r="2477" spans="1:1">
      <c r="A2477" s="6">
        <f>'Version History'!E1004</f>
        <v>1390</v>
      </c>
    </row>
    <row r="2478" spans="1:1">
      <c r="A2478" s="6">
        <f>'Version History'!E1005</f>
        <v>1391</v>
      </c>
    </row>
    <row r="2479" spans="1:1">
      <c r="A2479" s="6">
        <f>'Version History'!E1006</f>
        <v>1392</v>
      </c>
    </row>
    <row r="2480" spans="1:1">
      <c r="A2480" s="6">
        <f>'Version History'!E1007</f>
        <v>1393</v>
      </c>
    </row>
    <row r="2481" spans="1:1">
      <c r="A2481" s="6">
        <f>'Version History'!E1008</f>
        <v>1394</v>
      </c>
    </row>
    <row r="2482" spans="1:1">
      <c r="A2482" s="6">
        <f>'Version History'!E1009</f>
        <v>1397</v>
      </c>
    </row>
    <row r="2483" spans="1:1">
      <c r="A2483" s="6">
        <f>'Version History'!E1010</f>
        <v>1398</v>
      </c>
    </row>
    <row r="2484" spans="1:1">
      <c r="A2484" s="6">
        <f>'Version History'!E1011</f>
        <v>1399</v>
      </c>
    </row>
    <row r="2485" spans="1:1">
      <c r="A2485" s="6">
        <f>'Version History'!E1012</f>
        <v>1400</v>
      </c>
    </row>
    <row r="2486" spans="1:1">
      <c r="A2486" s="6">
        <f>'Version History'!E1013</f>
        <v>1401</v>
      </c>
    </row>
    <row r="2487" spans="1:1">
      <c r="A2487" s="6">
        <f>'Version History'!E1014</f>
        <v>1403</v>
      </c>
    </row>
    <row r="2488" spans="1:1">
      <c r="A2488" s="6">
        <f>'Version History'!E1015</f>
        <v>1404</v>
      </c>
    </row>
    <row r="2489" spans="1:1">
      <c r="A2489" s="6">
        <f>'Version History'!E1016</f>
        <v>1405</v>
      </c>
    </row>
    <row r="2490" spans="1:1">
      <c r="A2490" s="6">
        <f>'Version History'!E1017</f>
        <v>1406</v>
      </c>
    </row>
    <row r="2491" spans="1:1">
      <c r="A2491" s="6">
        <f>'Version History'!E1018</f>
        <v>1408</v>
      </c>
    </row>
    <row r="2492" spans="1:1">
      <c r="A2492" s="6">
        <f>'Version History'!E1019</f>
        <v>1409</v>
      </c>
    </row>
    <row r="2493" spans="1:1">
      <c r="A2493" s="6">
        <f>'Version History'!E1020</f>
        <v>1410</v>
      </c>
    </row>
    <row r="2494" spans="1:1">
      <c r="A2494" s="6">
        <f>'Version History'!E1021</f>
        <v>1411</v>
      </c>
    </row>
    <row r="2495" spans="1:1">
      <c r="A2495" s="6">
        <f>'Version History'!E1022</f>
        <v>1413</v>
      </c>
    </row>
    <row r="2496" spans="1:1">
      <c r="A2496" s="6">
        <f>'Version History'!E1023</f>
        <v>1414</v>
      </c>
    </row>
    <row r="2497" spans="1:1">
      <c r="A2497" s="6">
        <f>'Version History'!E1024</f>
        <v>1415</v>
      </c>
    </row>
    <row r="2498" spans="1:1">
      <c r="A2498" s="6">
        <f>'Version History'!E1025</f>
        <v>1417</v>
      </c>
    </row>
    <row r="2499" spans="1:1">
      <c r="A2499" s="6">
        <f>'Version History'!E1026</f>
        <v>1418</v>
      </c>
    </row>
    <row r="2500" spans="1:1">
      <c r="A2500" s="6">
        <f>'Version History'!E1027</f>
        <v>1419</v>
      </c>
    </row>
    <row r="2501" spans="1:1">
      <c r="A2501" s="6">
        <f>'Version History'!E1028</f>
        <v>1420</v>
      </c>
    </row>
    <row r="2502" spans="1:1">
      <c r="A2502" s="6">
        <f>'Version History'!E1029</f>
        <v>1421</v>
      </c>
    </row>
    <row r="2503" spans="1:1">
      <c r="A2503" s="6">
        <f>'Version History'!E1030</f>
        <v>1422</v>
      </c>
    </row>
    <row r="2504" spans="1:1">
      <c r="A2504" s="6">
        <f>'Version History'!E1031</f>
        <v>1423</v>
      </c>
    </row>
    <row r="2505" spans="1:1">
      <c r="A2505" s="6">
        <f>'Version History'!E1032</f>
        <v>1424</v>
      </c>
    </row>
    <row r="2506" spans="1:1">
      <c r="A2506" s="6">
        <f>'Version History'!E1033</f>
        <v>1425</v>
      </c>
    </row>
    <row r="2507" spans="1:1">
      <c r="A2507" s="6">
        <f>'Version History'!E1034</f>
        <v>1426</v>
      </c>
    </row>
    <row r="2508" spans="1:1">
      <c r="A2508" s="6">
        <f>'Version History'!E1035</f>
        <v>1427</v>
      </c>
    </row>
    <row r="2509" spans="1:1">
      <c r="A2509" s="6">
        <f>'Version History'!E1036</f>
        <v>1428</v>
      </c>
    </row>
    <row r="2510" spans="1:1">
      <c r="A2510" s="6">
        <f>'Version History'!E1037</f>
        <v>1429</v>
      </c>
    </row>
    <row r="2511" spans="1:1">
      <c r="A2511" s="6">
        <f>'Version History'!E1038</f>
        <v>1430</v>
      </c>
    </row>
    <row r="2512" spans="1:1">
      <c r="A2512" s="6">
        <f>'Version History'!E1039</f>
        <v>1435</v>
      </c>
    </row>
    <row r="2513" spans="1:1">
      <c r="A2513" s="6">
        <f>'Version History'!E1040</f>
        <v>1436</v>
      </c>
    </row>
    <row r="2514" spans="1:1">
      <c r="A2514" s="6">
        <f>'Version History'!E1041</f>
        <v>1437</v>
      </c>
    </row>
    <row r="2515" spans="1:1">
      <c r="A2515" s="6">
        <f>'Version History'!E1042</f>
        <v>1438</v>
      </c>
    </row>
    <row r="2516" spans="1:1">
      <c r="A2516" s="6">
        <f>'Version History'!E1043</f>
        <v>1440</v>
      </c>
    </row>
    <row r="2517" spans="1:1">
      <c r="A2517" s="6">
        <f>'Version History'!E1044</f>
        <v>1442</v>
      </c>
    </row>
    <row r="2518" spans="1:1">
      <c r="A2518" s="6">
        <f>'Version History'!E1045</f>
        <v>1443</v>
      </c>
    </row>
    <row r="2519" spans="1:1">
      <c r="A2519" s="6">
        <f>'Version History'!E1046</f>
        <v>1445</v>
      </c>
    </row>
    <row r="2520" spans="1:1">
      <c r="A2520" s="6">
        <f>'Version History'!E1047</f>
        <v>1446</v>
      </c>
    </row>
    <row r="2521" spans="1:1">
      <c r="A2521" s="6">
        <f>'Version History'!E1048</f>
        <v>1447</v>
      </c>
    </row>
    <row r="2522" spans="1:1">
      <c r="A2522" s="6">
        <f>'Version History'!E1049</f>
        <v>1448</v>
      </c>
    </row>
    <row r="2523" spans="1:1">
      <c r="A2523" s="6">
        <f>'Version History'!E1050</f>
        <v>1449</v>
      </c>
    </row>
    <row r="2524" spans="1:1">
      <c r="A2524" s="6">
        <f>'Version History'!E1051</f>
        <v>1450</v>
      </c>
    </row>
    <row r="2525" spans="1:1">
      <c r="A2525" s="6">
        <f>'Version History'!E1052</f>
        <v>1452</v>
      </c>
    </row>
    <row r="2526" spans="1:1">
      <c r="A2526" s="6">
        <f>'Version History'!E1053</f>
        <v>1454</v>
      </c>
    </row>
    <row r="2527" spans="1:1">
      <c r="A2527" s="6">
        <f>'Version History'!E1054</f>
        <v>1455</v>
      </c>
    </row>
    <row r="2528" spans="1:1">
      <c r="A2528" s="6">
        <f>'Version History'!E1055</f>
        <v>1456</v>
      </c>
    </row>
    <row r="2529" spans="1:1">
      <c r="A2529" s="6">
        <f>'Version History'!E1056</f>
        <v>1457</v>
      </c>
    </row>
    <row r="2530" spans="1:1">
      <c r="A2530" s="6">
        <f>'Version History'!E1057</f>
        <v>1458</v>
      </c>
    </row>
    <row r="2531" spans="1:1">
      <c r="A2531" s="6">
        <f>'Version History'!E1058</f>
        <v>1459</v>
      </c>
    </row>
    <row r="2532" spans="1:1">
      <c r="A2532" s="6">
        <f>'Version History'!E1059</f>
        <v>1460</v>
      </c>
    </row>
    <row r="2533" spans="1:1">
      <c r="A2533" s="6">
        <f>'Version History'!E1060</f>
        <v>1461</v>
      </c>
    </row>
    <row r="2534" spans="1:1">
      <c r="A2534" s="6">
        <f>'Version History'!E1061</f>
        <v>1462</v>
      </c>
    </row>
    <row r="2535" spans="1:1">
      <c r="A2535" s="6">
        <f>'Version History'!E1062</f>
        <v>1463</v>
      </c>
    </row>
    <row r="2536" spans="1:1">
      <c r="A2536" s="6">
        <f>'Version History'!E1063</f>
        <v>1465</v>
      </c>
    </row>
    <row r="2537" spans="1:1">
      <c r="A2537" s="6">
        <f>'Version History'!E1064</f>
        <v>1466</v>
      </c>
    </row>
    <row r="2538" spans="1:1">
      <c r="A2538" s="6">
        <f>'Version History'!E1065</f>
        <v>1467</v>
      </c>
    </row>
    <row r="2539" spans="1:1">
      <c r="A2539" s="6">
        <f>'Version History'!E1066</f>
        <v>1470</v>
      </c>
    </row>
    <row r="2540" spans="1:1">
      <c r="A2540" s="6">
        <f>'Version History'!E1067</f>
        <v>1471</v>
      </c>
    </row>
    <row r="2541" spans="1:1">
      <c r="A2541" s="6">
        <f>'Version History'!E1068</f>
        <v>1472</v>
      </c>
    </row>
    <row r="2542" spans="1:1">
      <c r="A2542" s="6">
        <f>'Version History'!E1069</f>
        <v>1473</v>
      </c>
    </row>
    <row r="2543" spans="1:1">
      <c r="A2543" s="6">
        <f>'Version History'!E1070</f>
        <v>1474</v>
      </c>
    </row>
    <row r="2544" spans="1:1">
      <c r="A2544" s="6">
        <f>'Version History'!E1071</f>
        <v>1475</v>
      </c>
    </row>
    <row r="2545" spans="1:1">
      <c r="A2545" s="6">
        <f>'Version History'!E1072</f>
        <v>1476</v>
      </c>
    </row>
    <row r="2546" spans="1:1">
      <c r="A2546" s="6">
        <f>'Version History'!E1073</f>
        <v>1477</v>
      </c>
    </row>
    <row r="2547" spans="1:1">
      <c r="A2547" s="6">
        <f>'Version History'!E1074</f>
        <v>1479</v>
      </c>
    </row>
    <row r="2548" spans="1:1">
      <c r="A2548" s="6">
        <f>'Version History'!E1075</f>
        <v>1480</v>
      </c>
    </row>
    <row r="2549" spans="1:1">
      <c r="A2549" s="6">
        <f>'Version History'!E1076</f>
        <v>1481</v>
      </c>
    </row>
    <row r="2550" spans="1:1">
      <c r="A2550" s="6">
        <f>'Version History'!E1077</f>
        <v>1482</v>
      </c>
    </row>
    <row r="2551" spans="1:1">
      <c r="A2551" s="6">
        <f>'Version History'!E1078</f>
        <v>1483</v>
      </c>
    </row>
    <row r="2552" spans="1:1">
      <c r="A2552" s="6">
        <f>'Version History'!E1079</f>
        <v>1484</v>
      </c>
    </row>
    <row r="2553" spans="1:1">
      <c r="A2553" s="6">
        <f>'Version History'!E1080</f>
        <v>1485</v>
      </c>
    </row>
    <row r="2554" spans="1:1">
      <c r="A2554" s="6">
        <f>'Version History'!E1081</f>
        <v>1486</v>
      </c>
    </row>
    <row r="2555" spans="1:1">
      <c r="A2555" s="6">
        <f>'Version History'!E1082</f>
        <v>1487</v>
      </c>
    </row>
    <row r="2556" spans="1:1">
      <c r="A2556" s="6">
        <f>'Version History'!E1083</f>
        <v>1488</v>
      </c>
    </row>
    <row r="2557" spans="1:1">
      <c r="A2557" s="6">
        <f>'Version History'!E1084</f>
        <v>1490</v>
      </c>
    </row>
    <row r="2558" spans="1:1">
      <c r="A2558" s="6">
        <f>'Version History'!E1085</f>
        <v>1491</v>
      </c>
    </row>
    <row r="2559" spans="1:1">
      <c r="A2559" s="6">
        <f>'Version History'!E1086</f>
        <v>1493</v>
      </c>
    </row>
    <row r="2560" spans="1:1">
      <c r="A2560" s="6">
        <f>'Version History'!E1087</f>
        <v>1494</v>
      </c>
    </row>
    <row r="2561" spans="1:1">
      <c r="A2561" s="6">
        <f>'Version History'!E1088</f>
        <v>1495</v>
      </c>
    </row>
    <row r="2562" spans="1:1">
      <c r="A2562" s="6">
        <f>'Version History'!E1089</f>
        <v>1498</v>
      </c>
    </row>
    <row r="2563" spans="1:1">
      <c r="A2563" s="6">
        <f>'Version History'!E1090</f>
        <v>1499</v>
      </c>
    </row>
    <row r="2564" spans="1:1">
      <c r="A2564" s="6">
        <f>'Version History'!E1091</f>
        <v>1500</v>
      </c>
    </row>
    <row r="2565" spans="1:1">
      <c r="A2565" s="6">
        <f>'Version History'!E1092</f>
        <v>1501</v>
      </c>
    </row>
    <row r="2566" spans="1:1">
      <c r="A2566" s="6">
        <f>'Version History'!E1093</f>
        <v>1505</v>
      </c>
    </row>
    <row r="2567" spans="1:1">
      <c r="A2567" s="6">
        <f>'Version History'!E1094</f>
        <v>1507</v>
      </c>
    </row>
    <row r="2568" spans="1:1">
      <c r="A2568" s="6">
        <f>'Version History'!E1095</f>
        <v>1508</v>
      </c>
    </row>
    <row r="2569" spans="1:1">
      <c r="A2569" s="6">
        <f>'Version History'!E1096</f>
        <v>1509</v>
      </c>
    </row>
    <row r="2570" spans="1:1">
      <c r="A2570" s="6">
        <f>'Version History'!E1097</f>
        <v>1510</v>
      </c>
    </row>
    <row r="2571" spans="1:1">
      <c r="A2571" s="6">
        <f>'Version History'!E1098</f>
        <v>1511</v>
      </c>
    </row>
    <row r="2572" spans="1:1">
      <c r="A2572" s="6">
        <f>'Version History'!E1099</f>
        <v>1512</v>
      </c>
    </row>
    <row r="2573" spans="1:1">
      <c r="A2573" s="6">
        <f>'Version History'!E1100</f>
        <v>1514</v>
      </c>
    </row>
    <row r="2574" spans="1:1">
      <c r="A2574" s="6">
        <f>'Version History'!E1101</f>
        <v>1516</v>
      </c>
    </row>
    <row r="2575" spans="1:1">
      <c r="A2575" s="6">
        <f>'Version History'!E1102</f>
        <v>1517</v>
      </c>
    </row>
    <row r="2576" spans="1:1">
      <c r="A2576" s="6">
        <f>'Version History'!E1103</f>
        <v>1518</v>
      </c>
    </row>
    <row r="2577" spans="1:1">
      <c r="A2577" s="6">
        <f>'Version History'!E1104</f>
        <v>1519</v>
      </c>
    </row>
    <row r="2578" spans="1:1">
      <c r="A2578" s="6">
        <f>'Version History'!E1105</f>
        <v>1520</v>
      </c>
    </row>
    <row r="2579" spans="1:1">
      <c r="A2579" s="6">
        <f>'Version History'!E1106</f>
        <v>1521</v>
      </c>
    </row>
    <row r="2580" spans="1:1">
      <c r="A2580" s="6">
        <f>'Version History'!E1107</f>
        <v>1522</v>
      </c>
    </row>
    <row r="2581" spans="1:1">
      <c r="A2581" s="6">
        <f>'Version History'!E1108</f>
        <v>1523</v>
      </c>
    </row>
    <row r="2582" spans="1:1">
      <c r="A2582" s="6">
        <f>'Version History'!E1109</f>
        <v>1524</v>
      </c>
    </row>
    <row r="2583" spans="1:1">
      <c r="A2583" s="6">
        <f>'Version History'!E1110</f>
        <v>1525</v>
      </c>
    </row>
    <row r="2584" spans="1:1">
      <c r="A2584" s="6">
        <f>'Version History'!E1111</f>
        <v>1526</v>
      </c>
    </row>
    <row r="2585" spans="1:1">
      <c r="A2585" s="6">
        <f>'Version History'!E1112</f>
        <v>1527</v>
      </c>
    </row>
    <row r="2586" spans="1:1">
      <c r="A2586" s="6">
        <f>'Version History'!E1113</f>
        <v>1528</v>
      </c>
    </row>
    <row r="2587" spans="1:1">
      <c r="A2587" s="6">
        <f>'Version History'!E1114</f>
        <v>1529</v>
      </c>
    </row>
    <row r="2588" spans="1:1">
      <c r="A2588" s="6">
        <f>'Version History'!E1115</f>
        <v>1530</v>
      </c>
    </row>
    <row r="2589" spans="1:1">
      <c r="A2589" s="6">
        <f>'Version History'!E1116</f>
        <v>1532</v>
      </c>
    </row>
    <row r="2590" spans="1:1">
      <c r="A2590" s="6">
        <f>'Version History'!E1117</f>
        <v>1533</v>
      </c>
    </row>
    <row r="2591" spans="1:1">
      <c r="A2591" s="6">
        <f>'Version History'!E1118</f>
        <v>1534</v>
      </c>
    </row>
    <row r="2592" spans="1:1">
      <c r="A2592" s="6">
        <f>'Version History'!E1119</f>
        <v>1535</v>
      </c>
    </row>
    <row r="2593" spans="1:1">
      <c r="A2593" s="6">
        <f>'Version History'!E1120</f>
        <v>1536</v>
      </c>
    </row>
    <row r="2594" spans="1:1">
      <c r="A2594" s="6">
        <f>'Version History'!E1121</f>
        <v>1537</v>
      </c>
    </row>
    <row r="2595" spans="1:1">
      <c r="A2595" s="6">
        <f>'Version History'!E1122</f>
        <v>1538</v>
      </c>
    </row>
    <row r="2596" spans="1:1">
      <c r="A2596" s="6">
        <f>'Version History'!E1123</f>
        <v>1540</v>
      </c>
    </row>
    <row r="2597" spans="1:1">
      <c r="A2597" s="6">
        <f>'Version History'!E1124</f>
        <v>1541</v>
      </c>
    </row>
    <row r="2598" spans="1:1">
      <c r="A2598" s="6">
        <f>'Version History'!E1125</f>
        <v>1542</v>
      </c>
    </row>
    <row r="2599" spans="1:1">
      <c r="A2599" s="6">
        <f>'Version History'!E1126</f>
        <v>1543</v>
      </c>
    </row>
    <row r="2600" spans="1:1">
      <c r="A2600" s="6">
        <f>'Version History'!E1127</f>
        <v>1544</v>
      </c>
    </row>
    <row r="2601" spans="1:1">
      <c r="A2601" s="6">
        <f>'Version History'!E1128</f>
        <v>1546</v>
      </c>
    </row>
    <row r="2602" spans="1:1">
      <c r="A2602" s="6">
        <f>'Version History'!E1129</f>
        <v>1547</v>
      </c>
    </row>
    <row r="2603" spans="1:1">
      <c r="A2603" s="6">
        <f>'Version History'!E1130</f>
        <v>1548</v>
      </c>
    </row>
    <row r="2604" spans="1:1">
      <c r="A2604" s="6">
        <f>'Version History'!E1131</f>
        <v>1549</v>
      </c>
    </row>
    <row r="2605" spans="1:1">
      <c r="A2605" s="6">
        <f>'Version History'!E1132</f>
        <v>1551</v>
      </c>
    </row>
    <row r="2606" spans="1:1">
      <c r="A2606" s="6">
        <f>'Version History'!E1133</f>
        <v>1552</v>
      </c>
    </row>
    <row r="2607" spans="1:1">
      <c r="A2607" s="6">
        <f>'Version History'!E1134</f>
        <v>1553</v>
      </c>
    </row>
    <row r="2608" spans="1:1">
      <c r="A2608" s="6">
        <f>'Version History'!E1135</f>
        <v>1554</v>
      </c>
    </row>
    <row r="2609" spans="1:1">
      <c r="A2609" s="6">
        <f>'Version History'!E1136</f>
        <v>1556</v>
      </c>
    </row>
    <row r="2610" spans="1:1">
      <c r="A2610" s="6">
        <f>'Version History'!E1137</f>
        <v>1557</v>
      </c>
    </row>
    <row r="2611" spans="1:1">
      <c r="A2611" s="6">
        <f>'Version History'!E1138</f>
        <v>1558</v>
      </c>
    </row>
    <row r="2612" spans="1:1">
      <c r="A2612" s="6">
        <f>'Version History'!E1139</f>
        <v>1560</v>
      </c>
    </row>
    <row r="2613" spans="1:1">
      <c r="A2613" s="6">
        <f>'Version History'!E1140</f>
        <v>1561</v>
      </c>
    </row>
    <row r="2614" spans="1:1">
      <c r="A2614" s="6">
        <f>'Version History'!E1141</f>
        <v>1562</v>
      </c>
    </row>
    <row r="2615" spans="1:1">
      <c r="A2615" s="6">
        <f>'Version History'!E1142</f>
        <v>1563</v>
      </c>
    </row>
    <row r="2616" spans="1:1">
      <c r="A2616" s="6">
        <f>'Version History'!E1143</f>
        <v>1565</v>
      </c>
    </row>
    <row r="2617" spans="1:1">
      <c r="A2617" s="6">
        <f>'Version History'!E1144</f>
        <v>1566</v>
      </c>
    </row>
    <row r="2618" spans="1:1">
      <c r="A2618" s="6">
        <f>'Version History'!E1145</f>
        <v>1567</v>
      </c>
    </row>
    <row r="2619" spans="1:1">
      <c r="A2619" s="6">
        <f>'Version History'!E1146</f>
        <v>1568</v>
      </c>
    </row>
    <row r="2620" spans="1:1">
      <c r="A2620" s="6">
        <f>'Version History'!E1147</f>
        <v>1569</v>
      </c>
    </row>
    <row r="2621" spans="1:1">
      <c r="A2621" s="6">
        <f>'Version History'!E1148</f>
        <v>1571</v>
      </c>
    </row>
    <row r="2622" spans="1:1">
      <c r="A2622" s="6">
        <f>'Version History'!E1149</f>
        <v>1572</v>
      </c>
    </row>
    <row r="2623" spans="1:1">
      <c r="A2623" s="6">
        <f>'Version History'!E1150</f>
        <v>1573</v>
      </c>
    </row>
    <row r="2624" spans="1:1">
      <c r="A2624" s="6">
        <f>'Version History'!E1151</f>
        <v>1578</v>
      </c>
    </row>
    <row r="2625" spans="1:1">
      <c r="A2625" s="6">
        <f>'Version History'!E1152</f>
        <v>1583</v>
      </c>
    </row>
    <row r="2626" spans="1:1">
      <c r="A2626" s="6">
        <f>'Version History'!E1153</f>
        <v>1584</v>
      </c>
    </row>
    <row r="2627" spans="1:1">
      <c r="A2627" s="6">
        <f>'Version History'!E1154</f>
        <v>1585</v>
      </c>
    </row>
    <row r="2628" spans="1:1">
      <c r="A2628" s="6">
        <f>'Version History'!E1155</f>
        <v>1586</v>
      </c>
    </row>
    <row r="2629" spans="1:1">
      <c r="A2629" s="6">
        <f>'Version History'!E1156</f>
        <v>1587</v>
      </c>
    </row>
    <row r="2630" spans="1:1">
      <c r="A2630" s="6">
        <f>'Version History'!E1157</f>
        <v>1588</v>
      </c>
    </row>
    <row r="2631" spans="1:1">
      <c r="A2631" s="6">
        <f>'Version History'!E1158</f>
        <v>1589</v>
      </c>
    </row>
    <row r="2632" spans="1:1">
      <c r="A2632" s="6">
        <f>'Version History'!E1159</f>
        <v>1590</v>
      </c>
    </row>
    <row r="2633" spans="1:1">
      <c r="A2633" s="6">
        <f>'Version History'!E1160</f>
        <v>1591</v>
      </c>
    </row>
    <row r="2634" spans="1:1">
      <c r="A2634" s="6">
        <f>'Version History'!E1161</f>
        <v>1592</v>
      </c>
    </row>
    <row r="2635" spans="1:1">
      <c r="A2635" s="6">
        <f>'Version History'!E1162</f>
        <v>1593</v>
      </c>
    </row>
    <row r="2636" spans="1:1">
      <c r="A2636" s="6">
        <f>'Version History'!E1163</f>
        <v>1594</v>
      </c>
    </row>
    <row r="2637" spans="1:1">
      <c r="A2637" s="6">
        <f>'Version History'!E1164</f>
        <v>1595</v>
      </c>
    </row>
    <row r="2638" spans="1:1">
      <c r="A2638" s="6">
        <f>'Version History'!E1165</f>
        <v>1596</v>
      </c>
    </row>
    <row r="2639" spans="1:1">
      <c r="A2639" s="6">
        <f>'Version History'!E1166</f>
        <v>1597</v>
      </c>
    </row>
    <row r="2640" spans="1:1">
      <c r="A2640" s="6">
        <f>'Version History'!E1167</f>
        <v>1599</v>
      </c>
    </row>
    <row r="2641" spans="1:1">
      <c r="A2641" s="6">
        <f>'Version History'!E1168</f>
        <v>1601</v>
      </c>
    </row>
    <row r="2642" spans="1:1">
      <c r="A2642" s="6">
        <f>'Version History'!E1169</f>
        <v>1602</v>
      </c>
    </row>
    <row r="2643" spans="1:1">
      <c r="A2643" s="6">
        <f>'Version History'!E1170</f>
        <v>1603</v>
      </c>
    </row>
    <row r="2644" spans="1:1">
      <c r="A2644" s="6">
        <f>'Version History'!E1171</f>
        <v>1604</v>
      </c>
    </row>
    <row r="2645" spans="1:1">
      <c r="A2645" s="6">
        <f>'Version History'!E1172</f>
        <v>1605</v>
      </c>
    </row>
    <row r="2646" spans="1:1">
      <c r="A2646" s="6">
        <f>'Version History'!E1173</f>
        <v>1606</v>
      </c>
    </row>
    <row r="2647" spans="1:1">
      <c r="A2647" s="6">
        <f>'Version History'!E1174</f>
        <v>1608</v>
      </c>
    </row>
    <row r="2648" spans="1:1">
      <c r="A2648" s="6">
        <f>'Version History'!E1175</f>
        <v>1610</v>
      </c>
    </row>
    <row r="2649" spans="1:1">
      <c r="A2649" s="6">
        <f>'Version History'!E1176</f>
        <v>1611</v>
      </c>
    </row>
    <row r="2650" spans="1:1">
      <c r="A2650" s="6">
        <f>'Version History'!E1177</f>
        <v>1612</v>
      </c>
    </row>
    <row r="2651" spans="1:1">
      <c r="A2651" s="6">
        <f>'Version History'!E1178</f>
        <v>1613</v>
      </c>
    </row>
    <row r="2652" spans="1:1">
      <c r="A2652" s="6">
        <f>'Version History'!E1179</f>
        <v>1614</v>
      </c>
    </row>
    <row r="2653" spans="1:1">
      <c r="A2653" s="6">
        <f>'Version History'!E1180</f>
        <v>1615</v>
      </c>
    </row>
    <row r="2654" spans="1:1">
      <c r="A2654" s="6">
        <f>'Version History'!E1181</f>
        <v>1616</v>
      </c>
    </row>
    <row r="2655" spans="1:1">
      <c r="A2655" s="6">
        <f>'Version History'!E1182</f>
        <v>1617</v>
      </c>
    </row>
    <row r="2656" spans="1:1">
      <c r="A2656" s="6">
        <f>'Version History'!E1183</f>
        <v>1618</v>
      </c>
    </row>
    <row r="2657" spans="1:1">
      <c r="A2657" s="6">
        <f>'Version History'!E1184</f>
        <v>1619</v>
      </c>
    </row>
    <row r="2658" spans="1:1">
      <c r="A2658" s="6">
        <f>'Version History'!E1185</f>
        <v>1621</v>
      </c>
    </row>
    <row r="2659" spans="1:1">
      <c r="A2659" s="6">
        <f>'Version History'!E1186</f>
        <v>1622</v>
      </c>
    </row>
    <row r="2660" spans="1:1">
      <c r="A2660" s="6">
        <f>'Version History'!E1187</f>
        <v>1623</v>
      </c>
    </row>
    <row r="2661" spans="1:1">
      <c r="A2661" s="6">
        <f>'Version History'!E1188</f>
        <v>1624</v>
      </c>
    </row>
    <row r="2662" spans="1:1">
      <c r="A2662" s="6">
        <f>'Version History'!E1189</f>
        <v>1626</v>
      </c>
    </row>
    <row r="2663" spans="1:1">
      <c r="A2663" s="6">
        <f>'Version History'!E1190</f>
        <v>1627</v>
      </c>
    </row>
    <row r="2664" spans="1:1">
      <c r="A2664" s="6">
        <f>'Version History'!E1191</f>
        <v>1628</v>
      </c>
    </row>
    <row r="2665" spans="1:1">
      <c r="A2665" s="6">
        <f>'Version History'!E1192</f>
        <v>1629</v>
      </c>
    </row>
    <row r="2666" spans="1:1">
      <c r="A2666" s="6">
        <f>'Version History'!E1193</f>
        <v>1630</v>
      </c>
    </row>
    <row r="2667" spans="1:1">
      <c r="A2667" s="6">
        <f>'Version History'!E1194</f>
        <v>1631</v>
      </c>
    </row>
    <row r="2668" spans="1:1">
      <c r="A2668" s="6">
        <f>'Version History'!E1195</f>
        <v>1632</v>
      </c>
    </row>
    <row r="2669" spans="1:1">
      <c r="A2669" s="6">
        <f>'Version History'!E1196</f>
        <v>1634</v>
      </c>
    </row>
    <row r="2670" spans="1:1">
      <c r="A2670" s="6">
        <f>'Version History'!E1197</f>
        <v>1635</v>
      </c>
    </row>
    <row r="2671" spans="1:1">
      <c r="A2671" s="6">
        <f>'Version History'!E1198</f>
        <v>1636</v>
      </c>
    </row>
    <row r="2672" spans="1:1">
      <c r="A2672" s="6">
        <f>'Version History'!E1199</f>
        <v>1637</v>
      </c>
    </row>
    <row r="2673" spans="1:1">
      <c r="A2673" s="6">
        <f>'Version History'!E1200</f>
        <v>1638</v>
      </c>
    </row>
    <row r="2674" spans="1:1">
      <c r="A2674" s="6">
        <f>'Version History'!E1201</f>
        <v>1640</v>
      </c>
    </row>
    <row r="2675" spans="1:1">
      <c r="A2675" s="6">
        <f>'Version History'!E1202</f>
        <v>1641</v>
      </c>
    </row>
    <row r="2676" spans="1:1">
      <c r="A2676" s="6">
        <f>'Version History'!E1203</f>
        <v>1642</v>
      </c>
    </row>
    <row r="2677" spans="1:1">
      <c r="A2677" s="6">
        <f>'Version History'!E1204</f>
        <v>1643</v>
      </c>
    </row>
    <row r="2678" spans="1:1">
      <c r="A2678" s="6">
        <f>'Version History'!E1205</f>
        <v>1645</v>
      </c>
    </row>
    <row r="2679" spans="1:1">
      <c r="A2679" s="6">
        <f>'Version History'!E1206</f>
        <v>1646</v>
      </c>
    </row>
    <row r="2680" spans="1:1">
      <c r="A2680" s="6">
        <f>'Version History'!E1207</f>
        <v>1647</v>
      </c>
    </row>
    <row r="2681" spans="1:1">
      <c r="A2681" s="6">
        <f>'Version History'!E1208</f>
        <v>1648</v>
      </c>
    </row>
    <row r="2682" spans="1:1">
      <c r="A2682" s="6">
        <f>'Version History'!E1209</f>
        <v>1650</v>
      </c>
    </row>
    <row r="2683" spans="1:1">
      <c r="A2683" s="6">
        <f>'Version History'!E1210</f>
        <v>1651</v>
      </c>
    </row>
    <row r="2684" spans="1:1">
      <c r="A2684" s="6">
        <f>'Version History'!E1211</f>
        <v>1652</v>
      </c>
    </row>
    <row r="2685" spans="1:1">
      <c r="A2685" s="6">
        <f>'Version History'!E1212</f>
        <v>1654</v>
      </c>
    </row>
    <row r="2686" spans="1:1">
      <c r="A2686" s="6">
        <f>'Version History'!E1213</f>
        <v>1655</v>
      </c>
    </row>
    <row r="2687" spans="1:1">
      <c r="A2687" s="6">
        <f>'Version History'!E1214</f>
        <v>1656</v>
      </c>
    </row>
    <row r="2688" spans="1:1">
      <c r="A2688" s="6">
        <f>'Version History'!E1215</f>
        <v>1657</v>
      </c>
    </row>
    <row r="2689" spans="1:1">
      <c r="A2689" s="6">
        <f>'Version History'!E1216</f>
        <v>1658</v>
      </c>
    </row>
    <row r="2690" spans="1:1">
      <c r="A2690" s="6">
        <f>'Version History'!E1217</f>
        <v>1659</v>
      </c>
    </row>
    <row r="2691" spans="1:1">
      <c r="A2691" s="6">
        <f>'Version History'!E1218</f>
        <v>1660</v>
      </c>
    </row>
    <row r="2692" spans="1:1">
      <c r="A2692" s="6">
        <f>'Version History'!E1219</f>
        <v>1661</v>
      </c>
    </row>
    <row r="2693" spans="1:1">
      <c r="A2693" s="6">
        <f>'Version History'!E1220</f>
        <v>1662</v>
      </c>
    </row>
    <row r="2694" spans="1:1">
      <c r="A2694" s="6">
        <f>'Version History'!E1221</f>
        <v>1663</v>
      </c>
    </row>
    <row r="2695" spans="1:1">
      <c r="A2695" s="6">
        <f>'Version History'!E1222</f>
        <v>1664</v>
      </c>
    </row>
    <row r="2696" spans="1:1">
      <c r="A2696" s="6">
        <f>'Version History'!E1223</f>
        <v>1665</v>
      </c>
    </row>
    <row r="2697" spans="1:1">
      <c r="A2697" s="6">
        <f>'Version History'!E1224</f>
        <v>1666</v>
      </c>
    </row>
    <row r="2698" spans="1:1">
      <c r="A2698" s="6">
        <f>'Version History'!E1225</f>
        <v>1667</v>
      </c>
    </row>
    <row r="2699" spans="1:1">
      <c r="A2699" s="6">
        <f>'Version History'!E1226</f>
        <v>1673</v>
      </c>
    </row>
    <row r="2700" spans="1:1">
      <c r="A2700" s="6">
        <f>'Version History'!E1227</f>
        <v>1674</v>
      </c>
    </row>
    <row r="2701" spans="1:1">
      <c r="A2701" s="6">
        <f>'Version History'!E1228</f>
        <v>1675</v>
      </c>
    </row>
    <row r="2702" spans="1:1">
      <c r="A2702" s="6">
        <f>'Version History'!E1229</f>
        <v>1676</v>
      </c>
    </row>
    <row r="2703" spans="1:1">
      <c r="A2703" s="6">
        <f>'Version History'!E1230</f>
        <v>1677</v>
      </c>
    </row>
    <row r="2704" spans="1:1">
      <c r="A2704" s="6">
        <f>'Version History'!E1231</f>
        <v>1678</v>
      </c>
    </row>
    <row r="2705" spans="1:1">
      <c r="A2705" s="6">
        <f>'Version History'!E1232</f>
        <v>1680</v>
      </c>
    </row>
    <row r="2706" spans="1:1">
      <c r="A2706" s="6">
        <f>'Version History'!E1233</f>
        <v>1681</v>
      </c>
    </row>
    <row r="2707" spans="1:1">
      <c r="A2707" s="6">
        <f>'Version History'!E1234</f>
        <v>1682</v>
      </c>
    </row>
    <row r="2708" spans="1:1">
      <c r="A2708" s="6">
        <f>'Version History'!E1235</f>
        <v>1683</v>
      </c>
    </row>
    <row r="2709" spans="1:1">
      <c r="A2709" s="6">
        <f>'Version History'!E1236</f>
        <v>1684</v>
      </c>
    </row>
    <row r="2710" spans="1:1">
      <c r="A2710" s="6">
        <f>'Version History'!E1237</f>
        <v>1685</v>
      </c>
    </row>
    <row r="2711" spans="1:1">
      <c r="A2711" s="6">
        <f>'Version History'!E1238</f>
        <v>1686</v>
      </c>
    </row>
    <row r="2712" spans="1:1">
      <c r="A2712" s="6">
        <f>'Version History'!E1239</f>
        <v>1687</v>
      </c>
    </row>
    <row r="2713" spans="1:1">
      <c r="A2713" s="6">
        <f>'Version History'!E1240</f>
        <v>1688</v>
      </c>
    </row>
    <row r="2714" spans="1:1">
      <c r="A2714" s="6">
        <f>'Version History'!E1241</f>
        <v>1689</v>
      </c>
    </row>
    <row r="2715" spans="1:1">
      <c r="A2715" s="6">
        <f>'Version History'!E1242</f>
        <v>1690</v>
      </c>
    </row>
    <row r="2716" spans="1:1">
      <c r="A2716" s="6">
        <f>'Version History'!E1243</f>
        <v>1691</v>
      </c>
    </row>
    <row r="2717" spans="1:1">
      <c r="A2717" s="6">
        <f>'Version History'!E1244</f>
        <v>1692</v>
      </c>
    </row>
    <row r="2718" spans="1:1">
      <c r="A2718" s="6">
        <f>'Version History'!E1245</f>
        <v>1693</v>
      </c>
    </row>
    <row r="2719" spans="1:1">
      <c r="A2719" s="6">
        <f>'Version History'!E1246</f>
        <v>1694</v>
      </c>
    </row>
    <row r="2720" spans="1:1">
      <c r="A2720" s="6">
        <f>'Version History'!E1247</f>
        <v>1695</v>
      </c>
    </row>
    <row r="2721" spans="1:1">
      <c r="A2721" s="6">
        <f>'Version History'!E1248</f>
        <v>1696</v>
      </c>
    </row>
    <row r="2722" spans="1:1">
      <c r="A2722" s="6">
        <f>'Version History'!E1249</f>
        <v>1697</v>
      </c>
    </row>
    <row r="2723" spans="1:1">
      <c r="A2723" s="6">
        <f>'Version History'!E1250</f>
        <v>1699</v>
      </c>
    </row>
    <row r="2724" spans="1:1">
      <c r="A2724" s="6">
        <f>'Version History'!E1251</f>
        <v>1700</v>
      </c>
    </row>
    <row r="2725" spans="1:1">
      <c r="A2725" s="6">
        <f>'Version History'!E1252</f>
        <v>1701</v>
      </c>
    </row>
    <row r="2726" spans="1:1">
      <c r="A2726" s="6">
        <f>'Version History'!E1253</f>
        <v>1702</v>
      </c>
    </row>
    <row r="2727" spans="1:1">
      <c r="A2727" s="6">
        <f>'Version History'!E1254</f>
        <v>1703</v>
      </c>
    </row>
    <row r="2728" spans="1:1">
      <c r="A2728" s="6">
        <f>'Version History'!E1255</f>
        <v>1704</v>
      </c>
    </row>
    <row r="2729" spans="1:1">
      <c r="A2729" s="6">
        <f>'Version History'!E1256</f>
        <v>1706</v>
      </c>
    </row>
    <row r="2730" spans="1:1">
      <c r="A2730" s="6">
        <f>'Version History'!E1257</f>
        <v>1708</v>
      </c>
    </row>
    <row r="2731" spans="1:1">
      <c r="A2731" s="6">
        <f>'Version History'!E1258</f>
        <v>1709</v>
      </c>
    </row>
    <row r="2732" spans="1:1">
      <c r="A2732" s="6">
        <f>'Version History'!E1259</f>
        <v>1710</v>
      </c>
    </row>
    <row r="2733" spans="1:1">
      <c r="A2733" s="6">
        <f>'Version History'!E1260</f>
        <v>1711</v>
      </c>
    </row>
    <row r="2734" spans="1:1">
      <c r="A2734" s="6">
        <f>'Version History'!E1261</f>
        <v>1712</v>
      </c>
    </row>
    <row r="2735" spans="1:1">
      <c r="A2735" s="6">
        <f>'Version History'!E1262</f>
        <v>1713</v>
      </c>
    </row>
    <row r="2736" spans="1:1">
      <c r="A2736" s="6">
        <f>'Version History'!E1263</f>
        <v>1714</v>
      </c>
    </row>
    <row r="2737" spans="1:1">
      <c r="A2737" s="6">
        <f>'Version History'!E1264</f>
        <v>1715</v>
      </c>
    </row>
    <row r="2738" spans="1:1">
      <c r="A2738" s="6">
        <f>'Version History'!E1265</f>
        <v>1716</v>
      </c>
    </row>
    <row r="2739" spans="1:1">
      <c r="A2739" s="6">
        <f>'Version History'!E1266</f>
        <v>1717</v>
      </c>
    </row>
    <row r="2740" spans="1:1">
      <c r="A2740" s="6">
        <f>'Version History'!E1267</f>
        <v>1719</v>
      </c>
    </row>
    <row r="2741" spans="1:1">
      <c r="A2741" s="6">
        <f>'Version History'!E1268</f>
        <v>1720</v>
      </c>
    </row>
    <row r="2742" spans="1:1">
      <c r="A2742" s="6">
        <f>'Version History'!E1269</f>
        <v>1721</v>
      </c>
    </row>
    <row r="2743" spans="1:1">
      <c r="A2743" s="6">
        <f>'Version History'!E1270</f>
        <v>1722</v>
      </c>
    </row>
    <row r="2744" spans="1:1">
      <c r="A2744" s="6">
        <f>'Version History'!E1271</f>
        <v>1724</v>
      </c>
    </row>
    <row r="2745" spans="1:1">
      <c r="A2745" s="6">
        <f>'Version History'!E1272</f>
        <v>1725</v>
      </c>
    </row>
    <row r="2746" spans="1:1">
      <c r="A2746" s="6">
        <f>'Version History'!E1273</f>
        <v>1726</v>
      </c>
    </row>
    <row r="2747" spans="1:1">
      <c r="A2747" s="6">
        <f>'Version History'!E1274</f>
        <v>1727</v>
      </c>
    </row>
    <row r="2748" spans="1:1">
      <c r="A2748" s="6">
        <f>'Version History'!E1275</f>
        <v>1728</v>
      </c>
    </row>
    <row r="2749" spans="1:1">
      <c r="A2749" s="6">
        <f>'Version History'!E1276</f>
        <v>1729</v>
      </c>
    </row>
    <row r="2750" spans="1:1">
      <c r="A2750" s="6">
        <f>'Version History'!E1277</f>
        <v>1730</v>
      </c>
    </row>
    <row r="2751" spans="1:1">
      <c r="A2751" s="6">
        <f>'Version History'!E1278</f>
        <v>1732</v>
      </c>
    </row>
    <row r="2752" spans="1:1">
      <c r="A2752" s="6">
        <f>'Version History'!E1279</f>
        <v>1733</v>
      </c>
    </row>
    <row r="2753" spans="1:1">
      <c r="A2753" s="6">
        <f>'Version History'!E1280</f>
        <v>1734</v>
      </c>
    </row>
    <row r="2754" spans="1:1">
      <c r="A2754" s="6">
        <f>'Version History'!E1281</f>
        <v>1735</v>
      </c>
    </row>
    <row r="2755" spans="1:1">
      <c r="A2755" s="6">
        <f>'Version History'!E1282</f>
        <v>1736</v>
      </c>
    </row>
    <row r="2756" spans="1:1">
      <c r="A2756" s="6">
        <f>'Version History'!E1283</f>
        <v>1738</v>
      </c>
    </row>
    <row r="2757" spans="1:1">
      <c r="A2757" s="6">
        <f>'Version History'!E1284</f>
        <v>1739</v>
      </c>
    </row>
    <row r="2758" spans="1:1">
      <c r="A2758" s="6">
        <f>'Version History'!E1285</f>
        <v>1740</v>
      </c>
    </row>
    <row r="2759" spans="1:1">
      <c r="A2759" s="6">
        <f>'Version History'!E1286</f>
        <v>1741</v>
      </c>
    </row>
    <row r="2760" spans="1:1">
      <c r="A2760" s="6">
        <f>'Version History'!E1287</f>
        <v>1743</v>
      </c>
    </row>
    <row r="2761" spans="1:1">
      <c r="A2761" s="6">
        <f>'Version History'!E1288</f>
        <v>1744</v>
      </c>
    </row>
    <row r="2762" spans="1:1">
      <c r="A2762" s="6">
        <f>'Version History'!E1289</f>
        <v>1745</v>
      </c>
    </row>
    <row r="2763" spans="1:1">
      <c r="A2763" s="6">
        <f>'Version History'!E1290</f>
        <v>1746</v>
      </c>
    </row>
    <row r="2764" spans="1:1">
      <c r="A2764" s="6">
        <f>'Version History'!E1291</f>
        <v>1748</v>
      </c>
    </row>
    <row r="2765" spans="1:1">
      <c r="A2765" s="6">
        <f>'Version History'!E1292</f>
        <v>1749</v>
      </c>
    </row>
    <row r="2766" spans="1:1">
      <c r="A2766" s="6">
        <f>'Version History'!E1293</f>
        <v>1750</v>
      </c>
    </row>
    <row r="2767" spans="1:1">
      <c r="A2767" s="6">
        <f>'Version History'!E1294</f>
        <v>1752</v>
      </c>
    </row>
    <row r="2768" spans="1:1">
      <c r="A2768" s="6">
        <f>'Version History'!E1295</f>
        <v>1753</v>
      </c>
    </row>
    <row r="2769" spans="1:1">
      <c r="A2769" s="6">
        <f>'Version History'!E1296</f>
        <v>1754</v>
      </c>
    </row>
    <row r="2770" spans="1:1">
      <c r="A2770" s="6">
        <f>'Version History'!E1297</f>
        <v>1755</v>
      </c>
    </row>
    <row r="2771" spans="1:1">
      <c r="A2771" s="6">
        <f>'Version History'!E1298</f>
        <v>1756</v>
      </c>
    </row>
    <row r="2772" spans="1:1">
      <c r="A2772" s="6">
        <f>'Version History'!E1299</f>
        <v>1757</v>
      </c>
    </row>
    <row r="2773" spans="1:1">
      <c r="A2773" s="6">
        <f>'Version History'!E1300</f>
        <v>1758</v>
      </c>
    </row>
    <row r="2774" spans="1:1">
      <c r="A2774" s="6">
        <f>'Version History'!E1301</f>
        <v>1759</v>
      </c>
    </row>
    <row r="2775" spans="1:1">
      <c r="A2775" s="6">
        <f>'Version History'!E1302</f>
        <v>1760</v>
      </c>
    </row>
    <row r="2776" spans="1:1">
      <c r="A2776" s="6">
        <f>'Version History'!E1303</f>
        <v>1761</v>
      </c>
    </row>
    <row r="2777" spans="1:1">
      <c r="A2777" s="6">
        <f>'Version History'!E1304</f>
        <v>1762</v>
      </c>
    </row>
    <row r="2778" spans="1:1">
      <c r="A2778" s="6">
        <f>'Version History'!E1305</f>
        <v>1763</v>
      </c>
    </row>
    <row r="2779" spans="1:1">
      <c r="A2779" s="6">
        <f>'Version History'!E1306</f>
        <v>1764</v>
      </c>
    </row>
    <row r="2780" spans="1:1">
      <c r="A2780" s="6">
        <f>'Version History'!E1307</f>
        <v>1765</v>
      </c>
    </row>
    <row r="2781" spans="1:1">
      <c r="A2781" s="6">
        <f>'Version History'!E1308</f>
        <v>1775</v>
      </c>
    </row>
    <row r="2782" spans="1:1">
      <c r="A2782" s="6">
        <f>'Version History'!E1309</f>
        <v>1796</v>
      </c>
    </row>
    <row r="2783" spans="1:1">
      <c r="A2783" s="6">
        <f>'Version History'!E1310</f>
        <v>1799</v>
      </c>
    </row>
    <row r="2784" spans="1:1">
      <c r="A2784" s="6">
        <f>'Version History'!E1311</f>
        <v>1800</v>
      </c>
    </row>
    <row r="2785" spans="1:1">
      <c r="A2785" s="6">
        <f>'Version History'!E1312</f>
        <v>1801</v>
      </c>
    </row>
    <row r="2786" spans="1:1">
      <c r="A2786" s="6">
        <f>'Version History'!E1313</f>
        <v>1802</v>
      </c>
    </row>
    <row r="2787" spans="1:1">
      <c r="A2787" s="6">
        <f>'Version History'!E1314</f>
        <v>1804</v>
      </c>
    </row>
    <row r="2788" spans="1:1">
      <c r="A2788" s="6">
        <f>'Version History'!E1315</f>
        <v>1808</v>
      </c>
    </row>
    <row r="2789" spans="1:1">
      <c r="A2789" s="6">
        <f>'Version History'!E1316</f>
        <v>1809</v>
      </c>
    </row>
    <row r="2790" spans="1:1">
      <c r="A2790" s="6">
        <f>'Version History'!E1317</f>
        <v>1810</v>
      </c>
    </row>
    <row r="2791" spans="1:1">
      <c r="A2791" s="6">
        <f>'Version History'!E1318</f>
        <v>1811</v>
      </c>
    </row>
    <row r="2792" spans="1:1">
      <c r="A2792" s="6">
        <f>'Version History'!E1319</f>
        <v>1812</v>
      </c>
    </row>
    <row r="2793" spans="1:1">
      <c r="A2793" s="6">
        <f>'Version History'!E1320</f>
        <v>1816</v>
      </c>
    </row>
    <row r="2794" spans="1:1">
      <c r="A2794" s="6">
        <f>'Version History'!E1321</f>
        <v>1817</v>
      </c>
    </row>
    <row r="2795" spans="1:1">
      <c r="A2795" s="6">
        <f>'Version History'!E1322</f>
        <v>1818</v>
      </c>
    </row>
    <row r="2796" spans="1:1">
      <c r="A2796" s="6">
        <f>'Version History'!E1323</f>
        <v>1819</v>
      </c>
    </row>
    <row r="2797" spans="1:1">
      <c r="A2797" s="6">
        <f>'Version History'!E1324</f>
        <v>1820</v>
      </c>
    </row>
    <row r="2798" spans="1:1">
      <c r="A2798" s="6">
        <f>'Version History'!E1325</f>
        <v>1821</v>
      </c>
    </row>
    <row r="2799" spans="1:1">
      <c r="A2799" s="6">
        <f>'Version History'!E1326</f>
        <v>1822</v>
      </c>
    </row>
    <row r="2800" spans="1:1">
      <c r="A2800" s="6">
        <f>'Version History'!E1327</f>
        <v>1823</v>
      </c>
    </row>
    <row r="2801" spans="1:1">
      <c r="A2801" s="6">
        <f>'Version History'!E1328</f>
        <v>1824</v>
      </c>
    </row>
    <row r="2802" spans="1:1">
      <c r="A2802" s="6">
        <f>'Version History'!E1329</f>
        <v>1825</v>
      </c>
    </row>
    <row r="2803" spans="1:1">
      <c r="A2803" s="6">
        <f>'Version History'!E1330</f>
        <v>1826</v>
      </c>
    </row>
    <row r="2804" spans="1:1">
      <c r="A2804" s="6">
        <f>'Version History'!E1331</f>
        <v>1827</v>
      </c>
    </row>
    <row r="2805" spans="1:1">
      <c r="A2805" s="6">
        <f>'Version History'!E1332</f>
        <v>1828</v>
      </c>
    </row>
    <row r="2806" spans="1:1">
      <c r="A2806" s="6">
        <f>'Version History'!E1333</f>
        <v>1829</v>
      </c>
    </row>
    <row r="2807" spans="1:1">
      <c r="A2807" s="6">
        <f>'Version History'!E1334</f>
        <v>1830</v>
      </c>
    </row>
    <row r="2808" spans="1:1">
      <c r="A2808" s="6">
        <f>'Version History'!E1335</f>
        <v>1831</v>
      </c>
    </row>
    <row r="2809" spans="1:1">
      <c r="A2809" s="6">
        <f>'Version History'!E1336</f>
        <v>1832</v>
      </c>
    </row>
    <row r="2810" spans="1:1">
      <c r="A2810" s="6">
        <f>'Version History'!E1337</f>
        <v>1833</v>
      </c>
    </row>
    <row r="2811" spans="1:1">
      <c r="A2811" s="6">
        <f>'Version History'!E1338</f>
        <v>1834</v>
      </c>
    </row>
    <row r="2812" spans="1:1">
      <c r="A2812" s="6">
        <f>'Version History'!E1339</f>
        <v>1835</v>
      </c>
    </row>
    <row r="2813" spans="1:1">
      <c r="A2813" s="6">
        <f>'Version History'!E1340</f>
        <v>1836</v>
      </c>
    </row>
    <row r="2814" spans="1:1">
      <c r="A2814" s="6">
        <f>'Version History'!E1341</f>
        <v>1837</v>
      </c>
    </row>
    <row r="2815" spans="1:1">
      <c r="A2815" s="6">
        <f>'Version History'!E1342</f>
        <v>1838</v>
      </c>
    </row>
    <row r="2816" spans="1:1">
      <c r="A2816" s="6">
        <f>'Version History'!E1343</f>
        <v>1839</v>
      </c>
    </row>
    <row r="2817" spans="1:1">
      <c r="A2817" s="6">
        <f>'Version History'!E1344</f>
        <v>1840</v>
      </c>
    </row>
    <row r="2818" spans="1:1">
      <c r="A2818" s="6">
        <f>'Version History'!E1345</f>
        <v>1841</v>
      </c>
    </row>
    <row r="2819" spans="1:1">
      <c r="A2819" s="6">
        <f>'Version History'!E1346</f>
        <v>1842</v>
      </c>
    </row>
    <row r="2820" spans="1:1">
      <c r="A2820" s="6">
        <f>'Version History'!E1347</f>
        <v>1843</v>
      </c>
    </row>
    <row r="2821" spans="1:1">
      <c r="A2821" s="6">
        <f>'Version History'!E1348</f>
        <v>1844</v>
      </c>
    </row>
    <row r="2822" spans="1:1">
      <c r="A2822" s="6">
        <f>'Version History'!E1349</f>
        <v>1845</v>
      </c>
    </row>
    <row r="2823" spans="1:1">
      <c r="A2823" s="6">
        <f>'Version History'!E1350</f>
        <v>1846</v>
      </c>
    </row>
    <row r="2824" spans="1:1">
      <c r="A2824" s="6">
        <f>'Version History'!E1351</f>
        <v>1847</v>
      </c>
    </row>
    <row r="2825" spans="1:1">
      <c r="A2825" s="6">
        <f>'Version History'!E1352</f>
        <v>1848</v>
      </c>
    </row>
    <row r="2826" spans="1:1">
      <c r="A2826" s="6">
        <f>'Version History'!E1353</f>
        <v>1849</v>
      </c>
    </row>
    <row r="2827" spans="1:1">
      <c r="A2827" s="6">
        <f>'Version History'!E1354</f>
        <v>1850</v>
      </c>
    </row>
    <row r="2828" spans="1:1">
      <c r="A2828" s="6">
        <f>'Version History'!E1355</f>
        <v>1851</v>
      </c>
    </row>
    <row r="2829" spans="1:1">
      <c r="A2829" s="6">
        <f>'Version History'!E1356</f>
        <v>1852</v>
      </c>
    </row>
    <row r="2830" spans="1:1">
      <c r="A2830" s="6">
        <f>'Version History'!E1357</f>
        <v>1853</v>
      </c>
    </row>
    <row r="2831" spans="1:1">
      <c r="A2831" s="6">
        <f>'Version History'!E1358</f>
        <v>1854</v>
      </c>
    </row>
    <row r="2832" spans="1:1">
      <c r="A2832" s="6">
        <f>'Version History'!E1359</f>
        <v>1855</v>
      </c>
    </row>
    <row r="2833" spans="1:1">
      <c r="A2833" s="6">
        <f>'Version History'!E1360</f>
        <v>1856</v>
      </c>
    </row>
    <row r="2834" spans="1:1">
      <c r="A2834" s="6">
        <f>'Version History'!E1361</f>
        <v>1857</v>
      </c>
    </row>
    <row r="2835" spans="1:1">
      <c r="A2835" s="6">
        <f>'Version History'!E1362</f>
        <v>1858</v>
      </c>
    </row>
    <row r="2836" spans="1:1">
      <c r="A2836" s="6">
        <f>'Version History'!E1363</f>
        <v>1861</v>
      </c>
    </row>
    <row r="2837" spans="1:1">
      <c r="A2837" s="6">
        <f>'Version History'!E1364</f>
        <v>1862</v>
      </c>
    </row>
    <row r="2838" spans="1:1">
      <c r="A2838" s="6">
        <f>'Version History'!E1365</f>
        <v>1863</v>
      </c>
    </row>
    <row r="2839" spans="1:1">
      <c r="A2839" s="6">
        <f>'Version History'!E1366</f>
        <v>1864</v>
      </c>
    </row>
    <row r="2840" spans="1:1">
      <c r="A2840" s="6">
        <f>'Version History'!E1367</f>
        <v>1867</v>
      </c>
    </row>
    <row r="2841" spans="1:1">
      <c r="A2841" s="6">
        <f>'Version History'!E1368</f>
        <v>1868</v>
      </c>
    </row>
    <row r="2842" spans="1:1">
      <c r="A2842" s="6">
        <f>'Version History'!E1369</f>
        <v>1869</v>
      </c>
    </row>
    <row r="2843" spans="1:1">
      <c r="A2843" s="6">
        <f>'Version History'!E1370</f>
        <v>1870</v>
      </c>
    </row>
    <row r="2844" spans="1:1">
      <c r="A2844" s="6">
        <f>'Version History'!E1371</f>
        <v>1873</v>
      </c>
    </row>
    <row r="2845" spans="1:1">
      <c r="A2845" s="6">
        <f>'Version History'!E1372</f>
        <v>1874</v>
      </c>
    </row>
    <row r="2846" spans="1:1">
      <c r="A2846" s="6">
        <f>'Version History'!E1373</f>
        <v>1875</v>
      </c>
    </row>
    <row r="2847" spans="1:1">
      <c r="A2847" s="6">
        <f>'Version History'!E1374</f>
        <v>1876</v>
      </c>
    </row>
    <row r="2848" spans="1:1">
      <c r="A2848" s="6">
        <f>'Version History'!E1375</f>
        <v>1877</v>
      </c>
    </row>
    <row r="2849" spans="1:1">
      <c r="A2849" s="6">
        <f>'Version History'!E1376</f>
        <v>1878</v>
      </c>
    </row>
    <row r="2850" spans="1:1">
      <c r="A2850" s="6">
        <f>'Version History'!E1377</f>
        <v>1879</v>
      </c>
    </row>
    <row r="2851" spans="1:1">
      <c r="A2851" s="6">
        <f>'Version History'!E1378</f>
        <v>1880</v>
      </c>
    </row>
    <row r="2852" spans="1:1">
      <c r="A2852" s="6">
        <f>'Version History'!E1379</f>
        <v>1881</v>
      </c>
    </row>
    <row r="2853" spans="1:1">
      <c r="A2853" s="6">
        <f>'Version History'!E1380</f>
        <v>1882</v>
      </c>
    </row>
    <row r="2854" spans="1:1">
      <c r="A2854" s="6">
        <f>'Version History'!E1381</f>
        <v>1883</v>
      </c>
    </row>
    <row r="2855" spans="1:1">
      <c r="A2855" s="6">
        <f>'Version History'!E1382</f>
        <v>1884</v>
      </c>
    </row>
    <row r="2856" spans="1:1">
      <c r="A2856" s="6">
        <f>'Version History'!E1383</f>
        <v>1885</v>
      </c>
    </row>
    <row r="2857" spans="1:1">
      <c r="A2857" s="6">
        <f>'Version History'!E1384</f>
        <v>1886</v>
      </c>
    </row>
    <row r="2858" spans="1:1">
      <c r="A2858" s="6">
        <f>'Version History'!E1385</f>
        <v>1887</v>
      </c>
    </row>
    <row r="2859" spans="1:1">
      <c r="A2859" s="6">
        <f>'Version History'!E1386</f>
        <v>1888</v>
      </c>
    </row>
    <row r="2860" spans="1:1">
      <c r="A2860" s="6">
        <f>'Version History'!E1387</f>
        <v>1889</v>
      </c>
    </row>
    <row r="2861" spans="1:1">
      <c r="A2861" s="6">
        <f>'Version History'!E1388</f>
        <v>1890</v>
      </c>
    </row>
    <row r="2862" spans="1:1">
      <c r="A2862" s="6">
        <f>'Version History'!E1389</f>
        <v>1891</v>
      </c>
    </row>
    <row r="2863" spans="1:1">
      <c r="A2863" s="6">
        <f>'Version History'!E1390</f>
        <v>1892</v>
      </c>
    </row>
    <row r="2864" spans="1:1">
      <c r="A2864" s="6">
        <f>'Version History'!E1391</f>
        <v>1893</v>
      </c>
    </row>
    <row r="2865" spans="1:1">
      <c r="A2865" s="6">
        <f>'Version History'!E1392</f>
        <v>1894</v>
      </c>
    </row>
    <row r="2866" spans="1:1">
      <c r="A2866" s="6">
        <f>'Version History'!E1393</f>
        <v>1895</v>
      </c>
    </row>
    <row r="2867" spans="1:1">
      <c r="A2867" s="6">
        <f>'Version History'!E1394</f>
        <v>1896</v>
      </c>
    </row>
    <row r="2868" spans="1:1">
      <c r="A2868" s="6">
        <f>'Version History'!E1395</f>
        <v>1897</v>
      </c>
    </row>
    <row r="2869" spans="1:1">
      <c r="A2869" s="6">
        <f>'Version History'!E1396</f>
        <v>1898</v>
      </c>
    </row>
    <row r="2870" spans="1:1">
      <c r="A2870" s="6">
        <f>'Version History'!E1397</f>
        <v>1899</v>
      </c>
    </row>
    <row r="2871" spans="1:1">
      <c r="A2871" s="6">
        <f>'Version History'!E1398</f>
        <v>1900</v>
      </c>
    </row>
    <row r="2872" spans="1:1">
      <c r="A2872" s="6">
        <f>'Version History'!E1399</f>
        <v>1901</v>
      </c>
    </row>
    <row r="2873" spans="1:1">
      <c r="A2873" s="6">
        <f>'Version History'!E1400</f>
        <v>1904</v>
      </c>
    </row>
    <row r="2874" spans="1:1">
      <c r="A2874" s="6">
        <f>'Version History'!E1401</f>
        <v>1905</v>
      </c>
    </row>
    <row r="2875" spans="1:1">
      <c r="A2875" s="6">
        <f>'Version History'!E1402</f>
        <v>1906</v>
      </c>
    </row>
    <row r="2876" spans="1:1">
      <c r="A2876" s="6">
        <f>'Version History'!E1403</f>
        <v>1907</v>
      </c>
    </row>
    <row r="2877" spans="1:1">
      <c r="A2877" s="6">
        <f>'Version History'!E1404</f>
        <v>1914</v>
      </c>
    </row>
    <row r="2878" spans="1:1">
      <c r="A2878" s="6">
        <f>'Version History'!E1405</f>
        <v>1917</v>
      </c>
    </row>
    <row r="2879" spans="1:1">
      <c r="A2879" s="6">
        <f>'Version History'!E1406</f>
        <v>1918</v>
      </c>
    </row>
    <row r="2880" spans="1:1">
      <c r="A2880" s="6">
        <f>'Version History'!E1407</f>
        <v>1919</v>
      </c>
    </row>
    <row r="2881" spans="1:1">
      <c r="A2881" s="6">
        <f>'Version History'!E1408</f>
        <v>1920</v>
      </c>
    </row>
    <row r="2882" spans="1:1">
      <c r="A2882" s="6">
        <f>'Version History'!E1409</f>
        <v>1921</v>
      </c>
    </row>
    <row r="2883" spans="1:1">
      <c r="A2883" s="6">
        <f>'Version History'!E1410</f>
        <v>1923</v>
      </c>
    </row>
    <row r="2884" spans="1:1">
      <c r="A2884" s="6">
        <f>'Version History'!E1411</f>
        <v>1924</v>
      </c>
    </row>
    <row r="2885" spans="1:1">
      <c r="A2885" s="6">
        <f>'Version History'!E1412</f>
        <v>1925</v>
      </c>
    </row>
    <row r="2886" spans="1:1">
      <c r="A2886" s="6">
        <f>'Version History'!E1413</f>
        <v>1926</v>
      </c>
    </row>
    <row r="2887" spans="1:1">
      <c r="A2887" s="6">
        <f>'Version History'!E1414</f>
        <v>1927</v>
      </c>
    </row>
    <row r="2888" spans="1:1">
      <c r="A2888" s="6">
        <f>'Version History'!E1415</f>
        <v>1928</v>
      </c>
    </row>
    <row r="2889" spans="1:1">
      <c r="A2889" s="6">
        <f>'Version History'!E1416</f>
        <v>1929</v>
      </c>
    </row>
    <row r="2890" spans="1:1">
      <c r="A2890" s="6">
        <f>'Version History'!E1417</f>
        <v>1930</v>
      </c>
    </row>
    <row r="2891" spans="1:1">
      <c r="A2891" s="6">
        <f>'Version History'!E1418</f>
        <v>1931</v>
      </c>
    </row>
    <row r="2892" spans="1:1">
      <c r="A2892" s="6">
        <f>'Version History'!E1419</f>
        <v>1932</v>
      </c>
    </row>
    <row r="2893" spans="1:1">
      <c r="A2893" s="6">
        <f>'Version History'!E1420</f>
        <v>1933</v>
      </c>
    </row>
    <row r="2894" spans="1:1">
      <c r="A2894" s="6">
        <f>'Version History'!E1421</f>
        <v>1934</v>
      </c>
    </row>
    <row r="2895" spans="1:1">
      <c r="A2895" s="6">
        <f>'Version History'!E1422</f>
        <v>1935</v>
      </c>
    </row>
    <row r="2896" spans="1:1">
      <c r="A2896" s="6">
        <f>'Version History'!E1423</f>
        <v>1936</v>
      </c>
    </row>
    <row r="2897" spans="1:1">
      <c r="A2897" s="6">
        <f>'Version History'!E1424</f>
        <v>1937</v>
      </c>
    </row>
    <row r="2898" spans="1:1">
      <c r="A2898" s="6">
        <f>'Version History'!E1425</f>
        <v>1938</v>
      </c>
    </row>
    <row r="2899" spans="1:1">
      <c r="A2899" s="6">
        <f>'Version History'!E1426</f>
        <v>1941</v>
      </c>
    </row>
    <row r="2900" spans="1:1">
      <c r="A2900" s="6">
        <f>'Version History'!E1427</f>
        <v>1942</v>
      </c>
    </row>
    <row r="2901" spans="1:1">
      <c r="A2901" s="6">
        <f>'Version History'!E1428</f>
        <v>1944</v>
      </c>
    </row>
    <row r="2902" spans="1:1">
      <c r="A2902" s="6">
        <f>'Version History'!E1429</f>
        <v>1946</v>
      </c>
    </row>
    <row r="2903" spans="1:1">
      <c r="A2903" s="6">
        <f>'Version History'!E1430</f>
        <v>1947</v>
      </c>
    </row>
    <row r="2904" spans="1:1">
      <c r="A2904" s="6">
        <f>'Version History'!E1431</f>
        <v>1950</v>
      </c>
    </row>
    <row r="2905" spans="1:1">
      <c r="A2905" s="6">
        <f>'Version History'!E1432</f>
        <v>1951</v>
      </c>
    </row>
    <row r="2906" spans="1:1">
      <c r="A2906" s="6">
        <f>'Version History'!E1433</f>
        <v>1952</v>
      </c>
    </row>
    <row r="2907" spans="1:1">
      <c r="A2907" s="6">
        <f>'Version History'!E1434</f>
        <v>1953</v>
      </c>
    </row>
    <row r="2908" spans="1:1">
      <c r="A2908" s="6">
        <f>'Version History'!E1435</f>
        <v>1954</v>
      </c>
    </row>
    <row r="2909" spans="1:1">
      <c r="A2909" s="6">
        <f>'Version History'!E1436</f>
        <v>1955</v>
      </c>
    </row>
    <row r="2910" spans="1:1">
      <c r="A2910" s="6">
        <f>'Version History'!E1437</f>
        <v>1956</v>
      </c>
    </row>
    <row r="2911" spans="1:1">
      <c r="A2911" s="6">
        <f>'Version History'!E1438</f>
        <v>1957</v>
      </c>
    </row>
    <row r="2912" spans="1:1">
      <c r="A2912" s="6">
        <f>'Version History'!E1439</f>
        <v>1958</v>
      </c>
    </row>
    <row r="2913" spans="1:1">
      <c r="A2913" s="6">
        <f>'Version History'!E1440</f>
        <v>1959</v>
      </c>
    </row>
    <row r="2914" spans="1:1">
      <c r="A2914" s="6">
        <f>'Version History'!E1441</f>
        <v>1960</v>
      </c>
    </row>
    <row r="2915" spans="1:1">
      <c r="A2915" s="6">
        <f>'Version History'!E1442</f>
        <v>1961</v>
      </c>
    </row>
    <row r="2916" spans="1:1">
      <c r="A2916" s="6">
        <f>'Version History'!E1443</f>
        <v>1962</v>
      </c>
    </row>
    <row r="2917" spans="1:1">
      <c r="A2917" s="6">
        <f>'Version History'!E1444</f>
        <v>1963</v>
      </c>
    </row>
    <row r="2918" spans="1:1">
      <c r="A2918" s="6">
        <f>'Version History'!E1445</f>
        <v>1965</v>
      </c>
    </row>
    <row r="2919" spans="1:1">
      <c r="A2919" s="6">
        <f>'Version History'!E1446</f>
        <v>1966</v>
      </c>
    </row>
    <row r="2920" spans="1:1">
      <c r="A2920" s="6">
        <f>'Version History'!E1447</f>
        <v>1967</v>
      </c>
    </row>
    <row r="2921" spans="1:1">
      <c r="A2921" s="6">
        <f>'Version History'!E1448</f>
        <v>1968</v>
      </c>
    </row>
    <row r="2922" spans="1:1">
      <c r="A2922" s="6">
        <f>'Version History'!E1449</f>
        <v>1969</v>
      </c>
    </row>
    <row r="2923" spans="1:1">
      <c r="A2923" s="6">
        <f>'Version History'!E1450</f>
        <v>1970</v>
      </c>
    </row>
    <row r="2924" spans="1:1">
      <c r="A2924" s="6">
        <f>'Version History'!E1451</f>
        <v>1971</v>
      </c>
    </row>
    <row r="2925" spans="1:1">
      <c r="A2925" s="6">
        <f>'Version History'!E1452</f>
        <v>1972</v>
      </c>
    </row>
    <row r="2926" spans="1:1">
      <c r="A2926" s="6">
        <f>'Version History'!E1453</f>
        <v>1973</v>
      </c>
    </row>
    <row r="2927" spans="1:1">
      <c r="A2927" s="6">
        <f>'Version History'!E1454</f>
        <v>1976</v>
      </c>
    </row>
    <row r="2928" spans="1:1">
      <c r="A2928" s="6">
        <f>'Version History'!E1455</f>
        <v>1982</v>
      </c>
    </row>
    <row r="2929" spans="1:1">
      <c r="A2929" s="6">
        <f>'Version History'!E1456</f>
        <v>1983</v>
      </c>
    </row>
    <row r="2930" spans="1:1">
      <c r="A2930" s="6">
        <f>'Version History'!E1457</f>
        <v>1984</v>
      </c>
    </row>
    <row r="2931" spans="1:1">
      <c r="A2931" s="6">
        <f>'Version History'!E1458</f>
        <v>1985</v>
      </c>
    </row>
    <row r="2932" spans="1:1">
      <c r="A2932" s="6">
        <f>'Version History'!E1459</f>
        <v>1986</v>
      </c>
    </row>
    <row r="2933" spans="1:1">
      <c r="A2933" s="6">
        <f>'Version History'!E1460</f>
        <v>1987</v>
      </c>
    </row>
    <row r="2934" spans="1:1">
      <c r="A2934" s="6">
        <f>'Version History'!E1461</f>
        <v>1988</v>
      </c>
    </row>
    <row r="2935" spans="1:1">
      <c r="A2935" s="6">
        <f>'Version History'!E1462</f>
        <v>1989</v>
      </c>
    </row>
    <row r="2936" spans="1:1">
      <c r="A2936" s="6">
        <f>'Version History'!E1463</f>
        <v>1990</v>
      </c>
    </row>
    <row r="2937" spans="1:1">
      <c r="A2937" s="6">
        <f>'Version History'!E1464</f>
        <v>1991</v>
      </c>
    </row>
    <row r="2938" spans="1:1">
      <c r="A2938" s="6">
        <f>'Version History'!E1465</f>
        <v>1992</v>
      </c>
    </row>
    <row r="2939" spans="1:1">
      <c r="A2939" s="6">
        <f>'Version History'!E1466</f>
        <v>1993</v>
      </c>
    </row>
    <row r="2940" spans="1:1">
      <c r="A2940" s="6">
        <f>'Version History'!E1467</f>
        <v>1994</v>
      </c>
    </row>
    <row r="2941" spans="1:1">
      <c r="A2941" s="6">
        <f>'Version History'!E1468</f>
        <v>1995</v>
      </c>
    </row>
    <row r="2942" spans="1:1">
      <c r="A2942" s="6">
        <f>'Version History'!E1469</f>
        <v>1996</v>
      </c>
    </row>
    <row r="2943" spans="1:1">
      <c r="A2943" s="6">
        <f>'Version History'!E1470</f>
        <v>1997</v>
      </c>
    </row>
    <row r="2944" spans="1:1">
      <c r="A2944" s="6">
        <f>'Version History'!E1471</f>
        <v>1999</v>
      </c>
    </row>
    <row r="2945" spans="1:1">
      <c r="A2945" s="6">
        <f>'Version History'!E1472</f>
        <v>2000</v>
      </c>
    </row>
    <row r="2946" spans="1:1">
      <c r="A2946" s="6">
        <f>'Version History'!E1473</f>
        <v>2001</v>
      </c>
    </row>
    <row r="2947" spans="1:1">
      <c r="A2947" s="6">
        <f>'Version History'!E1474</f>
        <v>2002</v>
      </c>
    </row>
    <row r="2948" spans="1:1">
      <c r="A2948" s="6">
        <f>'Version History'!E1475</f>
        <v>2003</v>
      </c>
    </row>
    <row r="2949" spans="1:1">
      <c r="A2949" s="6">
        <f>'Version History'!E1476</f>
        <v>2004</v>
      </c>
    </row>
    <row r="2950" spans="1:1">
      <c r="A2950" s="6">
        <f>'Version History'!E1477</f>
        <v>2005</v>
      </c>
    </row>
    <row r="2951" spans="1:1">
      <c r="A2951" s="6">
        <f>'Version History'!E1478</f>
        <v>2009</v>
      </c>
    </row>
    <row r="2952" spans="1:1">
      <c r="A2952" s="6">
        <f>'Version History'!E1479</f>
        <v>2010</v>
      </c>
    </row>
    <row r="2953" spans="1:1">
      <c r="A2953" s="6">
        <f>'Version History'!E1480</f>
        <v>2011</v>
      </c>
    </row>
    <row r="2954" spans="1:1">
      <c r="A2954" s="6">
        <f>'Version History'!E1481</f>
        <v>2012</v>
      </c>
    </row>
    <row r="2955" spans="1:1">
      <c r="A2955" s="6">
        <f>'Version History'!E1482</f>
        <v>2013</v>
      </c>
    </row>
    <row r="2956" spans="1:1">
      <c r="A2956" s="6">
        <f>'Version History'!E1483</f>
        <v>2014</v>
      </c>
    </row>
    <row r="2957" spans="1:1">
      <c r="A2957" s="6">
        <f>'Version History'!E1484</f>
        <v>2015</v>
      </c>
    </row>
    <row r="2958" spans="1:1">
      <c r="A2958" s="6">
        <f>'Version History'!E1485</f>
        <v>2016</v>
      </c>
    </row>
    <row r="2959" spans="1:1">
      <c r="A2959" s="6">
        <f>'Version History'!E1486</f>
        <v>2017</v>
      </c>
    </row>
    <row r="2960" spans="1:1">
      <c r="A2960" s="6">
        <f>'Version History'!E1487</f>
        <v>2018</v>
      </c>
    </row>
    <row r="2961" spans="1:1">
      <c r="A2961" s="6">
        <f>'Version History'!E1488</f>
        <v>2021</v>
      </c>
    </row>
    <row r="2962" spans="1:1">
      <c r="A2962" s="6">
        <f>'Version History'!E1489</f>
        <v>2022</v>
      </c>
    </row>
    <row r="2963" spans="1:1">
      <c r="A2963" s="6">
        <f>'Version History'!E1490</f>
        <v>2023</v>
      </c>
    </row>
    <row r="2964" spans="1:1">
      <c r="A2964" s="6">
        <f>'Version History'!E1491</f>
        <v>2024</v>
      </c>
    </row>
    <row r="2965" spans="1:1">
      <c r="A2965" s="6">
        <f>'Version History'!E1492</f>
        <v>2025</v>
      </c>
    </row>
    <row r="2966" spans="1:1">
      <c r="A2966" s="6">
        <f>'Version History'!E1493</f>
        <v>2026</v>
      </c>
    </row>
    <row r="2967" spans="1:1">
      <c r="A2967" s="6">
        <f>'Version History'!E1494</f>
        <v>2030</v>
      </c>
    </row>
    <row r="2968" spans="1:1">
      <c r="A2968" s="6">
        <f>'Version History'!E1495</f>
        <v>2031</v>
      </c>
    </row>
    <row r="2969" spans="1:1">
      <c r="A2969" s="6">
        <f>'Version History'!E1496</f>
        <v>2032</v>
      </c>
    </row>
    <row r="2970" spans="1:1">
      <c r="A2970" s="6">
        <f>'Version History'!E1497</f>
        <v>2033</v>
      </c>
    </row>
    <row r="2971" spans="1:1">
      <c r="A2971" s="6">
        <f>'Version History'!E1498</f>
        <v>2034</v>
      </c>
    </row>
    <row r="2972" spans="1:1">
      <c r="A2972" s="6">
        <f>'Version History'!E1499</f>
        <v>2035</v>
      </c>
    </row>
    <row r="2973" spans="1:1">
      <c r="A2973" s="6">
        <f>'Version History'!E1500</f>
        <v>2036</v>
      </c>
    </row>
    <row r="2974" spans="1:1">
      <c r="A2974" s="6">
        <f>'Version History'!E1501</f>
        <v>2037</v>
      </c>
    </row>
    <row r="2975" spans="1:1">
      <c r="A2975" s="6">
        <f>'Version History'!E1502</f>
        <v>2038</v>
      </c>
    </row>
    <row r="2976" spans="1:1">
      <c r="A2976" s="6">
        <f>'Version History'!E1503</f>
        <v>2039</v>
      </c>
    </row>
    <row r="2977" spans="1:1">
      <c r="A2977" s="6">
        <f>'Version History'!E1504</f>
        <v>2040</v>
      </c>
    </row>
    <row r="2978" spans="1:1">
      <c r="A2978" s="6">
        <f>'Version History'!E1505</f>
        <v>2041</v>
      </c>
    </row>
    <row r="2979" spans="1:1">
      <c r="A2979" s="6">
        <f>'Version History'!E1506</f>
        <v>2042</v>
      </c>
    </row>
    <row r="2980" spans="1:1">
      <c r="A2980" s="6">
        <f>'Version History'!E1507</f>
        <v>2043</v>
      </c>
    </row>
    <row r="2981" spans="1:1">
      <c r="A2981" s="6">
        <f>'Version History'!E1508</f>
        <v>2044</v>
      </c>
    </row>
    <row r="2982" spans="1:1">
      <c r="A2982" s="6">
        <f>'Version History'!E1509</f>
        <v>2045</v>
      </c>
    </row>
    <row r="2983" spans="1:1">
      <c r="A2983" s="6">
        <f>'Version History'!E1510</f>
        <v>2046</v>
      </c>
    </row>
    <row r="2984" spans="1:1">
      <c r="A2984" s="6">
        <f>'Version History'!E1511</f>
        <v>2047</v>
      </c>
    </row>
    <row r="2985" spans="1:1">
      <c r="A2985" s="6">
        <f>'Version History'!E1512</f>
        <v>2049</v>
      </c>
    </row>
    <row r="2986" spans="1:1">
      <c r="A2986" s="6">
        <f>'Version History'!E1513</f>
        <v>2050</v>
      </c>
    </row>
    <row r="2987" spans="1:1">
      <c r="A2987" s="6">
        <f>'Version History'!E1514</f>
        <v>2051</v>
      </c>
    </row>
    <row r="2988" spans="1:1">
      <c r="A2988" s="6">
        <f>'Version History'!E1515</f>
        <v>2052</v>
      </c>
    </row>
    <row r="2989" spans="1:1">
      <c r="A2989" s="6">
        <f>'Version History'!E1516</f>
        <v>2053</v>
      </c>
    </row>
    <row r="2990" spans="1:1">
      <c r="A2990" s="6">
        <f>'Version History'!E1517</f>
        <v>2054</v>
      </c>
    </row>
    <row r="2991" spans="1:1">
      <c r="A2991" s="6">
        <f>'Version History'!E1518</f>
        <v>2055</v>
      </c>
    </row>
    <row r="2992" spans="1:1">
      <c r="A2992" s="6">
        <f>'Version History'!E1519</f>
        <v>2056</v>
      </c>
    </row>
    <row r="2993" spans="1:1">
      <c r="A2993" s="6">
        <f>'Version History'!E1520</f>
        <v>2057</v>
      </c>
    </row>
    <row r="2994" spans="1:1">
      <c r="A2994" s="6">
        <f>'Version History'!E1521</f>
        <v>2060</v>
      </c>
    </row>
    <row r="2995" spans="1:1">
      <c r="A2995" s="6">
        <f>'Version History'!E1522</f>
        <v>2061</v>
      </c>
    </row>
    <row r="2996" spans="1:1">
      <c r="A2996" s="6">
        <f>'Version History'!E1523</f>
        <v>2062</v>
      </c>
    </row>
    <row r="2997" spans="1:1">
      <c r="A2997" s="6">
        <f>'Version History'!E1524</f>
        <v>2063</v>
      </c>
    </row>
    <row r="2998" spans="1:1">
      <c r="A2998" s="6">
        <f>'Version History'!E1525</f>
        <v>2064</v>
      </c>
    </row>
    <row r="2999" spans="1:1">
      <c r="A2999" s="6">
        <f>'Version History'!E1526</f>
        <v>2065</v>
      </c>
    </row>
    <row r="3000" spans="1:1">
      <c r="A3000" s="6">
        <f>'Version History'!E1527</f>
        <v>2066</v>
      </c>
    </row>
    <row r="3001" spans="1:1">
      <c r="A3001" s="6">
        <f>'Version History'!E1528</f>
        <v>2067</v>
      </c>
    </row>
    <row r="3002" spans="1:1">
      <c r="A3002" s="6">
        <f>'Version History'!E1529</f>
        <v>2068</v>
      </c>
    </row>
    <row r="3003" spans="1:1">
      <c r="A3003" s="6">
        <f>'Version History'!E1530</f>
        <v>2069</v>
      </c>
    </row>
    <row r="3004" spans="1:1">
      <c r="A3004" s="6">
        <f>'Version History'!E1531</f>
        <v>2071</v>
      </c>
    </row>
    <row r="3005" spans="1:1">
      <c r="A3005" s="6">
        <f>'Version History'!E1532</f>
        <v>2072</v>
      </c>
    </row>
    <row r="3006" spans="1:1">
      <c r="A3006" s="6">
        <f>'Version History'!E1533</f>
        <v>2073</v>
      </c>
    </row>
    <row r="3007" spans="1:1">
      <c r="A3007" s="6">
        <f>'Version History'!E1534</f>
        <v>2074</v>
      </c>
    </row>
    <row r="3008" spans="1:1">
      <c r="A3008" s="6">
        <f>'Version History'!E1535</f>
        <v>2075</v>
      </c>
    </row>
    <row r="3009" spans="1:1">
      <c r="A3009" s="6">
        <f>'Version History'!E1536</f>
        <v>2077</v>
      </c>
    </row>
    <row r="3010" spans="1:1">
      <c r="A3010" s="6">
        <f>'Version History'!E1537</f>
        <v>2078</v>
      </c>
    </row>
    <row r="3011" spans="1:1">
      <c r="A3011" s="6">
        <f>'Version History'!E1538</f>
        <v>2079</v>
      </c>
    </row>
    <row r="3012" spans="1:1">
      <c r="A3012" s="6">
        <f>'Version History'!E1539</f>
        <v>2080</v>
      </c>
    </row>
    <row r="3013" spans="1:1">
      <c r="A3013" s="6">
        <f>'Version History'!E1540</f>
        <v>2082</v>
      </c>
    </row>
    <row r="3014" spans="1:1">
      <c r="A3014" s="6">
        <f>'Version History'!E1541</f>
        <v>2083</v>
      </c>
    </row>
    <row r="3015" spans="1:1">
      <c r="A3015" s="6">
        <f>'Version History'!E1542</f>
        <v>2084</v>
      </c>
    </row>
    <row r="3016" spans="1:1">
      <c r="A3016" s="6">
        <f>'Version History'!E1543</f>
        <v>2085</v>
      </c>
    </row>
    <row r="3017" spans="1:1">
      <c r="A3017" s="6">
        <f>'Version History'!E1544</f>
        <v>2086</v>
      </c>
    </row>
    <row r="3018" spans="1:1">
      <c r="A3018" s="6">
        <f>'Version History'!E1545</f>
        <v>2087</v>
      </c>
    </row>
    <row r="3019" spans="1:1">
      <c r="A3019" s="6">
        <f>'Version History'!E1546</f>
        <v>2088</v>
      </c>
    </row>
    <row r="3020" spans="1:1">
      <c r="A3020" s="6">
        <f>'Version History'!E1547</f>
        <v>2089</v>
      </c>
    </row>
    <row r="3021" spans="1:1">
      <c r="A3021" s="6">
        <f>'Version History'!E1548</f>
        <v>2090</v>
      </c>
    </row>
    <row r="3022" spans="1:1">
      <c r="A3022" s="6">
        <f>'Version History'!E1549</f>
        <v>2091</v>
      </c>
    </row>
    <row r="3023" spans="1:1">
      <c r="A3023" s="6">
        <f>'Version History'!E1550</f>
        <v>2092</v>
      </c>
    </row>
    <row r="3024" spans="1:1">
      <c r="A3024" s="6">
        <f>'Version History'!E1551</f>
        <v>2093</v>
      </c>
    </row>
    <row r="3025" spans="1:1">
      <c r="A3025" s="6">
        <f>'Version History'!E1552</f>
        <v>2094</v>
      </c>
    </row>
    <row r="3026" spans="1:1">
      <c r="A3026" s="6">
        <f>'Version History'!E1553</f>
        <v>2095</v>
      </c>
    </row>
    <row r="3027" spans="1:1">
      <c r="A3027" s="6">
        <f>'Version History'!E1554</f>
        <v>2096</v>
      </c>
    </row>
    <row r="3028" spans="1:1">
      <c r="A3028" s="6">
        <f>'Version History'!E1555</f>
        <v>2097</v>
      </c>
    </row>
    <row r="3029" spans="1:1">
      <c r="A3029" s="6">
        <f>'Version History'!E1556</f>
        <v>2099</v>
      </c>
    </row>
    <row r="3030" spans="1:1">
      <c r="A3030" s="6">
        <f>'Version History'!E1557</f>
        <v>2100</v>
      </c>
    </row>
    <row r="3031" spans="1:1">
      <c r="A3031" s="6">
        <f>'Version History'!E1558</f>
        <v>2101</v>
      </c>
    </row>
    <row r="3032" spans="1:1">
      <c r="A3032" s="6">
        <f>'Version History'!E1559</f>
        <v>2102</v>
      </c>
    </row>
    <row r="3033" spans="1:1">
      <c r="A3033" s="6">
        <f>'Version History'!E1560</f>
        <v>2103</v>
      </c>
    </row>
    <row r="3034" spans="1:1">
      <c r="A3034" s="6">
        <f>'Version History'!E1561</f>
        <v>2104</v>
      </c>
    </row>
    <row r="3035" spans="1:1">
      <c r="A3035" s="6">
        <f>'Version History'!E1562</f>
        <v>2105</v>
      </c>
    </row>
    <row r="3036" spans="1:1">
      <c r="A3036" s="6">
        <f>'Version History'!E1563</f>
        <v>2106</v>
      </c>
    </row>
    <row r="3037" spans="1:1">
      <c r="A3037" s="6">
        <f>'Version History'!E1564</f>
        <v>2107</v>
      </c>
    </row>
    <row r="3038" spans="1:1">
      <c r="A3038" s="6">
        <f>'Version History'!E1565</f>
        <v>2108</v>
      </c>
    </row>
    <row r="3039" spans="1:1">
      <c r="A3039" s="6">
        <f>'Version History'!E1566</f>
        <v>2112</v>
      </c>
    </row>
    <row r="3040" spans="1:1">
      <c r="A3040" s="6">
        <f>'Version History'!E1567</f>
        <v>2113</v>
      </c>
    </row>
    <row r="3041" spans="1:1">
      <c r="A3041" s="6">
        <f>'Version History'!E1568</f>
        <v>2114</v>
      </c>
    </row>
    <row r="3042" spans="1:1">
      <c r="A3042" s="6">
        <f>'Version History'!E1569</f>
        <v>2115</v>
      </c>
    </row>
    <row r="3043" spans="1:1">
      <c r="A3043" s="6">
        <f>'Version History'!E1570</f>
        <v>2116</v>
      </c>
    </row>
    <row r="3044" spans="1:1">
      <c r="A3044" s="6">
        <f>'Version History'!E1571</f>
        <v>2117</v>
      </c>
    </row>
    <row r="3045" spans="1:1">
      <c r="A3045" s="6">
        <f>'Version History'!E1572</f>
        <v>2118</v>
      </c>
    </row>
    <row r="3046" spans="1:1">
      <c r="A3046" s="6">
        <f>'Version History'!E1573</f>
        <v>2119</v>
      </c>
    </row>
    <row r="3047" spans="1:1">
      <c r="A3047" s="6">
        <f>'Version History'!E1574</f>
        <v>2120</v>
      </c>
    </row>
    <row r="3048" spans="1:1">
      <c r="A3048" s="6">
        <f>'Version History'!E1575</f>
        <v>2121</v>
      </c>
    </row>
    <row r="3049" spans="1:1">
      <c r="A3049" s="6">
        <f>'Version History'!E1576</f>
        <v>2122</v>
      </c>
    </row>
    <row r="3050" spans="1:1">
      <c r="A3050" s="6">
        <f>'Version History'!E1577</f>
        <v>2123</v>
      </c>
    </row>
    <row r="3051" spans="1:1">
      <c r="A3051" s="6">
        <f>'Version History'!E1578</f>
        <v>2124</v>
      </c>
    </row>
    <row r="3052" spans="1:1">
      <c r="A3052" s="6">
        <f>'Version History'!E1579</f>
        <v>2127</v>
      </c>
    </row>
    <row r="3053" spans="1:1">
      <c r="A3053" s="6">
        <f>'Version History'!E1580</f>
        <v>2128</v>
      </c>
    </row>
    <row r="3054" spans="1:1">
      <c r="A3054" s="6">
        <f>'Version History'!E1581</f>
        <v>2130</v>
      </c>
    </row>
    <row r="3055" spans="1:1">
      <c r="A3055" s="6">
        <f>'Version History'!E1582</f>
        <v>2131</v>
      </c>
    </row>
    <row r="3056" spans="1:1">
      <c r="A3056" s="6">
        <f>'Version History'!E1583</f>
        <v>2132</v>
      </c>
    </row>
    <row r="3057" spans="1:1">
      <c r="A3057" s="6">
        <f>'Version History'!E1584</f>
        <v>2133</v>
      </c>
    </row>
    <row r="3058" spans="1:1">
      <c r="A3058" s="6">
        <f>'Version History'!E1585</f>
        <v>2134</v>
      </c>
    </row>
    <row r="3059" spans="1:1">
      <c r="A3059" s="6">
        <f>'Version History'!E1586</f>
        <v>2135</v>
      </c>
    </row>
    <row r="3060" spans="1:1">
      <c r="A3060" s="6">
        <f>'Version History'!E1587</f>
        <v>2136</v>
      </c>
    </row>
    <row r="3061" spans="1:1">
      <c r="A3061" s="6">
        <f>'Version History'!E1588</f>
        <v>2137</v>
      </c>
    </row>
    <row r="3062" spans="1:1">
      <c r="A3062" s="6">
        <f>'Version History'!E1589</f>
        <v>2138</v>
      </c>
    </row>
    <row r="3063" spans="1:1">
      <c r="A3063" s="6">
        <f>'Version History'!E1590</f>
        <v>2139</v>
      </c>
    </row>
    <row r="3064" spans="1:1">
      <c r="A3064" s="6">
        <f>'Version History'!E1591</f>
        <v>2140</v>
      </c>
    </row>
    <row r="3065" spans="1:1">
      <c r="A3065" s="6">
        <f>'Version History'!E1592</f>
        <v>2141</v>
      </c>
    </row>
    <row r="3066" spans="1:1">
      <c r="A3066" s="6">
        <f>'Version History'!E1593</f>
        <v>2142</v>
      </c>
    </row>
    <row r="3067" spans="1:1">
      <c r="A3067" s="6">
        <f>'Version History'!E1594</f>
        <v>2143</v>
      </c>
    </row>
    <row r="3068" spans="1:1">
      <c r="A3068" s="6">
        <f>'Version History'!E1595</f>
        <v>2145</v>
      </c>
    </row>
    <row r="3069" spans="1:1">
      <c r="A3069" s="6">
        <f>'Version History'!E1596</f>
        <v>2146</v>
      </c>
    </row>
    <row r="3070" spans="1:1">
      <c r="A3070" s="6">
        <f>'Version History'!E1597</f>
        <v>2147</v>
      </c>
    </row>
    <row r="3071" spans="1:1">
      <c r="A3071" s="6">
        <f>'Version History'!E1598</f>
        <v>2148</v>
      </c>
    </row>
    <row r="3072" spans="1:1">
      <c r="A3072" s="6">
        <f>'Version History'!E1599</f>
        <v>2149</v>
      </c>
    </row>
    <row r="3073" spans="1:1">
      <c r="A3073" s="6">
        <f>'Version History'!E1600</f>
        <v>2150</v>
      </c>
    </row>
    <row r="3074" spans="1:1">
      <c r="A3074" s="6">
        <f>'Version History'!E1601</f>
        <v>2151</v>
      </c>
    </row>
    <row r="3075" spans="1:1">
      <c r="A3075" s="6">
        <f>'Version History'!E1602</f>
        <v>2152</v>
      </c>
    </row>
    <row r="3076" spans="1:1">
      <c r="A3076" s="6">
        <f>'Version History'!E1603</f>
        <v>2156</v>
      </c>
    </row>
    <row r="3077" spans="1:1">
      <c r="A3077" s="6">
        <f>'Version History'!E1604</f>
        <v>2157</v>
      </c>
    </row>
    <row r="3078" spans="1:1">
      <c r="A3078" s="6">
        <f>'Version History'!E1605</f>
        <v>2158</v>
      </c>
    </row>
    <row r="3079" spans="1:1">
      <c r="A3079" s="6">
        <f>'Version History'!E1606</f>
        <v>2159</v>
      </c>
    </row>
    <row r="3080" spans="1:1">
      <c r="A3080" s="6">
        <f>'Version History'!E1607</f>
        <v>2161</v>
      </c>
    </row>
    <row r="3081" spans="1:1">
      <c r="A3081" s="6">
        <f>'Version History'!E1608</f>
        <v>2162</v>
      </c>
    </row>
    <row r="3082" spans="1:1">
      <c r="A3082" s="6">
        <f>'Version History'!E1609</f>
        <v>2163</v>
      </c>
    </row>
    <row r="3083" spans="1:1">
      <c r="A3083" s="6">
        <f>'Version History'!E1610</f>
        <v>2165</v>
      </c>
    </row>
    <row r="3084" spans="1:1">
      <c r="A3084" s="6">
        <f>'Version History'!E1611</f>
        <v>2166</v>
      </c>
    </row>
    <row r="3085" spans="1:1">
      <c r="A3085" s="6">
        <f>'Version History'!E1612</f>
        <v>2167</v>
      </c>
    </row>
    <row r="3086" spans="1:1">
      <c r="A3086" s="6">
        <f>'Version History'!E1613</f>
        <v>2168</v>
      </c>
    </row>
    <row r="3087" spans="1:1">
      <c r="A3087" s="6">
        <f>'Version History'!E1614</f>
        <v>2173</v>
      </c>
    </row>
    <row r="3088" spans="1:1">
      <c r="A3088" s="6">
        <f>'Version History'!E1615</f>
        <v>2174</v>
      </c>
    </row>
    <row r="3089" spans="1:1">
      <c r="A3089" s="6">
        <f>'Version History'!E1616</f>
        <v>2175</v>
      </c>
    </row>
    <row r="3090" spans="1:1">
      <c r="A3090" s="6">
        <f>'Version History'!E1617</f>
        <v>2176</v>
      </c>
    </row>
    <row r="3091" spans="1:1">
      <c r="A3091" s="6">
        <f>'Version History'!E1618</f>
        <v>2178</v>
      </c>
    </row>
    <row r="3092" spans="1:1">
      <c r="A3092" s="6">
        <f>'Version History'!E1619</f>
        <v>2181</v>
      </c>
    </row>
    <row r="3093" spans="1:1">
      <c r="A3093" s="6">
        <f>'Version History'!E1620</f>
        <v>2183</v>
      </c>
    </row>
    <row r="3094" spans="1:1">
      <c r="A3094" s="6">
        <f>'Version History'!E1621</f>
        <v>2184</v>
      </c>
    </row>
    <row r="3095" spans="1:1">
      <c r="A3095" s="6">
        <f>'Version History'!E1622</f>
        <v>2185</v>
      </c>
    </row>
    <row r="3096" spans="1:1">
      <c r="A3096" s="6">
        <f>'Version History'!E1623</f>
        <v>2186</v>
      </c>
    </row>
    <row r="3097" spans="1:1">
      <c r="A3097" s="6">
        <f>'Version History'!E1624</f>
        <v>2187</v>
      </c>
    </row>
    <row r="3098" spans="1:1">
      <c r="A3098" s="6">
        <f>'Version History'!E1625</f>
        <v>2188</v>
      </c>
    </row>
    <row r="3099" spans="1:1">
      <c r="A3099" s="6">
        <f>'Version History'!E1626</f>
        <v>2189</v>
      </c>
    </row>
    <row r="3100" spans="1:1">
      <c r="A3100" s="6">
        <f>'Version History'!E1627</f>
        <v>2190</v>
      </c>
    </row>
    <row r="3101" spans="1:1">
      <c r="A3101" s="6">
        <f>'Version History'!E1628</f>
        <v>2191</v>
      </c>
    </row>
    <row r="3102" spans="1:1">
      <c r="A3102" s="6">
        <f>'Version History'!E1629</f>
        <v>2192</v>
      </c>
    </row>
    <row r="3103" spans="1:1">
      <c r="A3103" s="6">
        <f>'Version History'!E1630</f>
        <v>2193</v>
      </c>
    </row>
    <row r="3104" spans="1:1">
      <c r="A3104" s="6">
        <f>'Version History'!E1631</f>
        <v>2194</v>
      </c>
    </row>
    <row r="3105" spans="1:1">
      <c r="A3105" s="6">
        <f>'Version History'!E1632</f>
        <v>2195</v>
      </c>
    </row>
    <row r="3106" spans="1:1">
      <c r="A3106" s="6">
        <f>'Version History'!E1633</f>
        <v>2196</v>
      </c>
    </row>
    <row r="3107" spans="1:1">
      <c r="A3107" s="6">
        <f>'Version History'!E1634</f>
        <v>2197</v>
      </c>
    </row>
    <row r="3108" spans="1:1">
      <c r="A3108" s="6">
        <f>'Version History'!E1635</f>
        <v>2199</v>
      </c>
    </row>
    <row r="3109" spans="1:1">
      <c r="A3109" s="6">
        <f>'Version History'!E1636</f>
        <v>2200</v>
      </c>
    </row>
    <row r="3110" spans="1:1">
      <c r="A3110" s="6">
        <f>'Version History'!E1637</f>
        <v>2201</v>
      </c>
    </row>
    <row r="3111" spans="1:1">
      <c r="A3111" s="6">
        <f>'Version History'!E1638</f>
        <v>2202</v>
      </c>
    </row>
    <row r="3112" spans="1:1">
      <c r="A3112" s="6">
        <f>'Version History'!E1639</f>
        <v>2203</v>
      </c>
    </row>
    <row r="3113" spans="1:1">
      <c r="A3113" s="6">
        <f>'Version History'!E1640</f>
        <v>2205</v>
      </c>
    </row>
    <row r="3114" spans="1:1">
      <c r="A3114" s="6">
        <f>'Version History'!E1641</f>
        <v>2211</v>
      </c>
    </row>
    <row r="3115" spans="1:1">
      <c r="A3115" s="6">
        <f>'Version History'!E1642</f>
        <v>2214</v>
      </c>
    </row>
    <row r="3116" spans="1:1">
      <c r="A3116" s="6">
        <f>'Version History'!E1643</f>
        <v>2218</v>
      </c>
    </row>
    <row r="3117" spans="1:1">
      <c r="A3117" s="6">
        <f>'Version History'!E1644</f>
        <v>2219</v>
      </c>
    </row>
    <row r="3118" spans="1:1">
      <c r="A3118" s="6">
        <f>'Version History'!E1645</f>
        <v>2221</v>
      </c>
    </row>
    <row r="3119" spans="1:1">
      <c r="A3119" s="6">
        <f>'Version History'!E1646</f>
        <v>2222</v>
      </c>
    </row>
    <row r="3120" spans="1:1">
      <c r="A3120" s="6">
        <f>'Version History'!E1647</f>
        <v>2223</v>
      </c>
    </row>
    <row r="3121" spans="1:1">
      <c r="A3121" s="6">
        <f>'Version History'!E1648</f>
        <v>2224</v>
      </c>
    </row>
    <row r="3122" spans="1:1">
      <c r="A3122" s="6">
        <f>'Version History'!E1649</f>
        <v>2226</v>
      </c>
    </row>
    <row r="3123" spans="1:1">
      <c r="A3123" s="6">
        <f>'Version History'!E1650</f>
        <v>2227</v>
      </c>
    </row>
    <row r="3124" spans="1:1">
      <c r="A3124" s="6">
        <f>'Version History'!E1651</f>
        <v>2228</v>
      </c>
    </row>
    <row r="3125" spans="1:1">
      <c r="A3125" s="6">
        <f>'Version History'!E1652</f>
        <v>2229</v>
      </c>
    </row>
    <row r="3126" spans="1:1">
      <c r="A3126" s="6">
        <f>'Version History'!E1653</f>
        <v>2232</v>
      </c>
    </row>
    <row r="3127" spans="1:1">
      <c r="A3127" s="6">
        <f>'Version History'!E1654</f>
        <v>2234</v>
      </c>
    </row>
    <row r="3128" spans="1:1">
      <c r="A3128" s="6">
        <f>'Version History'!E1655</f>
        <v>2235</v>
      </c>
    </row>
    <row r="3129" spans="1:1">
      <c r="A3129" s="6">
        <f>'Version History'!E1656</f>
        <v>2236</v>
      </c>
    </row>
    <row r="3130" spans="1:1">
      <c r="A3130" s="6">
        <f>'Version History'!E1657</f>
        <v>2237</v>
      </c>
    </row>
    <row r="3131" spans="1:1">
      <c r="A3131" s="6">
        <f>'Version History'!E1658</f>
        <v>2238</v>
      </c>
    </row>
    <row r="3132" spans="1:1">
      <c r="A3132" s="6">
        <f>'Version History'!E1659</f>
        <v>2239</v>
      </c>
    </row>
    <row r="3133" spans="1:1">
      <c r="A3133" s="6">
        <f>'Version History'!E1660</f>
        <v>2240</v>
      </c>
    </row>
    <row r="3134" spans="1:1">
      <c r="A3134" s="6">
        <f>'Version History'!E1661</f>
        <v>2242</v>
      </c>
    </row>
    <row r="3135" spans="1:1">
      <c r="A3135" s="6">
        <f>'Version History'!E1662</f>
        <v>2243</v>
      </c>
    </row>
    <row r="3136" spans="1:1">
      <c r="A3136" s="6">
        <f>'Version History'!E1663</f>
        <v>2244</v>
      </c>
    </row>
    <row r="3137" spans="1:1">
      <c r="A3137" s="6">
        <f>'Version History'!E1664</f>
        <v>2245</v>
      </c>
    </row>
    <row r="3138" spans="1:1">
      <c r="A3138" s="6">
        <f>'Version History'!E1665</f>
        <v>2247</v>
      </c>
    </row>
    <row r="3139" spans="1:1">
      <c r="A3139" s="6">
        <f>'Version History'!E1666</f>
        <v>2248</v>
      </c>
    </row>
    <row r="3140" spans="1:1">
      <c r="A3140" s="6">
        <f>'Version History'!E1667</f>
        <v>2252</v>
      </c>
    </row>
    <row r="3141" spans="1:1">
      <c r="A3141" s="6">
        <f>'Version History'!E1668</f>
        <v>2258</v>
      </c>
    </row>
    <row r="3142" spans="1:1">
      <c r="A3142" s="6">
        <f>'Version History'!E1669</f>
        <v>2263</v>
      </c>
    </row>
    <row r="3143" spans="1:1">
      <c r="A3143" s="6">
        <f>'Version History'!E1670</f>
        <v>2268</v>
      </c>
    </row>
    <row r="3144" spans="1:1">
      <c r="A3144" s="6">
        <f>'Version History'!E1671</f>
        <v>2269</v>
      </c>
    </row>
    <row r="3145" spans="1:1">
      <c r="A3145" s="6">
        <f>'Version History'!E1672</f>
        <v>2270</v>
      </c>
    </row>
    <row r="3146" spans="1:1">
      <c r="A3146" s="6">
        <f>'Version History'!E1673</f>
        <v>2271</v>
      </c>
    </row>
    <row r="3147" spans="1:1">
      <c r="A3147" s="6">
        <f>'Version History'!E1674</f>
        <v>2277</v>
      </c>
    </row>
    <row r="3148" spans="1:1">
      <c r="A3148" s="6">
        <f>'Version History'!E1675</f>
        <v>2278</v>
      </c>
    </row>
    <row r="3149" spans="1:1">
      <c r="A3149" s="6">
        <f>'Version History'!E1676</f>
        <v>2279</v>
      </c>
    </row>
    <row r="3150" spans="1:1">
      <c r="A3150" s="6">
        <f>'Version History'!E1677</f>
        <v>2282</v>
      </c>
    </row>
    <row r="3151" spans="1:1">
      <c r="A3151" s="6">
        <f>'Version History'!E1678</f>
        <v>2283</v>
      </c>
    </row>
    <row r="3152" spans="1:1">
      <c r="A3152" s="6">
        <f>'Version History'!E1679</f>
        <v>2284</v>
      </c>
    </row>
    <row r="3153" spans="1:1">
      <c r="A3153" s="6">
        <f>'Version History'!E1680</f>
        <v>2285</v>
      </c>
    </row>
    <row r="3154" spans="1:1">
      <c r="A3154" s="6">
        <f>'Version History'!E1681</f>
        <v>2288</v>
      </c>
    </row>
    <row r="3155" spans="1:1">
      <c r="A3155" s="6">
        <f>'Version History'!E1682</f>
        <v>2290</v>
      </c>
    </row>
    <row r="3156" spans="1:1">
      <c r="A3156" s="6">
        <f>'Version History'!E1683</f>
        <v>2291</v>
      </c>
    </row>
    <row r="3157" spans="1:1">
      <c r="A3157" s="6">
        <f>'Version History'!E1684</f>
        <v>2297</v>
      </c>
    </row>
    <row r="3158" spans="1:1">
      <c r="A3158" s="6">
        <f>'Version History'!E1685</f>
        <v>2301</v>
      </c>
    </row>
    <row r="3159" spans="1:1">
      <c r="A3159" s="6">
        <f>'Version History'!E1686</f>
        <v>2302</v>
      </c>
    </row>
    <row r="3160" spans="1:1">
      <c r="A3160" s="6">
        <f>'Version History'!E1687</f>
        <v>2304</v>
      </c>
    </row>
    <row r="3161" spans="1:1">
      <c r="A3161" s="6">
        <f>'Version History'!E1688</f>
        <v>2306</v>
      </c>
    </row>
    <row r="3162" spans="1:1">
      <c r="A3162" s="6">
        <f>'Version History'!E1689</f>
        <v>2307</v>
      </c>
    </row>
    <row r="3163" spans="1:1">
      <c r="A3163" s="6">
        <f>'Version History'!E1690</f>
        <v>2309</v>
      </c>
    </row>
    <row r="3164" spans="1:1">
      <c r="A3164" s="6">
        <f>'Version History'!E1691</f>
        <v>2310</v>
      </c>
    </row>
    <row r="3165" spans="1:1">
      <c r="A3165" s="6">
        <f>'Version History'!E1692</f>
        <v>2311</v>
      </c>
    </row>
    <row r="3166" spans="1:1">
      <c r="A3166" s="6">
        <f>'Version History'!E1693</f>
        <v>2312</v>
      </c>
    </row>
    <row r="3167" spans="1:1">
      <c r="A3167" s="6">
        <f>'Version History'!E1694</f>
        <v>2313</v>
      </c>
    </row>
    <row r="3168" spans="1:1">
      <c r="A3168" s="6">
        <f>'Version History'!E1695</f>
        <v>2314</v>
      </c>
    </row>
    <row r="3169" spans="1:1">
      <c r="A3169" s="6">
        <f>'Version History'!E1696</f>
        <v>2315</v>
      </c>
    </row>
    <row r="3170" spans="1:1">
      <c r="A3170" s="6">
        <f>'Version History'!E1697</f>
        <v>2316</v>
      </c>
    </row>
    <row r="3171" spans="1:1">
      <c r="A3171" s="6">
        <f>'Version History'!E1698</f>
        <v>2317</v>
      </c>
    </row>
    <row r="3172" spans="1:1">
      <c r="A3172" s="6">
        <f>'Version History'!E1699</f>
        <v>2318</v>
      </c>
    </row>
    <row r="3173" spans="1:1">
      <c r="A3173" s="6">
        <f>'Version History'!E1700</f>
        <v>2319</v>
      </c>
    </row>
    <row r="3174" spans="1:1">
      <c r="A3174" s="6">
        <f>'Version History'!E1701</f>
        <v>2320</v>
      </c>
    </row>
    <row r="3175" spans="1:1">
      <c r="A3175" s="6">
        <f>'Version History'!E1702</f>
        <v>2321</v>
      </c>
    </row>
    <row r="3176" spans="1:1">
      <c r="A3176" s="6">
        <f>'Version History'!E1703</f>
        <v>2322</v>
      </c>
    </row>
    <row r="3177" spans="1:1">
      <c r="A3177" s="6">
        <f>'Version History'!E1704</f>
        <v>2323</v>
      </c>
    </row>
    <row r="3178" spans="1:1">
      <c r="A3178" s="6">
        <f>'Version History'!E1705</f>
        <v>2324</v>
      </c>
    </row>
    <row r="3179" spans="1:1">
      <c r="A3179" s="6">
        <f>'Version History'!E1706</f>
        <v>2327</v>
      </c>
    </row>
    <row r="3180" spans="1:1">
      <c r="A3180" s="6">
        <f>'Version History'!E1707</f>
        <v>2328</v>
      </c>
    </row>
    <row r="3181" spans="1:1">
      <c r="A3181" s="6">
        <f>'Version History'!E1708</f>
        <v>2330</v>
      </c>
    </row>
    <row r="3182" spans="1:1">
      <c r="A3182" s="6">
        <f>'Version History'!E1709</f>
        <v>2331</v>
      </c>
    </row>
    <row r="3183" spans="1:1">
      <c r="A3183" s="6">
        <f>'Version History'!E1710</f>
        <v>2332</v>
      </c>
    </row>
    <row r="3184" spans="1:1">
      <c r="A3184" s="6">
        <f>'Version History'!E1711</f>
        <v>2333</v>
      </c>
    </row>
    <row r="3185" spans="1:1">
      <c r="A3185" s="6">
        <f>'Version History'!E1712</f>
        <v>2336</v>
      </c>
    </row>
    <row r="3186" spans="1:1">
      <c r="A3186" s="6">
        <f>'Version History'!E1713</f>
        <v>2339</v>
      </c>
    </row>
    <row r="3187" spans="1:1">
      <c r="A3187" s="6">
        <f>'Version History'!E1714</f>
        <v>2340</v>
      </c>
    </row>
    <row r="3188" spans="1:1">
      <c r="A3188" s="6">
        <f>'Version History'!E1715</f>
        <v>2344</v>
      </c>
    </row>
    <row r="3189" spans="1:1">
      <c r="A3189" s="6">
        <f>'Version History'!E1716</f>
        <v>2345</v>
      </c>
    </row>
    <row r="3190" spans="1:1">
      <c r="A3190" s="6">
        <f>'Version History'!E1717</f>
        <v>2347</v>
      </c>
    </row>
    <row r="3191" spans="1:1">
      <c r="A3191" s="6">
        <f>'Version History'!E1718</f>
        <v>2349</v>
      </c>
    </row>
    <row r="3192" spans="1:1">
      <c r="A3192" s="6">
        <f>'Version History'!E1719</f>
        <v>2350</v>
      </c>
    </row>
    <row r="3193" spans="1:1">
      <c r="A3193" s="6">
        <f>'Version History'!E1720</f>
        <v>2358</v>
      </c>
    </row>
    <row r="3194" spans="1:1">
      <c r="A3194" s="6">
        <f>'Version History'!E1721</f>
        <v>2360</v>
      </c>
    </row>
    <row r="3195" spans="1:1">
      <c r="A3195" s="6">
        <f>'Version History'!E1722</f>
        <v>2361</v>
      </c>
    </row>
    <row r="3196" spans="1:1">
      <c r="A3196" s="6">
        <f>'Version History'!E1723</f>
        <v>2362</v>
      </c>
    </row>
    <row r="3197" spans="1:1">
      <c r="A3197" s="6">
        <f>'Version History'!E1724</f>
        <v>2363</v>
      </c>
    </row>
    <row r="3198" spans="1:1">
      <c r="A3198" s="6">
        <f>'Version History'!E1725</f>
        <v>2364</v>
      </c>
    </row>
    <row r="3199" spans="1:1">
      <c r="A3199" s="6">
        <f>'Version History'!E1726</f>
        <v>2368</v>
      </c>
    </row>
    <row r="3200" spans="1:1">
      <c r="A3200" s="6">
        <f>'Version History'!E1727</f>
        <v>2369</v>
      </c>
    </row>
    <row r="3201" spans="1:1">
      <c r="A3201" s="6">
        <f>'Version History'!E1728</f>
        <v>2370</v>
      </c>
    </row>
    <row r="3202" spans="1:1">
      <c r="A3202" s="6">
        <f>'Version History'!E1729</f>
        <v>2371</v>
      </c>
    </row>
    <row r="3203" spans="1:1">
      <c r="A3203" s="6">
        <f>'Version History'!E1730</f>
        <v>2372</v>
      </c>
    </row>
    <row r="3204" spans="1:1">
      <c r="A3204" s="6">
        <f>'Version History'!E1731</f>
        <v>2373</v>
      </c>
    </row>
    <row r="3205" spans="1:1">
      <c r="A3205" s="6">
        <f>'Version History'!E1732</f>
        <v>2374</v>
      </c>
    </row>
    <row r="3206" spans="1:1">
      <c r="A3206" s="6">
        <f>'Version History'!E1733</f>
        <v>2375</v>
      </c>
    </row>
    <row r="3207" spans="1:1">
      <c r="A3207" s="6">
        <f>'Version History'!E1734</f>
        <v>2377</v>
      </c>
    </row>
    <row r="3208" spans="1:1">
      <c r="A3208" s="6">
        <f>'Version History'!E1735</f>
        <v>2378</v>
      </c>
    </row>
    <row r="3209" spans="1:1">
      <c r="A3209" s="6">
        <f>'Version History'!E1736</f>
        <v>2379</v>
      </c>
    </row>
    <row r="3210" spans="1:1">
      <c r="A3210" s="6">
        <f>'Version History'!E1737</f>
        <v>2380</v>
      </c>
    </row>
    <row r="3211" spans="1:1">
      <c r="A3211" s="6">
        <f>'Version History'!E1738</f>
        <v>2381</v>
      </c>
    </row>
    <row r="3212" spans="1:1">
      <c r="A3212" s="6">
        <f>'Version History'!E1739</f>
        <v>2382</v>
      </c>
    </row>
    <row r="3213" spans="1:1">
      <c r="A3213" s="6">
        <f>'Version History'!E1740</f>
        <v>2383</v>
      </c>
    </row>
    <row r="3214" spans="1:1">
      <c r="A3214" s="6">
        <f>'Version History'!E1741</f>
        <v>2384</v>
      </c>
    </row>
    <row r="3215" spans="1:1">
      <c r="A3215" s="6">
        <f>'Version History'!E1742</f>
        <v>2385</v>
      </c>
    </row>
    <row r="3216" spans="1:1">
      <c r="A3216" s="6">
        <f>'Version History'!E1743</f>
        <v>2386</v>
      </c>
    </row>
    <row r="3217" spans="1:1">
      <c r="A3217" s="6">
        <f>'Version History'!E1744</f>
        <v>2387</v>
      </c>
    </row>
    <row r="3218" spans="1:1">
      <c r="A3218" s="6">
        <f>'Version History'!E1745</f>
        <v>2388</v>
      </c>
    </row>
    <row r="3219" spans="1:1">
      <c r="A3219" s="6">
        <f>'Version History'!E1746</f>
        <v>2389</v>
      </c>
    </row>
    <row r="3220" spans="1:1">
      <c r="A3220" s="6">
        <f>'Version History'!E1747</f>
        <v>2391</v>
      </c>
    </row>
    <row r="3221" spans="1:1">
      <c r="A3221" s="6">
        <f>'Version History'!E1748</f>
        <v>2392</v>
      </c>
    </row>
    <row r="3222" spans="1:1">
      <c r="A3222" s="6">
        <f>'Version History'!E1749</f>
        <v>2393</v>
      </c>
    </row>
    <row r="3223" spans="1:1">
      <c r="A3223" s="6">
        <f>'Version History'!E1750</f>
        <v>2394</v>
      </c>
    </row>
    <row r="3224" spans="1:1">
      <c r="A3224" s="6">
        <f>'Version History'!E1751</f>
        <v>2395</v>
      </c>
    </row>
    <row r="3225" spans="1:1">
      <c r="A3225" s="6">
        <f>'Version History'!E1752</f>
        <v>2396</v>
      </c>
    </row>
    <row r="3226" spans="1:1">
      <c r="A3226" s="6">
        <f>'Version History'!E1753</f>
        <v>2397</v>
      </c>
    </row>
    <row r="3227" spans="1:1">
      <c r="A3227" s="6">
        <f>'Version History'!E1754</f>
        <v>2398</v>
      </c>
    </row>
    <row r="3228" spans="1:1">
      <c r="A3228" s="6">
        <f>'Version History'!E1755</f>
        <v>2399</v>
      </c>
    </row>
    <row r="3229" spans="1:1">
      <c r="A3229" s="6">
        <f>'Version History'!E1756</f>
        <v>2400</v>
      </c>
    </row>
    <row r="3230" spans="1:1">
      <c r="A3230" s="6">
        <f>'Version History'!E1757</f>
        <v>2401</v>
      </c>
    </row>
    <row r="3231" spans="1:1">
      <c r="A3231" s="6">
        <f>'Version History'!E1758</f>
        <v>2402</v>
      </c>
    </row>
    <row r="3232" spans="1:1">
      <c r="A3232" s="6">
        <f>'Version History'!E1759</f>
        <v>2403</v>
      </c>
    </row>
    <row r="3233" spans="1:1">
      <c r="A3233" s="6">
        <f>'Version History'!E1760</f>
        <v>2405</v>
      </c>
    </row>
    <row r="3234" spans="1:1">
      <c r="A3234" s="6">
        <f>'Version History'!E1761</f>
        <v>2406</v>
      </c>
    </row>
    <row r="3235" spans="1:1">
      <c r="A3235" s="6">
        <f>'Version History'!E1762</f>
        <v>2407</v>
      </c>
    </row>
    <row r="3236" spans="1:1">
      <c r="A3236" s="6">
        <f>'Version History'!E1763</f>
        <v>2410</v>
      </c>
    </row>
    <row r="3237" spans="1:1">
      <c r="A3237" s="6">
        <f>'Version History'!E1764</f>
        <v>2411</v>
      </c>
    </row>
    <row r="3238" spans="1:1">
      <c r="A3238" s="6">
        <f>'Version History'!E1765</f>
        <v>2412</v>
      </c>
    </row>
    <row r="3239" spans="1:1">
      <c r="A3239" s="6">
        <f>'Version History'!E1766</f>
        <v>2413</v>
      </c>
    </row>
    <row r="3240" spans="1:1">
      <c r="A3240" s="6">
        <f>'Version History'!E1767</f>
        <v>2414</v>
      </c>
    </row>
    <row r="3241" spans="1:1">
      <c r="A3241" s="6">
        <f>'Version History'!E1768</f>
        <v>2415</v>
      </c>
    </row>
    <row r="3242" spans="1:1">
      <c r="A3242" s="6">
        <f>'Version History'!E1769</f>
        <v>2416</v>
      </c>
    </row>
    <row r="3243" spans="1:1">
      <c r="A3243" s="6">
        <f>'Version History'!E1770</f>
        <v>2417</v>
      </c>
    </row>
    <row r="3244" spans="1:1">
      <c r="A3244" s="6">
        <f>'Version History'!E1771</f>
        <v>2418</v>
      </c>
    </row>
    <row r="3245" spans="1:1">
      <c r="A3245" s="6">
        <f>'Version History'!E1772</f>
        <v>2419</v>
      </c>
    </row>
    <row r="3246" spans="1:1">
      <c r="A3246" s="6">
        <f>'Version History'!E1773</f>
        <v>2421</v>
      </c>
    </row>
    <row r="3247" spans="1:1">
      <c r="A3247" s="6">
        <f>'Version History'!E1774</f>
        <v>2422</v>
      </c>
    </row>
    <row r="3248" spans="1:1">
      <c r="A3248" s="6">
        <f>'Version History'!E1775</f>
        <v>2423</v>
      </c>
    </row>
    <row r="3249" spans="1:1">
      <c r="A3249" s="6">
        <f>'Version History'!E1776</f>
        <v>2424</v>
      </c>
    </row>
    <row r="3250" spans="1:1">
      <c r="A3250" s="6">
        <f>'Version History'!E1777</f>
        <v>2432</v>
      </c>
    </row>
    <row r="3251" spans="1:1">
      <c r="A3251" s="6">
        <f>'Version History'!E1778</f>
        <v>2433</v>
      </c>
    </row>
    <row r="3252" spans="1:1">
      <c r="A3252" s="6">
        <f>'Version History'!E1779</f>
        <v>2434</v>
      </c>
    </row>
    <row r="3253" spans="1:1">
      <c r="A3253" s="6">
        <f>'Version History'!E1780</f>
        <v>2435</v>
      </c>
    </row>
    <row r="3254" spans="1:1">
      <c r="A3254" s="6">
        <f>'Version History'!E1781</f>
        <v>2436</v>
      </c>
    </row>
    <row r="3255" spans="1:1">
      <c r="A3255" s="6">
        <f>'Version History'!E1782</f>
        <v>2437</v>
      </c>
    </row>
    <row r="3256" spans="1:1">
      <c r="A3256" s="6">
        <f>'Version History'!E1783</f>
        <v>2438</v>
      </c>
    </row>
    <row r="3257" spans="1:1">
      <c r="A3257" s="6">
        <f>'Version History'!E1784</f>
        <v>2439</v>
      </c>
    </row>
    <row r="3258" spans="1:1">
      <c r="A3258" s="6">
        <f>'Version History'!E1785</f>
        <v>2440</v>
      </c>
    </row>
    <row r="3259" spans="1:1">
      <c r="A3259" s="6">
        <f>'Version History'!E1786</f>
        <v>2441</v>
      </c>
    </row>
    <row r="3260" spans="1:1">
      <c r="A3260" s="6">
        <f>'Version History'!E1787</f>
        <v>2442</v>
      </c>
    </row>
    <row r="3261" spans="1:1">
      <c r="A3261" s="6">
        <f>'Version History'!E1788</f>
        <v>2443</v>
      </c>
    </row>
    <row r="3262" spans="1:1">
      <c r="A3262" s="6">
        <f>'Version History'!E1789</f>
        <v>2444</v>
      </c>
    </row>
    <row r="3263" spans="1:1">
      <c r="A3263" s="6">
        <f>'Version History'!E1790</f>
        <v>2445</v>
      </c>
    </row>
    <row r="3264" spans="1:1">
      <c r="A3264" s="6">
        <f>'Version History'!E1791</f>
        <v>2446</v>
      </c>
    </row>
    <row r="3265" spans="1:1">
      <c r="A3265" s="6">
        <f>'Version History'!E1792</f>
        <v>2447</v>
      </c>
    </row>
    <row r="3266" spans="1:1">
      <c r="A3266" s="6">
        <f>'Version History'!E1793</f>
        <v>2448</v>
      </c>
    </row>
    <row r="3267" spans="1:1">
      <c r="A3267" s="6">
        <f>'Version History'!E1794</f>
        <v>2449</v>
      </c>
    </row>
    <row r="3268" spans="1:1">
      <c r="A3268" s="6">
        <f>'Version History'!E1795</f>
        <v>2450</v>
      </c>
    </row>
    <row r="3269" spans="1:1">
      <c r="A3269" s="6">
        <f>'Version History'!E1796</f>
        <v>2451</v>
      </c>
    </row>
    <row r="3270" spans="1:1">
      <c r="A3270" s="6">
        <f>'Version History'!E1797</f>
        <v>2452</v>
      </c>
    </row>
    <row r="3271" spans="1:1">
      <c r="A3271" s="6">
        <f>'Version History'!E1798</f>
        <v>2453</v>
      </c>
    </row>
    <row r="3272" spans="1:1">
      <c r="A3272" s="6">
        <f>'Version History'!E1799</f>
        <v>2454</v>
      </c>
    </row>
    <row r="3273" spans="1:1">
      <c r="A3273" s="6">
        <f>'Version History'!E1800</f>
        <v>2455</v>
      </c>
    </row>
    <row r="3274" spans="1:1">
      <c r="A3274" s="6">
        <f>'Version History'!E1801</f>
        <v>2456</v>
      </c>
    </row>
    <row r="3275" spans="1:1">
      <c r="A3275" s="6">
        <f>'Version History'!E1802</f>
        <v>2457</v>
      </c>
    </row>
    <row r="3276" spans="1:1">
      <c r="A3276" s="6">
        <f>'Version History'!E1803</f>
        <v>2458</v>
      </c>
    </row>
    <row r="3277" spans="1:1">
      <c r="A3277" s="6">
        <f>'Version History'!E1804</f>
        <v>2459</v>
      </c>
    </row>
    <row r="3278" spans="1:1">
      <c r="A3278" s="6">
        <f>'Version History'!E1805</f>
        <v>2460</v>
      </c>
    </row>
    <row r="3279" spans="1:1">
      <c r="A3279" s="6">
        <f>'Version History'!E1806</f>
        <v>2461</v>
      </c>
    </row>
    <row r="3280" spans="1:1">
      <c r="A3280" s="6">
        <f>'Version History'!E1807</f>
        <v>2462</v>
      </c>
    </row>
    <row r="3281" spans="1:1">
      <c r="A3281" s="6">
        <f>'Version History'!E1808</f>
        <v>2463</v>
      </c>
    </row>
    <row r="3282" spans="1:1">
      <c r="A3282" s="6">
        <f>'Version History'!E1809</f>
        <v>2464</v>
      </c>
    </row>
    <row r="3283" spans="1:1">
      <c r="A3283" s="6">
        <f>'Version History'!E1810</f>
        <v>2465</v>
      </c>
    </row>
    <row r="3284" spans="1:1">
      <c r="A3284" s="6">
        <f>'Version History'!E1811</f>
        <v>2466</v>
      </c>
    </row>
    <row r="3285" spans="1:1">
      <c r="A3285" s="6">
        <f>'Version History'!E1812</f>
        <v>2468</v>
      </c>
    </row>
    <row r="3286" spans="1:1">
      <c r="A3286" s="6">
        <f>'Version History'!E1813</f>
        <v>2470</v>
      </c>
    </row>
    <row r="3287" spans="1:1">
      <c r="A3287" s="6">
        <f>'Version History'!E1814</f>
        <v>2472</v>
      </c>
    </row>
    <row r="3288" spans="1:1">
      <c r="A3288" s="6">
        <f>'Version History'!E1815</f>
        <v>2475</v>
      </c>
    </row>
    <row r="3289" spans="1:1">
      <c r="A3289" s="6">
        <f>'Version History'!E1816</f>
        <v>2476</v>
      </c>
    </row>
    <row r="3290" spans="1:1">
      <c r="A3290" s="6">
        <f>'Version History'!E1817</f>
        <v>2477</v>
      </c>
    </row>
    <row r="3291" spans="1:1">
      <c r="A3291" s="6">
        <f>'Version History'!E1818</f>
        <v>2480</v>
      </c>
    </row>
    <row r="3292" spans="1:1">
      <c r="A3292" s="6">
        <f>'Version History'!E1819</f>
        <v>2484</v>
      </c>
    </row>
    <row r="3293" spans="1:1">
      <c r="A3293" s="6">
        <f>'Version History'!E1820</f>
        <v>2485</v>
      </c>
    </row>
    <row r="3294" spans="1:1">
      <c r="A3294" s="6">
        <f>'Version History'!E1821</f>
        <v>2486</v>
      </c>
    </row>
    <row r="3295" spans="1:1">
      <c r="A3295" s="6">
        <f>'Version History'!E1822</f>
        <v>2487</v>
      </c>
    </row>
    <row r="3296" spans="1:1">
      <c r="A3296" s="6">
        <f>'Version History'!E1823</f>
        <v>2489</v>
      </c>
    </row>
    <row r="3297" spans="1:1">
      <c r="A3297" s="6">
        <f>'Version History'!E1824</f>
        <v>2491</v>
      </c>
    </row>
    <row r="3298" spans="1:1">
      <c r="A3298" s="6">
        <f>'Version History'!E1825</f>
        <v>2492</v>
      </c>
    </row>
    <row r="3299" spans="1:1">
      <c r="A3299" s="6">
        <f>'Version History'!E1826</f>
        <v>2493</v>
      </c>
    </row>
    <row r="3300" spans="1:1">
      <c r="A3300" s="6">
        <f>'Version History'!E1827</f>
        <v>2495</v>
      </c>
    </row>
    <row r="3301" spans="1:1">
      <c r="A3301" s="6">
        <f>'Version History'!E1828</f>
        <v>2496</v>
      </c>
    </row>
    <row r="3302" spans="1:1">
      <c r="A3302" s="6">
        <f>'Version History'!E1829</f>
        <v>2497</v>
      </c>
    </row>
    <row r="3303" spans="1:1">
      <c r="A3303" s="6">
        <f>'Version History'!E1830</f>
        <v>2498</v>
      </c>
    </row>
    <row r="3304" spans="1:1">
      <c r="A3304" s="6">
        <f>'Version History'!E1831</f>
        <v>2499</v>
      </c>
    </row>
    <row r="3305" spans="1:1">
      <c r="A3305" s="6">
        <f>'Version History'!E1832</f>
        <v>2502</v>
      </c>
    </row>
    <row r="3306" spans="1:1">
      <c r="A3306" s="6">
        <f>'Version History'!E1833</f>
        <v>2503</v>
      </c>
    </row>
    <row r="3307" spans="1:1">
      <c r="A3307" s="6">
        <f>'Version History'!E1834</f>
        <v>2504</v>
      </c>
    </row>
    <row r="3308" spans="1:1">
      <c r="A3308" s="6">
        <f>'Version History'!E1835</f>
        <v>2505</v>
      </c>
    </row>
    <row r="3309" spans="1:1">
      <c r="A3309" s="6">
        <f>'Version History'!E1836</f>
        <v>2508</v>
      </c>
    </row>
    <row r="3310" spans="1:1">
      <c r="A3310" s="6">
        <f>'Version History'!E1837</f>
        <v>2510</v>
      </c>
    </row>
    <row r="3311" spans="1:1">
      <c r="A3311" s="6">
        <f>'Version History'!E1838</f>
        <v>2513</v>
      </c>
    </row>
    <row r="3312" spans="1:1">
      <c r="A3312" s="6">
        <f>'Version History'!E1839</f>
        <v>2515</v>
      </c>
    </row>
    <row r="3313" spans="1:1">
      <c r="A3313" s="6">
        <f>'Version History'!E1840</f>
        <v>2528</v>
      </c>
    </row>
    <row r="3314" spans="1:1">
      <c r="A3314" s="6">
        <f>'Version History'!E1841</f>
        <v>2529</v>
      </c>
    </row>
    <row r="3315" spans="1:1">
      <c r="A3315" s="6">
        <f>'Version History'!E1842</f>
        <v>2537</v>
      </c>
    </row>
    <row r="3316" spans="1:1">
      <c r="A3316" s="6">
        <f>'Version History'!E1843</f>
        <v>2540</v>
      </c>
    </row>
    <row r="3317" spans="1:1">
      <c r="A3317" s="6">
        <f>'Version History'!E1844</f>
        <v>2541</v>
      </c>
    </row>
    <row r="3318" spans="1:1">
      <c r="A3318" s="6">
        <f>'Version History'!E1845</f>
        <v>2542</v>
      </c>
    </row>
    <row r="3319" spans="1:1">
      <c r="A3319" s="6">
        <f>'Version History'!E1846</f>
        <v>2543</v>
      </c>
    </row>
    <row r="3320" spans="1:1">
      <c r="A3320" s="6">
        <f>'Version History'!E1847</f>
        <v>2544</v>
      </c>
    </row>
    <row r="3321" spans="1:1">
      <c r="A3321" s="6">
        <f>'Version History'!E1848</f>
        <v>2545</v>
      </c>
    </row>
    <row r="3322" spans="1:1">
      <c r="A3322" s="6">
        <f>'Version History'!E1849</f>
        <v>2546</v>
      </c>
    </row>
    <row r="3323" spans="1:1">
      <c r="A3323" s="6">
        <f>'Version History'!E1850</f>
        <v>2547</v>
      </c>
    </row>
    <row r="3324" spans="1:1">
      <c r="A3324" s="6">
        <f>'Version History'!E1851</f>
        <v>2548</v>
      </c>
    </row>
    <row r="3325" spans="1:1">
      <c r="A3325" s="6">
        <f>'Version History'!E1852</f>
        <v>2549</v>
      </c>
    </row>
    <row r="3326" spans="1:1">
      <c r="A3326" s="6">
        <f>'Version History'!E1853</f>
        <v>2550</v>
      </c>
    </row>
    <row r="3327" spans="1:1">
      <c r="A3327" s="6">
        <f>'Version History'!E1854</f>
        <v>2551</v>
      </c>
    </row>
    <row r="3328" spans="1:1">
      <c r="A3328" s="6">
        <f>'Version History'!E1855</f>
        <v>2552</v>
      </c>
    </row>
    <row r="3329" spans="1:1">
      <c r="A3329" s="6">
        <f>'Version History'!E1856</f>
        <v>2553</v>
      </c>
    </row>
    <row r="3330" spans="1:1">
      <c r="A3330" s="6">
        <f>'Version History'!E1857</f>
        <v>2554</v>
      </c>
    </row>
    <row r="3331" spans="1:1">
      <c r="A3331" s="6">
        <f>'Version History'!E1858</f>
        <v>2556</v>
      </c>
    </row>
    <row r="3332" spans="1:1">
      <c r="A3332" s="6">
        <f>'Version History'!E1859</f>
        <v>2562</v>
      </c>
    </row>
    <row r="3333" spans="1:1">
      <c r="A3333" s="6">
        <f>'Version History'!E1860</f>
        <v>2564</v>
      </c>
    </row>
    <row r="3334" spans="1:1">
      <c r="A3334" s="6">
        <f>'Version History'!E1861</f>
        <v>2565</v>
      </c>
    </row>
    <row r="3335" spans="1:1">
      <c r="A3335" s="6">
        <f>'Version History'!E1862</f>
        <v>2566</v>
      </c>
    </row>
    <row r="3336" spans="1:1">
      <c r="A3336" s="6">
        <f>'Version History'!E1863</f>
        <v>2567</v>
      </c>
    </row>
    <row r="3337" spans="1:1">
      <c r="A3337" s="6">
        <f>'Version History'!E1864</f>
        <v>2568</v>
      </c>
    </row>
    <row r="3338" spans="1:1">
      <c r="A3338" s="6">
        <f>'Version History'!E1865</f>
        <v>2569</v>
      </c>
    </row>
    <row r="3339" spans="1:1">
      <c r="A3339" s="6">
        <f>'Version History'!E1866</f>
        <v>2570</v>
      </c>
    </row>
    <row r="3340" spans="1:1">
      <c r="A3340" s="6">
        <f>'Version History'!E1867</f>
        <v>2571</v>
      </c>
    </row>
    <row r="3341" spans="1:1">
      <c r="A3341" s="6">
        <f>'Version History'!E1868</f>
        <v>2572</v>
      </c>
    </row>
    <row r="3342" spans="1:1">
      <c r="A3342" s="6">
        <f>'Version History'!E1869</f>
        <v>2573</v>
      </c>
    </row>
    <row r="3343" spans="1:1">
      <c r="A3343" s="6">
        <f>'Version History'!E1870</f>
        <v>2574</v>
      </c>
    </row>
    <row r="3344" spans="1:1">
      <c r="A3344" s="6">
        <f>'Version History'!E1871</f>
        <v>2575</v>
      </c>
    </row>
    <row r="3345" spans="1:1">
      <c r="A3345" s="6">
        <f>'Version History'!E1872</f>
        <v>2576</v>
      </c>
    </row>
    <row r="3346" spans="1:1">
      <c r="A3346" s="6">
        <f>'Version History'!E1873</f>
        <v>2577</v>
      </c>
    </row>
    <row r="3347" spans="1:1">
      <c r="A3347" s="6">
        <f>'Version History'!E1874</f>
        <v>2579</v>
      </c>
    </row>
    <row r="3348" spans="1:1">
      <c r="A3348" s="6">
        <f>'Version History'!E1875</f>
        <v>2580</v>
      </c>
    </row>
    <row r="3349" spans="1:1">
      <c r="A3349" s="6">
        <f>'Version History'!E1876</f>
        <v>2581</v>
      </c>
    </row>
    <row r="3350" spans="1:1">
      <c r="A3350" s="6">
        <f>'Version History'!E1877</f>
        <v>2584</v>
      </c>
    </row>
    <row r="3351" spans="1:1">
      <c r="A3351" s="6">
        <f>'Version History'!E1878</f>
        <v>2585</v>
      </c>
    </row>
    <row r="3352" spans="1:1">
      <c r="A3352" s="6">
        <f>'Version History'!E1879</f>
        <v>2586</v>
      </c>
    </row>
    <row r="3353" spans="1:1">
      <c r="A3353" s="6">
        <f>'Version History'!E1880</f>
        <v>2587</v>
      </c>
    </row>
    <row r="3354" spans="1:1">
      <c r="A3354" s="6">
        <f>'Version History'!E1881</f>
        <v>2588</v>
      </c>
    </row>
    <row r="3355" spans="1:1">
      <c r="A3355" s="6">
        <f>'Version History'!E1882</f>
        <v>2589</v>
      </c>
    </row>
    <row r="3356" spans="1:1">
      <c r="A3356" s="6">
        <f>'Version History'!E1883</f>
        <v>2590</v>
      </c>
    </row>
    <row r="3357" spans="1:1">
      <c r="A3357" s="6">
        <f>'Version History'!E1884</f>
        <v>2591</v>
      </c>
    </row>
    <row r="3358" spans="1:1">
      <c r="A3358" s="6">
        <f>'Version History'!E1885</f>
        <v>2592</v>
      </c>
    </row>
    <row r="3359" spans="1:1">
      <c r="A3359" s="6">
        <f>'Version History'!E1886</f>
        <v>2594</v>
      </c>
    </row>
    <row r="3360" spans="1:1">
      <c r="A3360" s="6">
        <f>'Version History'!E1887</f>
        <v>2596</v>
      </c>
    </row>
    <row r="3361" spans="1:1">
      <c r="A3361" s="6">
        <f>'Version History'!E1888</f>
        <v>2597</v>
      </c>
    </row>
    <row r="3362" spans="1:1">
      <c r="A3362" s="6">
        <f>'Version History'!E1889</f>
        <v>2598</v>
      </c>
    </row>
    <row r="3363" spans="1:1">
      <c r="A3363" s="6">
        <f>'Version History'!E1890</f>
        <v>2599</v>
      </c>
    </row>
    <row r="3364" spans="1:1">
      <c r="A3364" s="6">
        <f>'Version History'!E1891</f>
        <v>2600</v>
      </c>
    </row>
    <row r="3365" spans="1:1">
      <c r="A3365" s="6">
        <f>'Version History'!E1892</f>
        <v>2603</v>
      </c>
    </row>
    <row r="3366" spans="1:1">
      <c r="A3366" s="6">
        <f>'Version History'!E1893</f>
        <v>2604</v>
      </c>
    </row>
    <row r="3367" spans="1:1">
      <c r="A3367" s="6">
        <f>'Version History'!E1894</f>
        <v>2605</v>
      </c>
    </row>
    <row r="3368" spans="1:1">
      <c r="A3368" s="6">
        <f>'Version History'!E1895</f>
        <v>2606</v>
      </c>
    </row>
    <row r="3369" spans="1:1">
      <c r="A3369" s="6">
        <f>'Version History'!E1896</f>
        <v>2607</v>
      </c>
    </row>
    <row r="3370" spans="1:1">
      <c r="A3370" s="6">
        <f>'Version History'!E1897</f>
        <v>2608</v>
      </c>
    </row>
    <row r="3371" spans="1:1">
      <c r="A3371" s="6">
        <f>'Version History'!E1898</f>
        <v>2609</v>
      </c>
    </row>
    <row r="3372" spans="1:1">
      <c r="A3372" s="6">
        <f>'Version History'!E1899</f>
        <v>2610</v>
      </c>
    </row>
    <row r="3373" spans="1:1">
      <c r="A3373" s="6">
        <f>'Version History'!E1900</f>
        <v>2611</v>
      </c>
    </row>
    <row r="3374" spans="1:1">
      <c r="A3374" s="6">
        <f>'Version History'!E1901</f>
        <v>2613</v>
      </c>
    </row>
    <row r="3375" spans="1:1">
      <c r="A3375" s="6">
        <f>'Version History'!E1902</f>
        <v>2615</v>
      </c>
    </row>
    <row r="3376" spans="1:1">
      <c r="A3376" s="6">
        <f>'Version History'!E1903</f>
        <v>2616</v>
      </c>
    </row>
    <row r="3377" spans="1:1">
      <c r="A3377" s="6">
        <f>'Version History'!E1904</f>
        <v>2617</v>
      </c>
    </row>
    <row r="3378" spans="1:1">
      <c r="A3378" s="6">
        <f>'Version History'!E1905</f>
        <v>2618</v>
      </c>
    </row>
    <row r="3379" spans="1:1">
      <c r="A3379" s="6">
        <f>'Version History'!E1906</f>
        <v>2619</v>
      </c>
    </row>
    <row r="3380" spans="1:1">
      <c r="A3380" s="6">
        <f>'Version History'!E1907</f>
        <v>2620</v>
      </c>
    </row>
    <row r="3381" spans="1:1">
      <c r="A3381" s="6">
        <f>'Version History'!E1908</f>
        <v>2621</v>
      </c>
    </row>
    <row r="3382" spans="1:1">
      <c r="A3382" s="6">
        <f>'Version History'!E1909</f>
        <v>2622</v>
      </c>
    </row>
    <row r="3383" spans="1:1">
      <c r="A3383" s="6">
        <f>'Version History'!E1910</f>
        <v>2623</v>
      </c>
    </row>
    <row r="3384" spans="1:1">
      <c r="A3384" s="6">
        <f>'Version History'!E1911</f>
        <v>2625</v>
      </c>
    </row>
    <row r="3385" spans="1:1">
      <c r="A3385" s="6">
        <f>'Version History'!E1912</f>
        <v>2626</v>
      </c>
    </row>
    <row r="3386" spans="1:1">
      <c r="A3386" s="6">
        <f>'Version History'!E1913</f>
        <v>2627</v>
      </c>
    </row>
    <row r="3387" spans="1:1">
      <c r="A3387" s="6">
        <f>'Version History'!E1914</f>
        <v>2628</v>
      </c>
    </row>
    <row r="3388" spans="1:1">
      <c r="A3388" s="6">
        <f>'Version History'!E1915</f>
        <v>2630</v>
      </c>
    </row>
    <row r="3389" spans="1:1">
      <c r="A3389" s="6">
        <f>'Version History'!E1916</f>
        <v>2631</v>
      </c>
    </row>
    <row r="3390" spans="1:1">
      <c r="A3390" s="6">
        <f>'Version History'!E1917</f>
        <v>2632</v>
      </c>
    </row>
    <row r="3391" spans="1:1">
      <c r="A3391" s="6">
        <f>'Version History'!E1918</f>
        <v>2633</v>
      </c>
    </row>
    <row r="3392" spans="1:1">
      <c r="A3392" s="6">
        <f>'Version History'!E1919</f>
        <v>2645</v>
      </c>
    </row>
    <row r="3393" spans="1:1">
      <c r="A3393" s="6">
        <f>'Version History'!E1920</f>
        <v>2648</v>
      </c>
    </row>
    <row r="3394" spans="1:1">
      <c r="A3394" s="6">
        <f>'Version History'!E1921</f>
        <v>2658</v>
      </c>
    </row>
    <row r="3395" spans="1:1">
      <c r="A3395" s="6">
        <f>'Version History'!E1922</f>
        <v>2660</v>
      </c>
    </row>
    <row r="3396" spans="1:1">
      <c r="A3396" s="6">
        <f>'Version History'!E1923</f>
        <v>2667</v>
      </c>
    </row>
    <row r="3397" spans="1:1">
      <c r="A3397" s="6">
        <f>'Version History'!E1924</f>
        <v>2671</v>
      </c>
    </row>
    <row r="3398" spans="1:1">
      <c r="A3398" s="6">
        <f>'Version History'!E1925</f>
        <v>2685</v>
      </c>
    </row>
    <row r="3399" spans="1:1">
      <c r="A3399" s="6">
        <f>'Version History'!E1926</f>
        <v>2688</v>
      </c>
    </row>
    <row r="3400" spans="1:1">
      <c r="A3400" s="6">
        <f>'Version History'!E1927</f>
        <v>2689</v>
      </c>
    </row>
    <row r="3401" spans="1:1">
      <c r="A3401" s="6">
        <f>'Version History'!E1928</f>
        <v>2690</v>
      </c>
    </row>
    <row r="3402" spans="1:1">
      <c r="A3402" s="6">
        <f>'Version History'!E1929</f>
        <v>2691</v>
      </c>
    </row>
    <row r="3403" spans="1:1">
      <c r="A3403" s="6">
        <f>'Version History'!E1930</f>
        <v>2692</v>
      </c>
    </row>
    <row r="3404" spans="1:1">
      <c r="A3404" s="6">
        <f>'Version History'!E1931</f>
        <v>2693</v>
      </c>
    </row>
    <row r="3405" spans="1:1">
      <c r="A3405" s="6">
        <f>'Version History'!E1932</f>
        <v>2694</v>
      </c>
    </row>
    <row r="3406" spans="1:1">
      <c r="A3406" s="6">
        <f>'Version History'!E1933</f>
        <v>2695</v>
      </c>
    </row>
    <row r="3407" spans="1:1">
      <c r="A3407" s="6">
        <f>'Version History'!E1934</f>
        <v>2696</v>
      </c>
    </row>
    <row r="3408" spans="1:1">
      <c r="A3408" s="6">
        <f>'Version History'!E1935</f>
        <v>2697</v>
      </c>
    </row>
    <row r="3409" spans="1:1">
      <c r="A3409" s="6">
        <f>'Version History'!E1936</f>
        <v>2700</v>
      </c>
    </row>
    <row r="3410" spans="1:1">
      <c r="A3410" s="6">
        <f>'Version History'!E1937</f>
        <v>2701</v>
      </c>
    </row>
    <row r="3411" spans="1:1">
      <c r="A3411" s="6">
        <f>'Version History'!E1938</f>
        <v>2706</v>
      </c>
    </row>
    <row r="3412" spans="1:1">
      <c r="A3412" s="6">
        <f>'Version History'!E1939</f>
        <v>2717</v>
      </c>
    </row>
    <row r="3413" spans="1:1">
      <c r="A3413" s="6">
        <f>'Version History'!E1940</f>
        <v>2718</v>
      </c>
    </row>
    <row r="3414" spans="1:1">
      <c r="A3414" s="6">
        <f>'Version History'!E1941</f>
        <v>2720</v>
      </c>
    </row>
    <row r="3415" spans="1:1">
      <c r="A3415" s="6">
        <f>'Version History'!E1942</f>
        <v>2721</v>
      </c>
    </row>
    <row r="3416" spans="1:1">
      <c r="A3416" s="6">
        <f>'Version History'!E1943</f>
        <v>2722</v>
      </c>
    </row>
    <row r="3417" spans="1:1">
      <c r="A3417" s="6">
        <f>'Version History'!E1944</f>
        <v>2724</v>
      </c>
    </row>
    <row r="3418" spans="1:1">
      <c r="A3418" s="6">
        <f>'Version History'!E1945</f>
        <v>2727</v>
      </c>
    </row>
    <row r="3419" spans="1:1">
      <c r="A3419" s="6">
        <f>'Version History'!E1946</f>
        <v>2732</v>
      </c>
    </row>
    <row r="3420" spans="1:1">
      <c r="A3420" s="6">
        <f>'Version History'!E1947</f>
        <v>2733</v>
      </c>
    </row>
    <row r="3421" spans="1:1">
      <c r="A3421" s="6">
        <f>'Version History'!E1948</f>
        <v>2734</v>
      </c>
    </row>
    <row r="3422" spans="1:1">
      <c r="A3422" s="6">
        <f>'Version History'!E1949</f>
        <v>2735</v>
      </c>
    </row>
    <row r="3423" spans="1:1">
      <c r="A3423" s="6">
        <f>'Version History'!E1950</f>
        <v>2736</v>
      </c>
    </row>
    <row r="3424" spans="1:1">
      <c r="A3424" s="6">
        <f>'Version History'!E1951</f>
        <v>2737</v>
      </c>
    </row>
    <row r="3425" spans="1:1">
      <c r="A3425" s="6">
        <f>'Version History'!E1952</f>
        <v>2738</v>
      </c>
    </row>
    <row r="3426" spans="1:1">
      <c r="A3426" s="6">
        <f>'Version History'!E1953</f>
        <v>2739</v>
      </c>
    </row>
    <row r="3427" spans="1:1">
      <c r="A3427" s="6">
        <f>'Version History'!E1954</f>
        <v>2740</v>
      </c>
    </row>
    <row r="3428" spans="1:1">
      <c r="A3428" s="6">
        <f>'Version History'!E1955</f>
        <v>2741</v>
      </c>
    </row>
    <row r="3429" spans="1:1">
      <c r="A3429" s="6">
        <f>'Version History'!E1956</f>
        <v>2742</v>
      </c>
    </row>
    <row r="3430" spans="1:1">
      <c r="A3430" s="6">
        <f>'Version History'!E1957</f>
        <v>2744</v>
      </c>
    </row>
    <row r="3431" spans="1:1">
      <c r="A3431" s="6">
        <f>'Version History'!E1958</f>
        <v>2745</v>
      </c>
    </row>
    <row r="3432" spans="1:1">
      <c r="A3432" s="6">
        <f>'Version History'!E1959</f>
        <v>2746</v>
      </c>
    </row>
    <row r="3433" spans="1:1">
      <c r="A3433" s="6">
        <f>'Version History'!E1960</f>
        <v>2750</v>
      </c>
    </row>
    <row r="3434" spans="1:1">
      <c r="A3434" s="6">
        <f>'Version History'!E1961</f>
        <v>2758</v>
      </c>
    </row>
    <row r="3435" spans="1:1">
      <c r="A3435" s="6">
        <f>'Version History'!E1962</f>
        <v>2761</v>
      </c>
    </row>
    <row r="3436" spans="1:1">
      <c r="A3436" s="6">
        <f>'Version History'!E1963</f>
        <v>2766</v>
      </c>
    </row>
    <row r="3437" spans="1:1">
      <c r="A3437" s="6">
        <f>'Version History'!E1964</f>
        <v>2767</v>
      </c>
    </row>
    <row r="3438" spans="1:1">
      <c r="A3438" s="6">
        <f>'Version History'!E1965</f>
        <v>2768</v>
      </c>
    </row>
    <row r="3439" spans="1:1">
      <c r="A3439" s="6">
        <f>'Version History'!E1966</f>
        <v>2769</v>
      </c>
    </row>
    <row r="3440" spans="1:1">
      <c r="A3440" s="6">
        <f>'Version History'!E1967</f>
        <v>2770</v>
      </c>
    </row>
    <row r="3441" spans="1:1">
      <c r="A3441" s="6">
        <f>'Version History'!E1968</f>
        <v>2771</v>
      </c>
    </row>
    <row r="3442" spans="1:1">
      <c r="A3442" s="6">
        <f>'Version History'!E1969</f>
        <v>2772</v>
      </c>
    </row>
    <row r="3443" spans="1:1">
      <c r="A3443" s="6">
        <f>'Version History'!E1970</f>
        <v>2773</v>
      </c>
    </row>
    <row r="3444" spans="1:1">
      <c r="A3444" s="6">
        <f>'Version History'!E1971</f>
        <v>2774</v>
      </c>
    </row>
    <row r="3445" spans="1:1">
      <c r="A3445" s="6">
        <f>'Version History'!E1972</f>
        <v>2775</v>
      </c>
    </row>
    <row r="3446" spans="1:1">
      <c r="A3446" s="6">
        <f>'Version History'!E1973</f>
        <v>2776</v>
      </c>
    </row>
    <row r="3447" spans="1:1">
      <c r="A3447" s="6">
        <f>'Version History'!E1974</f>
        <v>2777</v>
      </c>
    </row>
    <row r="3448" spans="1:1">
      <c r="A3448" s="6">
        <f>'Version History'!E1975</f>
        <v>2778</v>
      </c>
    </row>
    <row r="3449" spans="1:1">
      <c r="A3449" s="6">
        <f>'Version History'!E1976</f>
        <v>2780</v>
      </c>
    </row>
    <row r="3450" spans="1:1">
      <c r="A3450" s="6">
        <f>'Version History'!E1977</f>
        <v>2781</v>
      </c>
    </row>
    <row r="3451" spans="1:1">
      <c r="A3451" s="6">
        <f>'Version History'!E1978</f>
        <v>2782</v>
      </c>
    </row>
    <row r="3452" spans="1:1">
      <c r="A3452" s="6">
        <f>'Version History'!E1979</f>
        <v>2783</v>
      </c>
    </row>
    <row r="3453" spans="1:1">
      <c r="A3453" s="6">
        <f>'Version History'!E1980</f>
        <v>2784</v>
      </c>
    </row>
    <row r="3454" spans="1:1">
      <c r="A3454" s="6">
        <f>'Version History'!E1981</f>
        <v>2785</v>
      </c>
    </row>
    <row r="3455" spans="1:1">
      <c r="A3455" s="6">
        <f>'Version History'!E1982</f>
        <v>2786</v>
      </c>
    </row>
    <row r="3456" spans="1:1">
      <c r="A3456" s="6">
        <f>'Version History'!E1983</f>
        <v>2787</v>
      </c>
    </row>
    <row r="3457" spans="1:1">
      <c r="A3457" s="6">
        <f>'Version History'!E1984</f>
        <v>2788</v>
      </c>
    </row>
    <row r="3458" spans="1:1">
      <c r="A3458" s="6">
        <f>'Version History'!E1985</f>
        <v>2789</v>
      </c>
    </row>
    <row r="3459" spans="1:1">
      <c r="A3459" s="6">
        <f>'Version History'!E1986</f>
        <v>2790</v>
      </c>
    </row>
    <row r="3460" spans="1:1">
      <c r="A3460" s="6">
        <f>'Version History'!E1987</f>
        <v>2791</v>
      </c>
    </row>
    <row r="3461" spans="1:1">
      <c r="A3461" s="6">
        <f>'Version History'!E1988</f>
        <v>2792</v>
      </c>
    </row>
    <row r="3462" spans="1:1">
      <c r="A3462" s="6">
        <f>'Version History'!E1989</f>
        <v>2793</v>
      </c>
    </row>
    <row r="3463" spans="1:1">
      <c r="A3463" s="6">
        <f>'Version History'!E1990</f>
        <v>2794</v>
      </c>
    </row>
    <row r="3464" spans="1:1">
      <c r="A3464" s="6">
        <f>'Version History'!E1991</f>
        <v>2795</v>
      </c>
    </row>
    <row r="3465" spans="1:1">
      <c r="A3465" s="6">
        <f>'Version History'!E1992</f>
        <v>2796</v>
      </c>
    </row>
    <row r="3466" spans="1:1">
      <c r="A3466" s="6">
        <f>'Version History'!E1993</f>
        <v>2797</v>
      </c>
    </row>
    <row r="3467" spans="1:1">
      <c r="A3467" s="6">
        <f>'Version History'!E1994</f>
        <v>2798</v>
      </c>
    </row>
    <row r="3468" spans="1:1">
      <c r="A3468" s="6">
        <f>'Version History'!E1995</f>
        <v>2799</v>
      </c>
    </row>
    <row r="3469" spans="1:1">
      <c r="A3469" s="6">
        <f>'Version History'!E1996</f>
        <v>2800</v>
      </c>
    </row>
    <row r="3470" spans="1:1">
      <c r="A3470" s="6">
        <f>'Version History'!E1997</f>
        <v>2801</v>
      </c>
    </row>
    <row r="3471" spans="1:1">
      <c r="A3471" s="6">
        <f>'Version History'!E1998</f>
        <v>2802</v>
      </c>
    </row>
    <row r="3472" spans="1:1">
      <c r="A3472" s="6">
        <f>'Version History'!E1999</f>
        <v>2803</v>
      </c>
    </row>
    <row r="3473" spans="1:1">
      <c r="A3473" s="6">
        <f>'Version History'!E2000</f>
        <v>2804</v>
      </c>
    </row>
    <row r="3474" spans="1:1">
      <c r="A3474" s="6">
        <f>'Version History'!E2001</f>
        <v>2805</v>
      </c>
    </row>
    <row r="3475" spans="1:1">
      <c r="A3475" s="6">
        <f>'Version History'!E2002</f>
        <v>2806</v>
      </c>
    </row>
    <row r="3476" spans="1:1">
      <c r="A3476" s="6">
        <f>'Version History'!E2003</f>
        <v>2807</v>
      </c>
    </row>
    <row r="3477" spans="1:1">
      <c r="A3477" s="6">
        <f>'Version History'!E2004</f>
        <v>2808</v>
      </c>
    </row>
    <row r="3478" spans="1:1">
      <c r="A3478" s="6">
        <f>'Version History'!E2005</f>
        <v>2809</v>
      </c>
    </row>
    <row r="3479" spans="1:1">
      <c r="A3479" s="6">
        <f>'Version History'!E2006</f>
        <v>2810</v>
      </c>
    </row>
    <row r="3480" spans="1:1">
      <c r="A3480" s="6">
        <f>'Version History'!E2007</f>
        <v>2811</v>
      </c>
    </row>
    <row r="3481" spans="1:1">
      <c r="A3481" s="6">
        <f>'Version History'!E2008</f>
        <v>2812</v>
      </c>
    </row>
    <row r="3482" spans="1:1">
      <c r="A3482" s="6">
        <f>'Version History'!E2009</f>
        <v>2813</v>
      </c>
    </row>
    <row r="3483" spans="1:1">
      <c r="A3483" s="6">
        <f>'Version History'!E2010</f>
        <v>2814</v>
      </c>
    </row>
    <row r="3484" spans="1:1">
      <c r="A3484" s="6">
        <f>'Version History'!E2011</f>
        <v>2815</v>
      </c>
    </row>
    <row r="3485" spans="1:1">
      <c r="A3485" s="6">
        <f>'Version History'!E2012</f>
        <v>2816</v>
      </c>
    </row>
    <row r="3486" spans="1:1">
      <c r="A3486" s="6">
        <f>'Version History'!E2013</f>
        <v>2817</v>
      </c>
    </row>
    <row r="3487" spans="1:1">
      <c r="A3487" s="6">
        <f>'Version History'!E2014</f>
        <v>2818</v>
      </c>
    </row>
    <row r="3488" spans="1:1">
      <c r="A3488" s="6">
        <f>'Version History'!E2015</f>
        <v>2819</v>
      </c>
    </row>
    <row r="3489" spans="1:1">
      <c r="A3489" s="6">
        <f>'Version History'!E2016</f>
        <v>2820</v>
      </c>
    </row>
    <row r="3490" spans="1:1">
      <c r="A3490" s="6">
        <f>'Version History'!E2017</f>
        <v>2821</v>
      </c>
    </row>
    <row r="3491" spans="1:1">
      <c r="A3491" s="6">
        <f>'Version History'!E2018</f>
        <v>2822</v>
      </c>
    </row>
    <row r="3492" spans="1:1">
      <c r="A3492" s="6">
        <f>'Version History'!E2019</f>
        <v>2823</v>
      </c>
    </row>
    <row r="3493" spans="1:1">
      <c r="A3493" s="6">
        <f>'Version History'!E2020</f>
        <v>2824</v>
      </c>
    </row>
    <row r="3494" spans="1:1">
      <c r="A3494" s="6">
        <f>'Version History'!E2021</f>
        <v>2825</v>
      </c>
    </row>
    <row r="3495" spans="1:1">
      <c r="A3495" s="6">
        <f>'Version History'!E2022</f>
        <v>2827</v>
      </c>
    </row>
    <row r="3496" spans="1:1">
      <c r="A3496" s="6">
        <f>'Version History'!E2023</f>
        <v>2828</v>
      </c>
    </row>
    <row r="3497" spans="1:1">
      <c r="A3497" s="6">
        <f>'Version History'!E2024</f>
        <v>2831</v>
      </c>
    </row>
    <row r="3498" spans="1:1">
      <c r="A3498" s="6">
        <f>'Version History'!E2025</f>
        <v>2832</v>
      </c>
    </row>
    <row r="3499" spans="1:1">
      <c r="A3499" s="6">
        <f>'Version History'!E2026</f>
        <v>2833</v>
      </c>
    </row>
    <row r="3500" spans="1:1">
      <c r="A3500" s="6">
        <f>'Version History'!E2027</f>
        <v>2834</v>
      </c>
    </row>
    <row r="3501" spans="1:1">
      <c r="A3501" s="6">
        <f>'Version History'!E2028</f>
        <v>2835</v>
      </c>
    </row>
    <row r="3502" spans="1:1">
      <c r="A3502" s="6">
        <f>'Version History'!E2029</f>
        <v>2836</v>
      </c>
    </row>
    <row r="3503" spans="1:1">
      <c r="A3503" s="6">
        <f>'Version History'!E2030</f>
        <v>2838</v>
      </c>
    </row>
    <row r="3504" spans="1:1">
      <c r="A3504" s="6">
        <f>'Version History'!E2031</f>
        <v>2839</v>
      </c>
    </row>
    <row r="3505" spans="1:1">
      <c r="A3505" s="6">
        <f>'Version History'!E2032</f>
        <v>2840</v>
      </c>
    </row>
    <row r="3506" spans="1:1">
      <c r="A3506" s="6">
        <f>'Version History'!E2033</f>
        <v>2841</v>
      </c>
    </row>
    <row r="3507" spans="1:1">
      <c r="A3507" s="6">
        <f>'Version History'!E2034</f>
        <v>2842</v>
      </c>
    </row>
    <row r="3508" spans="1:1">
      <c r="A3508" s="6">
        <f>'Version History'!E2035</f>
        <v>2843</v>
      </c>
    </row>
    <row r="3509" spans="1:1">
      <c r="A3509" s="6">
        <f>'Version History'!E2036</f>
        <v>2844</v>
      </c>
    </row>
    <row r="3510" spans="1:1">
      <c r="A3510" s="6">
        <f>'Version History'!E2037</f>
        <v>2845</v>
      </c>
    </row>
    <row r="3511" spans="1:1">
      <c r="A3511" s="6">
        <f>'Version History'!E2038</f>
        <v>2846</v>
      </c>
    </row>
    <row r="3512" spans="1:1">
      <c r="A3512" s="6">
        <f>'Version History'!E2039</f>
        <v>2847</v>
      </c>
    </row>
    <row r="3513" spans="1:1">
      <c r="A3513" s="6">
        <f>'Version History'!E2040</f>
        <v>2848</v>
      </c>
    </row>
    <row r="3514" spans="1:1">
      <c r="A3514" s="6">
        <f>'Version History'!E2041</f>
        <v>2850</v>
      </c>
    </row>
    <row r="3515" spans="1:1">
      <c r="A3515" s="6">
        <f>'Version History'!E2042</f>
        <v>2851</v>
      </c>
    </row>
    <row r="3516" spans="1:1">
      <c r="A3516" s="6">
        <f>'Version History'!E2043</f>
        <v>2852</v>
      </c>
    </row>
    <row r="3517" spans="1:1">
      <c r="A3517" s="6">
        <f>'Version History'!E2044</f>
        <v>2853</v>
      </c>
    </row>
    <row r="3518" spans="1:1">
      <c r="A3518" s="6">
        <f>'Version History'!E2045</f>
        <v>2854</v>
      </c>
    </row>
    <row r="3519" spans="1:1">
      <c r="A3519" s="6">
        <f>'Version History'!E2046</f>
        <v>2855</v>
      </c>
    </row>
    <row r="3520" spans="1:1">
      <c r="A3520" s="6">
        <f>'Version History'!E2047</f>
        <v>2856</v>
      </c>
    </row>
    <row r="3521" spans="1:1">
      <c r="A3521" s="6">
        <f>'Version History'!E2048</f>
        <v>2858</v>
      </c>
    </row>
    <row r="3522" spans="1:1">
      <c r="A3522" s="6">
        <f>'Version History'!E2049</f>
        <v>2859</v>
      </c>
    </row>
    <row r="3523" spans="1:1">
      <c r="A3523" s="6">
        <f>'Version History'!E2050</f>
        <v>2860</v>
      </c>
    </row>
    <row r="3524" spans="1:1">
      <c r="A3524" s="6">
        <f>'Version History'!E2051</f>
        <v>2861</v>
      </c>
    </row>
    <row r="3525" spans="1:1">
      <c r="A3525" s="6">
        <f>'Version History'!E2052</f>
        <v>2862</v>
      </c>
    </row>
    <row r="3526" spans="1:1">
      <c r="A3526" s="6">
        <f>'Version History'!E2053</f>
        <v>2863</v>
      </c>
    </row>
    <row r="3527" spans="1:1">
      <c r="A3527" s="6">
        <f>'Version History'!E2054</f>
        <v>2864</v>
      </c>
    </row>
    <row r="3528" spans="1:1">
      <c r="A3528" s="6">
        <f>'Version History'!E2055</f>
        <v>2865</v>
      </c>
    </row>
    <row r="3529" spans="1:1">
      <c r="A3529" s="6">
        <f>'Version History'!E2056</f>
        <v>2866</v>
      </c>
    </row>
    <row r="3530" spans="1:1">
      <c r="A3530" s="6">
        <f>'Version History'!E2057</f>
        <v>2867</v>
      </c>
    </row>
    <row r="3531" spans="1:1">
      <c r="A3531" s="6">
        <f>'Version History'!E2058</f>
        <v>2870</v>
      </c>
    </row>
    <row r="3532" spans="1:1">
      <c r="A3532" s="6">
        <f>'Version History'!E2059</f>
        <v>2873</v>
      </c>
    </row>
    <row r="3533" spans="1:1">
      <c r="A3533" s="6">
        <f>'Version History'!E2060</f>
        <v>2882</v>
      </c>
    </row>
    <row r="3534" spans="1:1">
      <c r="A3534" s="6">
        <f>'Version History'!E2061</f>
        <v>2883</v>
      </c>
    </row>
    <row r="3535" spans="1:1">
      <c r="A3535" s="6">
        <f>'Version History'!E2062</f>
        <v>2884</v>
      </c>
    </row>
    <row r="3536" spans="1:1">
      <c r="A3536" s="6">
        <f>'Version History'!E2063</f>
        <v>2885</v>
      </c>
    </row>
    <row r="3537" spans="1:1">
      <c r="A3537" s="6">
        <f>'Version History'!E2064</f>
        <v>2886</v>
      </c>
    </row>
    <row r="3538" spans="1:1">
      <c r="A3538" s="6">
        <f>'Version History'!E2065</f>
        <v>2887</v>
      </c>
    </row>
    <row r="3539" spans="1:1">
      <c r="A3539" s="6">
        <f>'Version History'!E2066</f>
        <v>2888</v>
      </c>
    </row>
    <row r="3540" spans="1:1">
      <c r="A3540" s="6">
        <f>'Version History'!E2067</f>
        <v>2890</v>
      </c>
    </row>
    <row r="3541" spans="1:1">
      <c r="A3541" s="6">
        <f>'Version History'!E2068</f>
        <v>2905</v>
      </c>
    </row>
    <row r="3542" spans="1:1">
      <c r="A3542" s="6">
        <f>'Version History'!E2069</f>
        <v>2906</v>
      </c>
    </row>
    <row r="3543" spans="1:1">
      <c r="A3543" s="6">
        <f>'Version History'!E2070</f>
        <v>2907</v>
      </c>
    </row>
    <row r="3544" spans="1:1">
      <c r="A3544" s="6">
        <f>'Version History'!E2071</f>
        <v>2908</v>
      </c>
    </row>
    <row r="3545" spans="1:1">
      <c r="A3545" s="6">
        <f>'Version History'!E2072</f>
        <v>2909</v>
      </c>
    </row>
    <row r="3546" spans="1:1">
      <c r="A3546" s="6">
        <f>'Version History'!E2073</f>
        <v>2945</v>
      </c>
    </row>
    <row r="3547" spans="1:1">
      <c r="A3547" s="6">
        <f>'Version History'!E2074</f>
        <v>2948</v>
      </c>
    </row>
    <row r="3548" spans="1:1">
      <c r="A3548" s="6">
        <f>'Version History'!E2075</f>
        <v>2949</v>
      </c>
    </row>
    <row r="3549" spans="1:1">
      <c r="A3549" s="6">
        <f>'Version History'!E2076</f>
        <v>2951</v>
      </c>
    </row>
    <row r="3550" spans="1:1">
      <c r="A3550" s="6">
        <f>'Version History'!E2077</f>
        <v>2952</v>
      </c>
    </row>
    <row r="3551" spans="1:1">
      <c r="A3551" s="6">
        <f>'Version History'!E2078</f>
        <v>2953</v>
      </c>
    </row>
    <row r="3552" spans="1:1">
      <c r="A3552" s="6">
        <f>'Version History'!E2079</f>
        <v>2955</v>
      </c>
    </row>
    <row r="3553" spans="1:1">
      <c r="A3553" s="6">
        <f>'Version History'!E2080</f>
        <v>2956</v>
      </c>
    </row>
    <row r="3554" spans="1:1">
      <c r="A3554" s="6">
        <f>'Version History'!E2081</f>
        <v>2957</v>
      </c>
    </row>
    <row r="3555" spans="1:1">
      <c r="A3555" s="6">
        <f>'Version History'!E2082</f>
        <v>2958</v>
      </c>
    </row>
    <row r="3556" spans="1:1">
      <c r="A3556" s="6">
        <f>'Version History'!E2083</f>
        <v>2959</v>
      </c>
    </row>
    <row r="3557" spans="1:1">
      <c r="A3557" s="6">
        <f>'Version History'!E2084</f>
        <v>2960</v>
      </c>
    </row>
    <row r="3558" spans="1:1">
      <c r="A3558" s="6">
        <f>'Version History'!E2085</f>
        <v>2961</v>
      </c>
    </row>
    <row r="3559" spans="1:1">
      <c r="A3559" s="6">
        <f>'Version History'!E2086</f>
        <v>2962</v>
      </c>
    </row>
    <row r="3560" spans="1:1">
      <c r="A3560" s="6">
        <f>'Version History'!E2087</f>
        <v>2963</v>
      </c>
    </row>
    <row r="3561" spans="1:1">
      <c r="A3561" s="6">
        <f>'Version History'!E2088</f>
        <v>2965</v>
      </c>
    </row>
    <row r="3562" spans="1:1">
      <c r="A3562" s="6">
        <f>'Version History'!E2089</f>
        <v>2966</v>
      </c>
    </row>
    <row r="3563" spans="1:1">
      <c r="A3563" s="6">
        <f>'Version History'!E2090</f>
        <v>2967</v>
      </c>
    </row>
    <row r="3564" spans="1:1">
      <c r="A3564" s="6">
        <f>'Version History'!E2091</f>
        <v>2968</v>
      </c>
    </row>
    <row r="3565" spans="1:1">
      <c r="A3565" s="6">
        <f>'Version History'!E2092</f>
        <v>2969</v>
      </c>
    </row>
    <row r="3566" spans="1:1">
      <c r="A3566" s="6">
        <f>'Version History'!E2093</f>
        <v>2986</v>
      </c>
    </row>
    <row r="3567" spans="1:1">
      <c r="A3567" s="6">
        <f>'Version History'!E2094</f>
        <v>2987</v>
      </c>
    </row>
    <row r="3568" spans="1:1">
      <c r="A3568" s="6">
        <f>'Version History'!E2095</f>
        <v>2988</v>
      </c>
    </row>
    <row r="3569" spans="1:1">
      <c r="A3569" s="6">
        <f>'Version History'!E2096</f>
        <v>2989</v>
      </c>
    </row>
    <row r="3570" spans="1:1">
      <c r="A3570" s="6">
        <f>'Version History'!E2097</f>
        <v>2990</v>
      </c>
    </row>
    <row r="3571" spans="1:1">
      <c r="A3571" s="6">
        <f>'Version History'!E2098</f>
        <v>2991</v>
      </c>
    </row>
    <row r="3572" spans="1:1">
      <c r="A3572" s="6">
        <f>'Version History'!E2099</f>
        <v>2992</v>
      </c>
    </row>
    <row r="3573" spans="1:1">
      <c r="A3573" s="6">
        <f>'Version History'!E2100</f>
        <v>2993</v>
      </c>
    </row>
    <row r="3574" spans="1:1">
      <c r="A3574" s="6">
        <f>'Version History'!E2101</f>
        <v>2994</v>
      </c>
    </row>
    <row r="3575" spans="1:1">
      <c r="A3575" s="6">
        <f>'Version History'!E2102</f>
        <v>2995</v>
      </c>
    </row>
    <row r="3576" spans="1:1">
      <c r="A3576" s="6">
        <f>'Version History'!E2103</f>
        <v>2996</v>
      </c>
    </row>
    <row r="3577" spans="1:1">
      <c r="A3577" s="6">
        <f>'Version History'!E2104</f>
        <v>2997</v>
      </c>
    </row>
    <row r="3578" spans="1:1">
      <c r="A3578" s="6">
        <f>'Version History'!E2105</f>
        <v>2998</v>
      </c>
    </row>
    <row r="3579" spans="1:1">
      <c r="A3579" s="6">
        <f>'Version History'!E2106</f>
        <v>2999</v>
      </c>
    </row>
    <row r="3580" spans="1:1">
      <c r="A3580" s="6">
        <f>'Version History'!E2107</f>
        <v>3000</v>
      </c>
    </row>
    <row r="3581" spans="1:1">
      <c r="A3581" s="6">
        <f>'Version History'!E2108</f>
        <v>3001</v>
      </c>
    </row>
    <row r="3582" spans="1:1">
      <c r="A3582" s="6">
        <f>'Version History'!E2109</f>
        <v>3002</v>
      </c>
    </row>
    <row r="3583" spans="1:1">
      <c r="A3583" s="6">
        <f>'Version History'!E2110</f>
        <v>3003</v>
      </c>
    </row>
    <row r="3584" spans="1:1">
      <c r="A3584" s="6">
        <f>'Version History'!E2111</f>
        <v>3004</v>
      </c>
    </row>
    <row r="3585" spans="1:1">
      <c r="A3585" s="6">
        <f>'Version History'!E2112</f>
        <v>3005</v>
      </c>
    </row>
    <row r="3586" spans="1:1">
      <c r="A3586" s="6">
        <f>'Version History'!E2113</f>
        <v>3007</v>
      </c>
    </row>
    <row r="3587" spans="1:1">
      <c r="A3587" s="6">
        <f>'Version History'!E2114</f>
        <v>3008</v>
      </c>
    </row>
    <row r="3588" spans="1:1">
      <c r="A3588" s="6">
        <f>'Version History'!E2115</f>
        <v>3009</v>
      </c>
    </row>
    <row r="3589" spans="1:1">
      <c r="A3589" s="6">
        <f>'Version History'!E2116</f>
        <v>3010</v>
      </c>
    </row>
    <row r="3590" spans="1:1">
      <c r="A3590" s="6">
        <f>'Version History'!E2117</f>
        <v>3011</v>
      </c>
    </row>
    <row r="3591" spans="1:1">
      <c r="A3591" s="6">
        <f>'Version History'!E2118</f>
        <v>3012</v>
      </c>
    </row>
    <row r="3592" spans="1:1">
      <c r="A3592" s="6">
        <f>'Version History'!E2119</f>
        <v>3013</v>
      </c>
    </row>
    <row r="3593" spans="1:1">
      <c r="A3593" s="6">
        <f>'Version History'!E2120</f>
        <v>3014</v>
      </c>
    </row>
    <row r="3594" spans="1:1">
      <c r="A3594" s="6">
        <f>'Version History'!E2121</f>
        <v>3015</v>
      </c>
    </row>
    <row r="3595" spans="1:1">
      <c r="A3595" s="6">
        <f>'Version History'!E2122</f>
        <v>3016</v>
      </c>
    </row>
    <row r="3596" spans="1:1">
      <c r="A3596" s="6">
        <f>'Version History'!E2123</f>
        <v>3017</v>
      </c>
    </row>
    <row r="3597" spans="1:1">
      <c r="A3597" s="6">
        <f>'Version History'!E2124</f>
        <v>3018</v>
      </c>
    </row>
    <row r="3598" spans="1:1">
      <c r="A3598" s="6">
        <f>'Version History'!E2125</f>
        <v>3019</v>
      </c>
    </row>
    <row r="3599" spans="1:1">
      <c r="A3599" s="6">
        <f>'Version History'!E2126</f>
        <v>3020</v>
      </c>
    </row>
    <row r="3600" spans="1:1">
      <c r="A3600" s="6">
        <f>'Version History'!E2127</f>
        <v>3021</v>
      </c>
    </row>
    <row r="3601" spans="1:1">
      <c r="A3601" s="6">
        <f>'Version History'!E2128</f>
        <v>3022</v>
      </c>
    </row>
    <row r="3602" spans="1:1">
      <c r="A3602" s="6">
        <f>'Version History'!E2129</f>
        <v>3023</v>
      </c>
    </row>
    <row r="3603" spans="1:1">
      <c r="A3603" s="6">
        <f>'Version History'!E2130</f>
        <v>3024</v>
      </c>
    </row>
    <row r="3604" spans="1:1">
      <c r="A3604" s="6">
        <f>'Version History'!E2131</f>
        <v>3025</v>
      </c>
    </row>
    <row r="3605" spans="1:1">
      <c r="A3605" s="6">
        <f>'Version History'!E2132</f>
        <v>3026</v>
      </c>
    </row>
    <row r="3606" spans="1:1">
      <c r="A3606" s="6">
        <f>'Version History'!E2133</f>
        <v>3027</v>
      </c>
    </row>
    <row r="3607" spans="1:1">
      <c r="A3607" s="6">
        <f>'Version History'!E2134</f>
        <v>3028</v>
      </c>
    </row>
    <row r="3608" spans="1:1">
      <c r="A3608" s="6">
        <f>'Version History'!E2135</f>
        <v>3029</v>
      </c>
    </row>
    <row r="3609" spans="1:1">
      <c r="A3609" s="6">
        <f>'Version History'!E2136</f>
        <v>3030</v>
      </c>
    </row>
    <row r="3610" spans="1:1">
      <c r="A3610" s="6">
        <f>'Version History'!E2137</f>
        <v>3031</v>
      </c>
    </row>
    <row r="3611" spans="1:1">
      <c r="A3611" s="6">
        <f>'Version History'!E2138</f>
        <v>3032</v>
      </c>
    </row>
    <row r="3612" spans="1:1">
      <c r="A3612" s="6">
        <f>'Version History'!E2139</f>
        <v>3033</v>
      </c>
    </row>
    <row r="3613" spans="1:1">
      <c r="A3613" s="6">
        <f>'Version History'!E2140</f>
        <v>3034</v>
      </c>
    </row>
    <row r="3614" spans="1:1">
      <c r="A3614" s="6">
        <f>'Version History'!E2141</f>
        <v>3035</v>
      </c>
    </row>
    <row r="3615" spans="1:1">
      <c r="A3615" s="6">
        <f>'Version History'!E2142</f>
        <v>3036</v>
      </c>
    </row>
    <row r="3616" spans="1:1">
      <c r="A3616" s="6">
        <f>'Version History'!E2143</f>
        <v>3037</v>
      </c>
    </row>
    <row r="3617" spans="1:1">
      <c r="A3617" s="6">
        <f>'Version History'!E2144</f>
        <v>3038</v>
      </c>
    </row>
    <row r="3618" spans="1:1">
      <c r="A3618" s="6">
        <f>'Version History'!E2145</f>
        <v>3039</v>
      </c>
    </row>
    <row r="3619" spans="1:1">
      <c r="A3619" s="6">
        <f>'Version History'!E2146</f>
        <v>3040</v>
      </c>
    </row>
    <row r="3620" spans="1:1">
      <c r="A3620" s="6">
        <f>'Version History'!E2147</f>
        <v>3041</v>
      </c>
    </row>
    <row r="3621" spans="1:1">
      <c r="A3621" s="6">
        <f>'Version History'!E2148</f>
        <v>3042</v>
      </c>
    </row>
    <row r="3622" spans="1:1">
      <c r="A3622" s="6">
        <f>'Version History'!E2149</f>
        <v>3043</v>
      </c>
    </row>
    <row r="3623" spans="1:1">
      <c r="A3623" s="6">
        <f>'Version History'!E2150</f>
        <v>3044</v>
      </c>
    </row>
    <row r="3624" spans="1:1">
      <c r="A3624" s="6">
        <f>'Version History'!E2151</f>
        <v>3045</v>
      </c>
    </row>
    <row r="3625" spans="1:1">
      <c r="A3625" s="6">
        <f>'Version History'!E2152</f>
        <v>3047</v>
      </c>
    </row>
    <row r="3626" spans="1:1">
      <c r="A3626" s="6">
        <f>'Version History'!E2153</f>
        <v>3048</v>
      </c>
    </row>
    <row r="3627" spans="1:1">
      <c r="A3627" s="6">
        <f>'Version History'!E2154</f>
        <v>3049</v>
      </c>
    </row>
    <row r="3628" spans="1:1">
      <c r="A3628" s="6">
        <f>'Version History'!E2155</f>
        <v>3050</v>
      </c>
    </row>
    <row r="3629" spans="1:1">
      <c r="A3629" s="6">
        <f>'Version History'!E2156</f>
        <v>3051</v>
      </c>
    </row>
    <row r="3630" spans="1:1">
      <c r="A3630" s="6">
        <f>'Version History'!E2157</f>
        <v>3052</v>
      </c>
    </row>
    <row r="3631" spans="1:1">
      <c r="A3631" s="6">
        <f>'Version History'!E2158</f>
        <v>3053</v>
      </c>
    </row>
    <row r="3632" spans="1:1">
      <c r="A3632" s="6">
        <f>'Version History'!E2159</f>
        <v>3054</v>
      </c>
    </row>
    <row r="3633" spans="1:1">
      <c r="A3633" s="6">
        <f>'Version History'!E2160</f>
        <v>3055</v>
      </c>
    </row>
    <row r="3634" spans="1:1">
      <c r="A3634" s="6">
        <f>'Version History'!E2161</f>
        <v>3056</v>
      </c>
    </row>
    <row r="3635" spans="1:1">
      <c r="A3635" s="6">
        <f>'Version History'!E2162</f>
        <v>3057</v>
      </c>
    </row>
    <row r="3636" spans="1:1">
      <c r="A3636" s="6">
        <f>'Version History'!E2163</f>
        <v>3058</v>
      </c>
    </row>
    <row r="3637" spans="1:1">
      <c r="A3637" s="6">
        <f>'Version History'!E2164</f>
        <v>3059</v>
      </c>
    </row>
    <row r="3638" spans="1:1">
      <c r="A3638" s="6">
        <f>'Version History'!E2165</f>
        <v>3060</v>
      </c>
    </row>
    <row r="3639" spans="1:1">
      <c r="A3639" s="6">
        <f>'Version History'!E2166</f>
        <v>3061</v>
      </c>
    </row>
    <row r="3640" spans="1:1">
      <c r="A3640" s="6">
        <f>'Version History'!E2167</f>
        <v>3062</v>
      </c>
    </row>
    <row r="3641" spans="1:1">
      <c r="A3641" s="6">
        <f>'Version History'!E2168</f>
        <v>3063</v>
      </c>
    </row>
    <row r="3642" spans="1:1">
      <c r="A3642" s="6">
        <f>'Version History'!E2169</f>
        <v>3064</v>
      </c>
    </row>
    <row r="3643" spans="1:1">
      <c r="A3643" s="6">
        <f>'Version History'!E2170</f>
        <v>3065</v>
      </c>
    </row>
    <row r="3644" spans="1:1">
      <c r="A3644" s="6">
        <f>'Version History'!E2171</f>
        <v>3066</v>
      </c>
    </row>
    <row r="3645" spans="1:1">
      <c r="A3645" s="6">
        <f>'Version History'!E2172</f>
        <v>3067</v>
      </c>
    </row>
    <row r="3646" spans="1:1">
      <c r="A3646" s="6">
        <f>'Version History'!E2173</f>
        <v>3068</v>
      </c>
    </row>
    <row r="3647" spans="1:1">
      <c r="A3647" s="6">
        <f>'Version History'!E2174</f>
        <v>3069</v>
      </c>
    </row>
    <row r="3648" spans="1:1">
      <c r="A3648" s="6">
        <f>'Version History'!E2175</f>
        <v>3070</v>
      </c>
    </row>
    <row r="3649" spans="1:1">
      <c r="A3649" s="6">
        <f>'Version History'!E2176</f>
        <v>3071</v>
      </c>
    </row>
    <row r="3650" spans="1:1">
      <c r="A3650" s="6">
        <f>'Version History'!E2177</f>
        <v>3072</v>
      </c>
    </row>
    <row r="3651" spans="1:1">
      <c r="A3651" s="6">
        <f>'Version History'!E2178</f>
        <v>3073</v>
      </c>
    </row>
    <row r="3652" spans="1:1">
      <c r="A3652" s="6">
        <f>'Version History'!E2179</f>
        <v>3074</v>
      </c>
    </row>
    <row r="3653" spans="1:1">
      <c r="A3653" s="6">
        <f>'Version History'!E2180</f>
        <v>3075</v>
      </c>
    </row>
    <row r="3654" spans="1:1">
      <c r="A3654" s="6">
        <f>'Version History'!E2181</f>
        <v>3076</v>
      </c>
    </row>
    <row r="3655" spans="1:1">
      <c r="A3655" s="6">
        <f>'Version History'!E2182</f>
        <v>3077</v>
      </c>
    </row>
    <row r="3656" spans="1:1">
      <c r="A3656" s="6">
        <f>'Version History'!E2183</f>
        <v>3078</v>
      </c>
    </row>
    <row r="3657" spans="1:1">
      <c r="A3657" s="6">
        <f>'Version History'!E2184</f>
        <v>3079</v>
      </c>
    </row>
    <row r="3658" spans="1:1">
      <c r="A3658" s="6">
        <f>'Version History'!E2185</f>
        <v>3080</v>
      </c>
    </row>
    <row r="3659" spans="1:1">
      <c r="A3659" s="6">
        <f>'Version History'!E2186</f>
        <v>3081</v>
      </c>
    </row>
    <row r="3660" spans="1:1">
      <c r="A3660" s="6">
        <f>'Version History'!E2187</f>
        <v>3082</v>
      </c>
    </row>
    <row r="3661" spans="1:1">
      <c r="A3661" s="6">
        <f>'Version History'!E2188</f>
        <v>3083</v>
      </c>
    </row>
    <row r="3662" spans="1:1">
      <c r="A3662" s="6">
        <f>'Version History'!E2189</f>
        <v>3084</v>
      </c>
    </row>
    <row r="3663" spans="1:1">
      <c r="A3663" s="6">
        <f>'Version History'!E2190</f>
        <v>3085</v>
      </c>
    </row>
    <row r="3664" spans="1:1">
      <c r="A3664" s="6">
        <f>'Version History'!E2191</f>
        <v>3086</v>
      </c>
    </row>
    <row r="3665" spans="1:1">
      <c r="A3665" s="6">
        <f>'Version History'!E2192</f>
        <v>3087</v>
      </c>
    </row>
    <row r="3666" spans="1:1">
      <c r="A3666" s="6">
        <f>'Version History'!E2193</f>
        <v>3088</v>
      </c>
    </row>
    <row r="3667" spans="1:1">
      <c r="A3667" s="6">
        <f>'Version History'!E2194</f>
        <v>3089</v>
      </c>
    </row>
    <row r="3668" spans="1:1">
      <c r="A3668" s="6">
        <f>'Version History'!E2195</f>
        <v>3090</v>
      </c>
    </row>
    <row r="3669" spans="1:1">
      <c r="A3669" s="6">
        <f>'Version History'!E2196</f>
        <v>3091</v>
      </c>
    </row>
    <row r="3670" spans="1:1">
      <c r="A3670" s="6">
        <f>'Version History'!E2197</f>
        <v>3092</v>
      </c>
    </row>
    <row r="3671" spans="1:1">
      <c r="A3671" s="6">
        <f>'Version History'!E2198</f>
        <v>3093</v>
      </c>
    </row>
    <row r="3672" spans="1:1">
      <c r="A3672" s="6">
        <f>'Version History'!E2199</f>
        <v>3094</v>
      </c>
    </row>
    <row r="3673" spans="1:1">
      <c r="A3673" s="6">
        <f>'Version History'!E2200</f>
        <v>3095</v>
      </c>
    </row>
    <row r="3674" spans="1:1">
      <c r="A3674" s="6">
        <f>'Version History'!E2201</f>
        <v>3096</v>
      </c>
    </row>
    <row r="3675" spans="1:1">
      <c r="A3675" s="6">
        <f>'Version History'!E2202</f>
        <v>3097</v>
      </c>
    </row>
    <row r="3676" spans="1:1">
      <c r="A3676" s="6">
        <f>'Version History'!E2203</f>
        <v>3098</v>
      </c>
    </row>
    <row r="3677" spans="1:1">
      <c r="A3677" s="6">
        <f>'Version History'!E2204</f>
        <v>3099</v>
      </c>
    </row>
    <row r="3678" spans="1:1">
      <c r="A3678" s="6">
        <f>'Version History'!E2205</f>
        <v>3100</v>
      </c>
    </row>
    <row r="3679" spans="1:1">
      <c r="A3679" s="6">
        <f>'Version History'!E2206</f>
        <v>3101</v>
      </c>
    </row>
    <row r="3680" spans="1:1">
      <c r="A3680" s="6">
        <f>'Version History'!E2207</f>
        <v>3102</v>
      </c>
    </row>
    <row r="3681" spans="1:1">
      <c r="A3681" s="6">
        <f>'Version History'!E2208</f>
        <v>3103</v>
      </c>
    </row>
    <row r="3682" spans="1:1">
      <c r="A3682" s="6">
        <f>'Version History'!E2209</f>
        <v>3104</v>
      </c>
    </row>
    <row r="3683" spans="1:1">
      <c r="A3683" s="6">
        <f>'Version History'!E2210</f>
        <v>3105</v>
      </c>
    </row>
    <row r="3684" spans="1:1">
      <c r="A3684" s="6">
        <f>'Version History'!E2211</f>
        <v>3106</v>
      </c>
    </row>
    <row r="3685" spans="1:1">
      <c r="A3685" s="6">
        <f>'Version History'!E2212</f>
        <v>3107</v>
      </c>
    </row>
    <row r="3686" spans="1:1">
      <c r="A3686" s="6">
        <f>'Version History'!E2213</f>
        <v>3108</v>
      </c>
    </row>
    <row r="3687" spans="1:1">
      <c r="A3687" s="6">
        <f>'Version History'!E2214</f>
        <v>3109</v>
      </c>
    </row>
    <row r="3688" spans="1:1">
      <c r="A3688" s="6">
        <f>'Version History'!E2215</f>
        <v>3110</v>
      </c>
    </row>
    <row r="3689" spans="1:1">
      <c r="A3689" s="6">
        <f>'Version History'!E2216</f>
        <v>3111</v>
      </c>
    </row>
    <row r="3690" spans="1:1">
      <c r="A3690" s="6">
        <f>'Version History'!E2217</f>
        <v>3112</v>
      </c>
    </row>
    <row r="3691" spans="1:1">
      <c r="A3691" s="6">
        <f>'Version History'!E2218</f>
        <v>3113</v>
      </c>
    </row>
    <row r="3692" spans="1:1">
      <c r="A3692" s="6">
        <f>'Version History'!E2219</f>
        <v>3114</v>
      </c>
    </row>
    <row r="3693" spans="1:1">
      <c r="A3693" s="6">
        <f>'Version History'!E2220</f>
        <v>3115</v>
      </c>
    </row>
    <row r="3694" spans="1:1">
      <c r="A3694" s="6">
        <f>'Version History'!E2221</f>
        <v>3116</v>
      </c>
    </row>
    <row r="3695" spans="1:1">
      <c r="A3695" s="6">
        <f>'Version History'!E2222</f>
        <v>3117</v>
      </c>
    </row>
    <row r="3696" spans="1:1">
      <c r="A3696" s="6">
        <f>'Version History'!E2223</f>
        <v>3118</v>
      </c>
    </row>
    <row r="3697" spans="1:1">
      <c r="A3697" s="6">
        <f>'Version History'!E2224</f>
        <v>3119</v>
      </c>
    </row>
    <row r="3698" spans="1:1">
      <c r="A3698" s="6">
        <f>'Version History'!E2225</f>
        <v>3120</v>
      </c>
    </row>
    <row r="3699" spans="1:1">
      <c r="A3699" s="6">
        <f>'Version History'!E2226</f>
        <v>3121</v>
      </c>
    </row>
    <row r="3700" spans="1:1">
      <c r="A3700" s="6">
        <f>'Version History'!E2227</f>
        <v>3122</v>
      </c>
    </row>
    <row r="3701" spans="1:1">
      <c r="A3701" s="6">
        <f>'Version History'!E2228</f>
        <v>3123</v>
      </c>
    </row>
    <row r="3702" spans="1:1">
      <c r="A3702" s="6">
        <f>'Version History'!E2229</f>
        <v>3124</v>
      </c>
    </row>
    <row r="3703" spans="1:1">
      <c r="A3703" s="6">
        <f>'Version History'!E2230</f>
        <v>3125</v>
      </c>
    </row>
    <row r="3704" spans="1:1">
      <c r="A3704" s="6">
        <f>'Version History'!E2231</f>
        <v>3126</v>
      </c>
    </row>
    <row r="3705" spans="1:1">
      <c r="A3705" s="6">
        <f>'Version History'!E2232</f>
        <v>3127</v>
      </c>
    </row>
    <row r="3706" spans="1:1">
      <c r="A3706" s="6">
        <f>'Version History'!E2233</f>
        <v>3128</v>
      </c>
    </row>
    <row r="3707" spans="1:1">
      <c r="A3707" s="6">
        <f>'Version History'!E2234</f>
        <v>3129</v>
      </c>
    </row>
    <row r="3708" spans="1:1">
      <c r="A3708" s="6">
        <f>'Version History'!E2235</f>
        <v>3130</v>
      </c>
    </row>
    <row r="3709" spans="1:1">
      <c r="A3709" s="6">
        <f>'Version History'!E2236</f>
        <v>3131</v>
      </c>
    </row>
    <row r="3710" spans="1:1">
      <c r="A3710" s="6">
        <f>'Version History'!E2237</f>
        <v>3132</v>
      </c>
    </row>
    <row r="3711" spans="1:1">
      <c r="A3711" s="6">
        <f>'Version History'!E2238</f>
        <v>3133</v>
      </c>
    </row>
    <row r="3712" spans="1:1">
      <c r="A3712" s="6">
        <f>'Version History'!E2239</f>
        <v>3134</v>
      </c>
    </row>
    <row r="3713" spans="1:1">
      <c r="A3713" s="6">
        <f>'Version History'!E2240</f>
        <v>3135</v>
      </c>
    </row>
    <row r="3714" spans="1:1">
      <c r="A3714" s="6">
        <f>'Version History'!E2241</f>
        <v>3136</v>
      </c>
    </row>
    <row r="3715" spans="1:1">
      <c r="A3715" s="6">
        <f>'Version History'!E2242</f>
        <v>3137</v>
      </c>
    </row>
    <row r="3716" spans="1:1">
      <c r="A3716" s="6">
        <f>'Version History'!E2243</f>
        <v>3138</v>
      </c>
    </row>
    <row r="3717" spans="1:1">
      <c r="A3717" s="6">
        <f>'Version History'!E2244</f>
        <v>3139</v>
      </c>
    </row>
    <row r="3718" spans="1:1">
      <c r="A3718" s="6">
        <f>'Version History'!E2245</f>
        <v>3140</v>
      </c>
    </row>
    <row r="3719" spans="1:1">
      <c r="A3719" s="6">
        <f>'Version History'!E2246</f>
        <v>3141</v>
      </c>
    </row>
    <row r="3720" spans="1:1">
      <c r="A3720" s="6">
        <f>'Version History'!E2247</f>
        <v>3142</v>
      </c>
    </row>
    <row r="3721" spans="1:1">
      <c r="A3721" s="6">
        <f>'Version History'!E2248</f>
        <v>3143</v>
      </c>
    </row>
    <row r="3722" spans="1:1">
      <c r="A3722" s="6">
        <f>'Version History'!E2249</f>
        <v>3144</v>
      </c>
    </row>
    <row r="3723" spans="1:1">
      <c r="A3723" s="6">
        <f>'Version History'!E2250</f>
        <v>3145</v>
      </c>
    </row>
    <row r="3724" spans="1:1">
      <c r="A3724" s="6">
        <f>'Version History'!E2251</f>
        <v>3146</v>
      </c>
    </row>
    <row r="3725" spans="1:1">
      <c r="A3725" s="6">
        <f>'Version History'!E2252</f>
        <v>3147</v>
      </c>
    </row>
    <row r="3726" spans="1:1">
      <c r="A3726" s="6">
        <f>'Version History'!E2253</f>
        <v>3148</v>
      </c>
    </row>
    <row r="3727" spans="1:1">
      <c r="A3727" s="6">
        <f>'Version History'!E2254</f>
        <v>3149</v>
      </c>
    </row>
    <row r="3728" spans="1:1">
      <c r="A3728" s="6">
        <f>'Version History'!E2255</f>
        <v>3150</v>
      </c>
    </row>
    <row r="3729" spans="1:1">
      <c r="A3729" s="6">
        <f>'Version History'!E2256</f>
        <v>3151</v>
      </c>
    </row>
    <row r="3730" spans="1:1">
      <c r="A3730" s="6">
        <f>'Version History'!E2257</f>
        <v>3152</v>
      </c>
    </row>
    <row r="3731" spans="1:1">
      <c r="A3731" s="6">
        <f>'Version History'!E2258</f>
        <v>3153</v>
      </c>
    </row>
    <row r="3732" spans="1:1">
      <c r="A3732" s="6">
        <f>'Version History'!E2259</f>
        <v>3154</v>
      </c>
    </row>
    <row r="3733" spans="1:1">
      <c r="A3733" s="6">
        <f>'Version History'!E2260</f>
        <v>3155</v>
      </c>
    </row>
    <row r="3734" spans="1:1">
      <c r="A3734" s="6">
        <f>'Version History'!E2261</f>
        <v>3156</v>
      </c>
    </row>
    <row r="3735" spans="1:1">
      <c r="A3735" s="6">
        <f>'Version History'!E2262</f>
        <v>3157</v>
      </c>
    </row>
    <row r="3736" spans="1:1">
      <c r="A3736" s="6">
        <f>'Version History'!E2263</f>
        <v>3158</v>
      </c>
    </row>
    <row r="3737" spans="1:1">
      <c r="A3737" s="6">
        <f>'Version History'!E2264</f>
        <v>3159</v>
      </c>
    </row>
    <row r="3738" spans="1:1">
      <c r="A3738" s="6">
        <f>'Version History'!E2265</f>
        <v>3160</v>
      </c>
    </row>
    <row r="3739" spans="1:1">
      <c r="A3739" s="6">
        <f>'Version History'!E2266</f>
        <v>3161</v>
      </c>
    </row>
    <row r="3740" spans="1:1">
      <c r="A3740" s="6">
        <f>'Version History'!E2267</f>
        <v>3162</v>
      </c>
    </row>
    <row r="3741" spans="1:1">
      <c r="A3741" s="6">
        <f>'Version History'!E2268</f>
        <v>3163</v>
      </c>
    </row>
    <row r="3742" spans="1:1">
      <c r="A3742" s="6">
        <f>'Version History'!E2269</f>
        <v>3164</v>
      </c>
    </row>
    <row r="3743" spans="1:1">
      <c r="A3743" s="6">
        <f>'Version History'!E2270</f>
        <v>3165</v>
      </c>
    </row>
    <row r="3744" spans="1:1">
      <c r="A3744" s="6">
        <f>'Version History'!E2271</f>
        <v>3166</v>
      </c>
    </row>
    <row r="3745" spans="1:1">
      <c r="A3745" s="6">
        <f>'Version History'!E2272</f>
        <v>3167</v>
      </c>
    </row>
    <row r="3746" spans="1:1">
      <c r="A3746" s="6">
        <f>'Version History'!E2273</f>
        <v>3168</v>
      </c>
    </row>
    <row r="3747" spans="1:1">
      <c r="A3747" s="6">
        <f>'Version History'!E2274</f>
        <v>3169</v>
      </c>
    </row>
    <row r="3748" spans="1:1">
      <c r="A3748" s="6">
        <f>'Version History'!E2275</f>
        <v>3170</v>
      </c>
    </row>
    <row r="3749" spans="1:1">
      <c r="A3749" s="6">
        <f>'Version History'!E2276</f>
        <v>3171</v>
      </c>
    </row>
    <row r="3750" spans="1:1">
      <c r="A3750" s="6">
        <f>'Version History'!E2277</f>
        <v>3172</v>
      </c>
    </row>
    <row r="3751" spans="1:1">
      <c r="A3751" s="6">
        <f>'Version History'!E2278</f>
        <v>3173</v>
      </c>
    </row>
    <row r="3752" spans="1:1">
      <c r="A3752" s="6">
        <f>'Version History'!E2279</f>
        <v>3174</v>
      </c>
    </row>
    <row r="3753" spans="1:1">
      <c r="A3753" s="6">
        <f>'Version History'!E2280</f>
        <v>3175</v>
      </c>
    </row>
    <row r="3754" spans="1:1">
      <c r="A3754" s="6">
        <f>'Version History'!E2281</f>
        <v>3176</v>
      </c>
    </row>
    <row r="3755" spans="1:1">
      <c r="A3755" s="6">
        <f>'Version History'!E2282</f>
        <v>3177</v>
      </c>
    </row>
    <row r="3756" spans="1:1">
      <c r="A3756" s="6">
        <f>'Version History'!E2283</f>
        <v>3178</v>
      </c>
    </row>
    <row r="3757" spans="1:1">
      <c r="A3757" s="6">
        <f>'Version History'!E2284</f>
        <v>3179</v>
      </c>
    </row>
    <row r="3758" spans="1:1">
      <c r="A3758" s="6">
        <f>'Version History'!E2285</f>
        <v>3180</v>
      </c>
    </row>
    <row r="3759" spans="1:1">
      <c r="A3759" s="6">
        <f>'Version History'!E2286</f>
        <v>3181</v>
      </c>
    </row>
    <row r="3760" spans="1:1">
      <c r="A3760" s="6">
        <f>'Version History'!E2287</f>
        <v>3182</v>
      </c>
    </row>
    <row r="3761" spans="1:1">
      <c r="A3761" s="6">
        <f>'Version History'!E2288</f>
        <v>3183</v>
      </c>
    </row>
    <row r="3762" spans="1:1">
      <c r="A3762" s="6">
        <f>'Version History'!E2289</f>
        <v>3184</v>
      </c>
    </row>
    <row r="3763" spans="1:1">
      <c r="A3763" s="6">
        <f>'Version History'!E2290</f>
        <v>3185</v>
      </c>
    </row>
    <row r="3764" spans="1:1">
      <c r="A3764" s="6">
        <f>'Version History'!E2291</f>
        <v>3186</v>
      </c>
    </row>
    <row r="3765" spans="1:1">
      <c r="A3765" s="6">
        <f>'Version History'!E2292</f>
        <v>3187</v>
      </c>
    </row>
    <row r="3766" spans="1:1">
      <c r="A3766" s="6">
        <f>'Version History'!E2293</f>
        <v>3188</v>
      </c>
    </row>
    <row r="3767" spans="1:1">
      <c r="A3767" s="6">
        <f>'Version History'!E2294</f>
        <v>3189</v>
      </c>
    </row>
    <row r="3768" spans="1:1">
      <c r="A3768" s="6">
        <f>'Version History'!E2295</f>
        <v>3190</v>
      </c>
    </row>
    <row r="3769" spans="1:1">
      <c r="A3769" s="6">
        <f>'Version History'!E2296</f>
        <v>3191</v>
      </c>
    </row>
    <row r="3770" spans="1:1">
      <c r="A3770" s="6">
        <f>'Version History'!E2297</f>
        <v>3192</v>
      </c>
    </row>
    <row r="3771" spans="1:1">
      <c r="A3771" s="6">
        <f>'Version History'!E2298</f>
        <v>3193</v>
      </c>
    </row>
    <row r="3772" spans="1:1">
      <c r="A3772" s="6">
        <f>'Version History'!E2299</f>
        <v>3194</v>
      </c>
    </row>
    <row r="3773" spans="1:1">
      <c r="A3773" s="6">
        <f>'Version History'!E2300</f>
        <v>3195</v>
      </c>
    </row>
    <row r="3774" spans="1:1">
      <c r="A3774" s="6">
        <f>'Version History'!E2301</f>
        <v>3196</v>
      </c>
    </row>
    <row r="3775" spans="1:1">
      <c r="A3775" s="6">
        <f>'Version History'!E2302</f>
        <v>3197</v>
      </c>
    </row>
    <row r="3776" spans="1:1">
      <c r="A3776" s="6">
        <f>'Version History'!E2303</f>
        <v>3299</v>
      </c>
    </row>
    <row r="3777" spans="1:1">
      <c r="A3777" s="6">
        <f>'Version History'!E2304</f>
        <v>3300</v>
      </c>
    </row>
    <row r="3778" spans="1:1">
      <c r="A3778" s="6">
        <f>'Version History'!E2305</f>
        <v>0</v>
      </c>
    </row>
  </sheetData>
  <sheetProtection password="B009" sheet="1" objects="1" scenarios="1"/>
  <phoneticPr fontId="0" type="noConversion"/>
  <conditionalFormatting sqref="A3:A3778">
    <cfRule type="expression" dxfId="0" priority="4" stopIfTrue="1">
      <formula>COUNTIF(A:A,A3)&gt;1</formula>
    </cfRule>
  </conditionalFormatting>
  <pageMargins left="0.7" right="0.7" top="0.75" bottom="0.75" header="0.3" footer="0.3"/>
  <pageSetup scale="42" fitToHeight="0" orientation="landscape" r:id="rId1"/>
  <headerFooter>
    <oddHeader>&amp;LShared Assessments Program&amp;CStandardized Information Gathering (SIG) Questionnaire&amp;RVersion 7.0, October, 2011</oddHeader>
    <oddFooter>&amp;L&amp;A&amp;CPage &amp;P of &amp;N Page(s)</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B1:B18"/>
  <sheetViews>
    <sheetView showGridLines="0" zoomScale="85" zoomScaleNormal="85" workbookViewId="0"/>
  </sheetViews>
  <sheetFormatPr defaultRowHeight="12.5"/>
  <cols>
    <col min="1" max="1" width="1" customWidth="1"/>
    <col min="2" max="2" width="108.81640625" customWidth="1"/>
  </cols>
  <sheetData>
    <row r="1" spans="2:2" ht="3.75" customHeight="1"/>
    <row r="2" spans="2:2" ht="23">
      <c r="B2" s="38" t="s">
        <v>3997</v>
      </c>
    </row>
    <row r="3" spans="2:2" ht="14">
      <c r="B3" s="180"/>
    </row>
    <row r="4" spans="2:2" ht="14">
      <c r="B4" s="40" t="s">
        <v>3998</v>
      </c>
    </row>
    <row r="5" spans="2:2" ht="14">
      <c r="B5" s="177"/>
    </row>
    <row r="6" spans="2:2" ht="28">
      <c r="B6" s="177" t="s">
        <v>3999</v>
      </c>
    </row>
    <row r="7" spans="2:2" ht="14">
      <c r="B7" s="177"/>
    </row>
    <row r="8" spans="2:2" ht="56">
      <c r="B8" s="177" t="s">
        <v>4000</v>
      </c>
    </row>
    <row r="9" spans="2:2" ht="14">
      <c r="B9" s="177"/>
    </row>
    <row r="10" spans="2:2" ht="28">
      <c r="B10" s="177" t="s">
        <v>4001</v>
      </c>
    </row>
    <row r="11" spans="2:2" ht="14">
      <c r="B11" s="177"/>
    </row>
    <row r="12" spans="2:2" ht="28">
      <c r="B12" s="177" t="s">
        <v>4002</v>
      </c>
    </row>
    <row r="13" spans="2:2" ht="14">
      <c r="B13" s="177"/>
    </row>
    <row r="14" spans="2:2" ht="14">
      <c r="B14" s="177" t="s">
        <v>4003</v>
      </c>
    </row>
    <row r="15" spans="2:2" ht="14">
      <c r="B15" s="177" t="s">
        <v>9</v>
      </c>
    </row>
    <row r="16" spans="2:2" ht="14">
      <c r="B16" s="181" t="s">
        <v>20</v>
      </c>
    </row>
    <row r="17" spans="2:2" ht="14">
      <c r="B17" s="181" t="s">
        <v>4004</v>
      </c>
    </row>
    <row r="18" spans="2:2" ht="14">
      <c r="B18" s="182"/>
    </row>
  </sheetData>
  <sheetProtection password="B009" sheet="1" objects="1" scenarios="1"/>
  <phoneticPr fontId="31"/>
  <hyperlinks>
    <hyperlink ref="B16" r:id="rId1" xr:uid="{00000000-0004-0000-1700-000000000000}"/>
    <hyperlink ref="B17" r:id="rId2" xr:uid="{00000000-0004-0000-1700-000001000000}"/>
  </hyperlinks>
  <pageMargins left="0.7" right="0.7" top="0.75" bottom="0.75" header="0.3" footer="0.3"/>
  <pageSetup fitToHeight="0" orientation="landscape" horizontalDpi="1200" verticalDpi="1200" r:id="rId3"/>
  <headerFooter>
    <oddHeader>&amp;LShared Assessments Program&amp;CStandardized Information Gathering (SIG) Questionnaire&amp;RVersion 7.0, October, 2011</oddHeader>
    <oddFooter>&amp;L&amp;A&amp;CPage &amp;P of &amp;N Page(s)</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7">
    <pageSetUpPr fitToPage="1"/>
  </sheetPr>
  <dimension ref="B1:B17"/>
  <sheetViews>
    <sheetView showGridLines="0" zoomScale="85" zoomScaleNormal="85" workbookViewId="0"/>
  </sheetViews>
  <sheetFormatPr defaultColWidth="8.81640625" defaultRowHeight="12.5"/>
  <cols>
    <col min="1" max="1" width="1" customWidth="1"/>
    <col min="2" max="2" width="154" customWidth="1"/>
  </cols>
  <sheetData>
    <row r="1" spans="2:2" ht="3.75" customHeight="1"/>
    <row r="2" spans="2:2" ht="23">
      <c r="B2" s="140" t="s">
        <v>4005</v>
      </c>
    </row>
    <row r="3" spans="2:2" ht="22.5">
      <c r="B3" s="133" t="s">
        <v>4006</v>
      </c>
    </row>
    <row r="4" spans="2:2" ht="25">
      <c r="B4" s="241" t="s">
        <v>4007</v>
      </c>
    </row>
    <row r="5" spans="2:2" ht="50">
      <c r="B5" s="132" t="s">
        <v>4008</v>
      </c>
    </row>
    <row r="6" spans="2:2" ht="25">
      <c r="B6" s="241" t="s">
        <v>4009</v>
      </c>
    </row>
    <row r="7" spans="2:2" ht="19.5" customHeight="1">
      <c r="B7" s="134" t="s">
        <v>4010</v>
      </c>
    </row>
    <row r="8" spans="2:2" ht="7.5" customHeight="1">
      <c r="B8" s="135"/>
    </row>
    <row r="9" spans="2:2" ht="25">
      <c r="B9" s="136" t="s">
        <v>4011</v>
      </c>
    </row>
    <row r="10" spans="2:2" ht="25">
      <c r="B10" s="136" t="s">
        <v>4012</v>
      </c>
    </row>
    <row r="11" spans="2:2" ht="25">
      <c r="B11" s="136" t="s">
        <v>4013</v>
      </c>
    </row>
    <row r="12" spans="2:2" ht="25">
      <c r="B12" s="136" t="s">
        <v>4014</v>
      </c>
    </row>
    <row r="13" spans="2:2" ht="50">
      <c r="B13" s="241" t="s">
        <v>4015</v>
      </c>
    </row>
    <row r="14" spans="2:2" ht="126" customHeight="1">
      <c r="B14" s="137" t="s">
        <v>4016</v>
      </c>
    </row>
    <row r="15" spans="2:2" ht="42" customHeight="1">
      <c r="B15" s="241" t="s">
        <v>4017</v>
      </c>
    </row>
    <row r="16" spans="2:2" ht="17.25" customHeight="1">
      <c r="B16" s="241" t="s">
        <v>4018</v>
      </c>
    </row>
    <row r="17" spans="2:2">
      <c r="B17" s="34"/>
    </row>
  </sheetData>
  <sheetProtection password="B009" sheet="1" objects="1" scenarios="1"/>
  <phoneticPr fontId="27" type="noConversion"/>
  <pageMargins left="0.75" right="0.75" top="1" bottom="1" header="0.5" footer="0.5"/>
  <pageSetup scale="80" orientation="landscape" horizontalDpi="1200" verticalDpi="1200" r:id="rId1"/>
  <headerFooter>
    <oddHeader>&amp;LShared Assessments Program&amp;CStandardized Information Gathering (SIG) Questionnaire&amp;RVersion 7.0, October, 2011</oddHeader>
    <oddFooter>&amp;L&amp;A&amp;CPage &amp;P of &amp;N Page(s)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D30"/>
  <sheetViews>
    <sheetView showGridLines="0" showZeros="0" zoomScale="85" zoomScaleNormal="100" workbookViewId="0">
      <pane ySplit="2" topLeftCell="A3" activePane="bottomLeft" state="frozen"/>
      <selection activeCell="B3" sqref="B3:H3"/>
      <selection pane="bottomLeft"/>
    </sheetView>
  </sheetViews>
  <sheetFormatPr defaultColWidth="8.81640625" defaultRowHeight="12.5"/>
  <cols>
    <col min="1" max="1" width="8.453125" hidden="1" customWidth="1"/>
    <col min="2" max="2" width="83" customWidth="1"/>
    <col min="3" max="3" width="11.7265625" bestFit="1" customWidth="1"/>
    <col min="4" max="4" width="49" customWidth="1"/>
  </cols>
  <sheetData>
    <row r="1" spans="1:4" ht="23">
      <c r="A1" t="s">
        <v>61</v>
      </c>
      <c r="B1" s="66" t="s">
        <v>112</v>
      </c>
      <c r="C1" s="198"/>
      <c r="D1" s="200">
        <f>Master</f>
        <v>0</v>
      </c>
    </row>
    <row r="2" spans="1:4" ht="30" customHeight="1">
      <c r="A2">
        <f>MAX(A3:A30)</f>
        <v>3301</v>
      </c>
      <c r="B2" s="162" t="s">
        <v>113</v>
      </c>
      <c r="C2" s="199" t="s">
        <v>114</v>
      </c>
      <c r="D2" s="161" t="s">
        <v>115</v>
      </c>
    </row>
    <row r="3" spans="1:4" ht="154">
      <c r="A3" s="218">
        <v>2922</v>
      </c>
      <c r="B3" s="128" t="s">
        <v>116</v>
      </c>
      <c r="C3" s="4"/>
      <c r="D3" s="4"/>
    </row>
    <row r="4" spans="1:4" ht="14">
      <c r="A4" s="218">
        <v>2923</v>
      </c>
      <c r="B4" s="128" t="s">
        <v>117</v>
      </c>
      <c r="C4" s="4"/>
      <c r="D4" s="4"/>
    </row>
    <row r="5" spans="1:4" ht="56">
      <c r="A5" s="218">
        <v>2924</v>
      </c>
      <c r="B5" s="128" t="s">
        <v>118</v>
      </c>
      <c r="C5" s="4"/>
      <c r="D5" s="4"/>
    </row>
    <row r="6" spans="1:4" ht="14">
      <c r="A6" s="218">
        <v>2925</v>
      </c>
      <c r="B6" s="128" t="s">
        <v>119</v>
      </c>
      <c r="C6" s="4"/>
      <c r="D6" s="4"/>
    </row>
    <row r="7" spans="1:4" ht="14">
      <c r="A7" s="218">
        <v>2926</v>
      </c>
      <c r="B7" s="128" t="s">
        <v>120</v>
      </c>
      <c r="C7" s="4"/>
      <c r="D7" s="4"/>
    </row>
    <row r="8" spans="1:4" ht="14">
      <c r="A8" s="218">
        <v>2927</v>
      </c>
      <c r="B8" s="128" t="s">
        <v>121</v>
      </c>
      <c r="C8" s="4"/>
      <c r="D8" s="4"/>
    </row>
    <row r="9" spans="1:4" ht="14">
      <c r="A9" s="218">
        <v>2928</v>
      </c>
      <c r="B9" s="128" t="s">
        <v>122</v>
      </c>
      <c r="C9" s="4"/>
      <c r="D9" s="4"/>
    </row>
    <row r="10" spans="1:4" ht="14">
      <c r="A10" s="218">
        <v>2929</v>
      </c>
      <c r="B10" s="128" t="s">
        <v>123</v>
      </c>
      <c r="C10" s="4"/>
      <c r="D10" s="4"/>
    </row>
    <row r="11" spans="1:4" ht="28">
      <c r="A11" s="218">
        <v>2930</v>
      </c>
      <c r="B11" s="128" t="s">
        <v>124</v>
      </c>
      <c r="C11" s="4"/>
      <c r="D11" s="4"/>
    </row>
    <row r="12" spans="1:4" ht="14">
      <c r="A12" s="218">
        <v>2931</v>
      </c>
      <c r="B12" s="128" t="s">
        <v>125</v>
      </c>
      <c r="C12" s="4"/>
      <c r="D12" s="4"/>
    </row>
    <row r="13" spans="1:4" ht="14">
      <c r="A13" s="218">
        <v>2932</v>
      </c>
      <c r="B13" s="128" t="s">
        <v>126</v>
      </c>
      <c r="C13" s="4"/>
      <c r="D13" s="4"/>
    </row>
    <row r="14" spans="1:4" ht="14">
      <c r="A14" s="218">
        <v>2933</v>
      </c>
      <c r="B14" s="128" t="s">
        <v>127</v>
      </c>
      <c r="C14" s="4"/>
      <c r="D14" s="4"/>
    </row>
    <row r="15" spans="1:4" ht="14">
      <c r="A15" s="218">
        <v>2934</v>
      </c>
      <c r="B15" s="128" t="s">
        <v>128</v>
      </c>
      <c r="C15" s="4"/>
      <c r="D15" s="4"/>
    </row>
    <row r="16" spans="1:4" ht="14">
      <c r="A16" s="218">
        <v>2935</v>
      </c>
      <c r="B16" s="128" t="s">
        <v>129</v>
      </c>
      <c r="C16" s="4"/>
      <c r="D16" s="4"/>
    </row>
    <row r="17" spans="1:4" ht="14">
      <c r="A17" s="218">
        <v>2936</v>
      </c>
      <c r="B17" s="128" t="s">
        <v>130</v>
      </c>
      <c r="C17" s="4"/>
      <c r="D17" s="4"/>
    </row>
    <row r="18" spans="1:4" ht="14">
      <c r="A18" s="218">
        <v>2937</v>
      </c>
      <c r="B18" s="128" t="s">
        <v>131</v>
      </c>
      <c r="C18" s="4"/>
      <c r="D18" s="4"/>
    </row>
    <row r="19" spans="1:4" ht="14">
      <c r="A19" s="218">
        <v>2938</v>
      </c>
      <c r="B19" s="128" t="s">
        <v>132</v>
      </c>
      <c r="C19" s="4"/>
      <c r="D19" s="4"/>
    </row>
    <row r="20" spans="1:4" ht="14">
      <c r="A20" s="218">
        <v>2939</v>
      </c>
      <c r="B20" s="128" t="s">
        <v>133</v>
      </c>
      <c r="C20" s="4"/>
      <c r="D20" s="4"/>
    </row>
    <row r="21" spans="1:4" ht="14">
      <c r="A21" s="218">
        <v>2940</v>
      </c>
      <c r="B21" s="128" t="s">
        <v>134</v>
      </c>
      <c r="C21" s="4"/>
      <c r="D21" s="4"/>
    </row>
    <row r="22" spans="1:4" ht="14">
      <c r="A22" s="218">
        <v>2941</v>
      </c>
      <c r="B22" s="128" t="s">
        <v>135</v>
      </c>
      <c r="C22" s="4"/>
      <c r="D22" s="4"/>
    </row>
    <row r="23" spans="1:4" ht="14">
      <c r="A23" s="218">
        <v>2942</v>
      </c>
      <c r="B23" s="128" t="s">
        <v>136</v>
      </c>
      <c r="C23" s="4"/>
      <c r="D23" s="4"/>
    </row>
    <row r="24" spans="1:4" ht="14">
      <c r="A24" s="218">
        <v>2943</v>
      </c>
      <c r="B24" s="128" t="s">
        <v>137</v>
      </c>
      <c r="C24" s="4"/>
      <c r="D24" s="4"/>
    </row>
    <row r="25" spans="1:4" ht="14">
      <c r="A25" s="218">
        <v>3301</v>
      </c>
      <c r="B25" s="128" t="s">
        <v>138</v>
      </c>
      <c r="C25" s="4"/>
      <c r="D25" s="4"/>
    </row>
    <row r="26" spans="1:4" ht="14">
      <c r="B26" s="168"/>
      <c r="C26" s="168"/>
      <c r="D26" s="4"/>
    </row>
    <row r="27" spans="1:4" ht="14">
      <c r="B27" s="168"/>
      <c r="C27" s="168"/>
      <c r="D27" s="4"/>
    </row>
    <row r="28" spans="1:4" ht="14">
      <c r="B28" s="168"/>
      <c r="C28" s="168"/>
      <c r="D28" s="4"/>
    </row>
    <row r="29" spans="1:4" ht="14">
      <c r="B29" s="168"/>
      <c r="C29" s="168"/>
      <c r="D29" s="4"/>
    </row>
    <row r="30" spans="1:4" ht="42">
      <c r="B30" s="169" t="s">
        <v>139</v>
      </c>
      <c r="C30" s="169"/>
    </row>
  </sheetData>
  <sheetProtection password="B009" sheet="1" objects="1" scenarios="1"/>
  <customSheetViews>
    <customSheetView guid="{E1B3B869-9B15-4AFC-BA36-DA09F5711648}" showRuler="0" topLeftCell="A14">
      <selection activeCell="A18" sqref="A18:IV18"/>
      <pageMargins left="0" right="0" top="0" bottom="0" header="0" footer="0"/>
      <headerFooter alignWithMargins="0"/>
    </customSheetView>
    <customSheetView guid="{D7B51006-83AC-4A14-BAFD-CE844DFB8668}" showRuler="0" topLeftCell="A14">
      <selection activeCell="A18" sqref="A18:IV18"/>
      <pageMargins left="0" right="0" top="0" bottom="0" header="0" footer="0"/>
      <headerFooter alignWithMargins="0"/>
    </customSheetView>
  </customSheetViews>
  <phoneticPr fontId="0" type="noConversion"/>
  <conditionalFormatting sqref="A3:A25">
    <cfRule type="expression" dxfId="275" priority="76" stopIfTrue="1">
      <formula>A3=""</formula>
    </cfRule>
  </conditionalFormatting>
  <conditionalFormatting sqref="C3:C25">
    <cfRule type="expression" dxfId="274" priority="3" stopIfTrue="1">
      <formula>C3&lt;&gt;""</formula>
    </cfRule>
    <cfRule type="expression" dxfId="273" priority="4" stopIfTrue="1">
      <formula>C3=""</formula>
    </cfRule>
  </conditionalFormatting>
  <conditionalFormatting sqref="D1">
    <cfRule type="expression" dxfId="272" priority="1" stopIfTrue="1">
      <formula>Master&lt;&gt;"Master"</formula>
    </cfRule>
    <cfRule type="expression" dxfId="271" priority="2" stopIfTrue="1">
      <formula>Master="Master"</formula>
    </cfRule>
  </conditionalFormatting>
  <conditionalFormatting sqref="D3:D29">
    <cfRule type="expression" dxfId="270" priority="8" stopIfTrue="1">
      <formula>D3&lt;&gt;""</formula>
    </cfRule>
    <cfRule type="expression" dxfId="269" priority="9" stopIfTrue="1">
      <formula>D3=""</formula>
    </cfRule>
  </conditionalFormatting>
  <pageMargins left="0.75" right="0.75" top="1" bottom="1" header="0.5" footer="0.5"/>
  <pageSetup scale="93"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H139"/>
  <sheetViews>
    <sheetView showGridLines="0" showZeros="0" zoomScale="85" workbookViewId="0">
      <pane ySplit="4" topLeftCell="A5" activePane="bottomLeft" state="frozen"/>
      <selection activeCell="B1" sqref="B1"/>
      <selection pane="bottomLeft"/>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9" width="3.81640625" hidden="1" customWidth="1"/>
    <col min="10" max="10" width="4.7265625" hidden="1" customWidth="1"/>
    <col min="11" max="14" width="3.81640625" hidden="1" customWidth="1"/>
    <col min="15" max="15" width="4.1796875" hidden="1" customWidth="1"/>
    <col min="16" max="16" width="5.1796875" hidden="1" customWidth="1"/>
    <col min="17" max="17" width="4.1796875" hidden="1" customWidth="1"/>
    <col min="18" max="18" width="5.1796875" hidden="1" customWidth="1"/>
    <col min="19" max="19" width="3.81640625" hidden="1" customWidth="1"/>
    <col min="20" max="23" width="3.1796875" hidden="1" customWidth="1"/>
    <col min="24" max="24" width="3.81640625" hidden="1" customWidth="1"/>
    <col min="25" max="25" width="14.1796875" hidden="1" customWidth="1"/>
    <col min="26" max="26" width="28.1796875" hidden="1" customWidth="1"/>
    <col min="27" max="27" width="8.81640625" customWidth="1"/>
    <col min="28" max="28" width="3.81640625" hidden="1" customWidth="1"/>
    <col min="29" max="29" width="4.1796875" hidden="1" customWidth="1"/>
    <col min="30" max="30" width="8.453125" hidden="1" customWidth="1"/>
    <col min="31" max="31" width="5.1796875" hidden="1" customWidth="1"/>
    <col min="32" max="32" width="3.81640625" hidden="1" customWidth="1"/>
    <col min="33" max="34" width="5.1796875" hidden="1" customWidth="1"/>
  </cols>
  <sheetData>
    <row r="1" spans="1:34" ht="23">
      <c r="B1" s="84" t="s">
        <v>6</v>
      </c>
      <c r="C1" s="9"/>
      <c r="D1" s="9"/>
      <c r="E1" s="9"/>
      <c r="F1" s="9"/>
      <c r="G1" s="9"/>
      <c r="H1" s="63">
        <f>Master</f>
        <v>0</v>
      </c>
      <c r="I1" s="217"/>
      <c r="J1" s="217"/>
      <c r="K1" s="217"/>
      <c r="L1" s="217"/>
      <c r="M1" s="217"/>
      <c r="N1" s="217"/>
      <c r="O1" s="217"/>
      <c r="P1" s="217" t="s">
        <v>140</v>
      </c>
      <c r="Q1" s="217"/>
      <c r="R1" s="217"/>
      <c r="S1" s="217"/>
      <c r="T1" s="217"/>
      <c r="U1" s="217"/>
      <c r="V1" s="217"/>
      <c r="W1" s="217"/>
      <c r="X1" s="217"/>
      <c r="Y1" s="9"/>
      <c r="Z1" s="35"/>
      <c r="AA1" s="155"/>
    </row>
    <row r="2" spans="1:34" ht="13">
      <c r="B2" s="13">
        <f>IF(SUM(AC5:AC18)-SUM(AD5:AD18)=0,"0",SUM(AC5:AC18)-SUM(AD5:AD18))</f>
        <v>121</v>
      </c>
      <c r="C2" s="36" t="s">
        <v>141</v>
      </c>
      <c r="D2" s="10" t="str">
        <f>IF(SUM(AD5:AD18)/SUM(AC5:AC18)=0,"0%",SUM(AD5:AD18)/SUM(AC5:AC18))</f>
        <v>0%</v>
      </c>
      <c r="E2" s="23" t="s">
        <v>62</v>
      </c>
      <c r="F2" s="23"/>
      <c r="G2" s="23"/>
      <c r="H2" s="23"/>
      <c r="I2" s="227"/>
      <c r="J2" s="227"/>
      <c r="K2" s="227"/>
      <c r="L2" s="227"/>
      <c r="M2" s="227"/>
      <c r="N2" s="227"/>
      <c r="O2" s="219"/>
      <c r="P2" s="219"/>
      <c r="Q2" s="219"/>
      <c r="R2" s="219"/>
      <c r="S2" s="36"/>
      <c r="T2" s="219"/>
      <c r="U2" s="219"/>
      <c r="V2" s="219"/>
      <c r="W2" s="219"/>
      <c r="X2" s="219"/>
      <c r="Y2" s="23"/>
      <c r="Z2" s="11"/>
      <c r="AA2" s="155"/>
    </row>
    <row r="3" spans="1:34" ht="49.5" customHeight="1">
      <c r="A3" s="19" t="s">
        <v>142</v>
      </c>
      <c r="B3" s="242" t="s">
        <v>143</v>
      </c>
      <c r="C3" s="242"/>
      <c r="D3" s="242"/>
      <c r="E3" s="242"/>
      <c r="F3" s="243"/>
      <c r="G3" s="243"/>
      <c r="H3" s="244"/>
      <c r="I3" s="228" t="s">
        <v>144</v>
      </c>
      <c r="J3" s="19" t="s">
        <v>145</v>
      </c>
      <c r="K3" s="19" t="s">
        <v>146</v>
      </c>
      <c r="M3" s="228"/>
      <c r="N3" s="228"/>
      <c r="O3" s="220"/>
      <c r="P3" s="220" t="s">
        <v>147</v>
      </c>
      <c r="Q3" s="220" t="s">
        <v>148</v>
      </c>
      <c r="R3" s="220" t="s">
        <v>149</v>
      </c>
      <c r="S3" s="220" t="s">
        <v>150</v>
      </c>
      <c r="T3" s="220" t="s">
        <v>151</v>
      </c>
      <c r="U3" s="228" t="s">
        <v>152</v>
      </c>
      <c r="V3" s="218"/>
      <c r="W3" s="218"/>
      <c r="AA3" s="112" t="s">
        <v>153</v>
      </c>
      <c r="AB3" s="228" t="s">
        <v>154</v>
      </c>
      <c r="AC3" s="228" t="s">
        <v>155</v>
      </c>
      <c r="AD3" s="220" t="s">
        <v>156</v>
      </c>
      <c r="AE3" s="220" t="s">
        <v>157</v>
      </c>
      <c r="AF3" s="220" t="s">
        <v>158</v>
      </c>
      <c r="AG3" s="220" t="s">
        <v>159</v>
      </c>
      <c r="AH3" s="220" t="s">
        <v>160</v>
      </c>
    </row>
    <row r="4" spans="1:34" ht="14">
      <c r="B4" s="22" t="s">
        <v>161</v>
      </c>
      <c r="C4" s="1" t="s">
        <v>162</v>
      </c>
      <c r="D4" s="1" t="s">
        <v>64</v>
      </c>
      <c r="E4" s="1" t="s">
        <v>163</v>
      </c>
      <c r="F4" s="1" t="s">
        <v>164</v>
      </c>
      <c r="G4" s="1" t="s">
        <v>165</v>
      </c>
      <c r="H4" s="1" t="s">
        <v>166</v>
      </c>
      <c r="I4" s="229"/>
      <c r="J4" s="229"/>
      <c r="K4" s="229"/>
      <c r="M4" s="229"/>
      <c r="N4" s="229"/>
      <c r="O4" s="218"/>
      <c r="P4" s="218"/>
      <c r="Q4" s="218"/>
      <c r="R4" s="218"/>
      <c r="S4" s="218"/>
      <c r="T4" s="218"/>
      <c r="U4" s="218"/>
      <c r="V4" s="218"/>
      <c r="W4" s="218"/>
      <c r="Y4" s="1"/>
      <c r="Z4" s="1"/>
      <c r="AB4" s="218"/>
      <c r="AC4" s="218"/>
      <c r="AD4" s="218"/>
      <c r="AE4" s="218"/>
      <c r="AF4" s="218"/>
      <c r="AG4" s="218"/>
      <c r="AH4" s="218"/>
    </row>
    <row r="5" spans="1:34" ht="14">
      <c r="B5" s="14"/>
      <c r="C5" s="25" t="str">
        <f>'A. Risk Management'!B1</f>
        <v>A. Risk Assessment and Treatment</v>
      </c>
      <c r="D5" s="25"/>
      <c r="E5" s="25"/>
      <c r="F5" s="24"/>
      <c r="G5" s="24"/>
      <c r="H5" s="21"/>
      <c r="I5" s="12"/>
      <c r="J5" s="12"/>
      <c r="K5" s="12"/>
      <c r="M5" s="12"/>
      <c r="O5" s="218"/>
      <c r="P5" s="218" t="str">
        <f>IF(A5="","",IF(ISNA(VLOOKUP(A5,L1_Array,4,FALSE)),0,IF(VLOOKUP(A5,L1_Array,4,FALSE)="",0,IF(VLOOKUP(A5,L1_Array,4,FALSE)="Yes",1,IF(VLOOKUP(A5,L1_Array,4,FALSE)="No",2,IF(VLOOKUP(A5,L1_Array,4,FALSE)="N/A",3,"Help"))))))</f>
        <v/>
      </c>
      <c r="Q5" s="218" t="str">
        <f>IF(I5="","",IF(D5="Yes",1,IF(D5="No",2,IF(D5="N/A",3,0))))</f>
        <v/>
      </c>
      <c r="R5" s="218" t="str">
        <f>IF(I5="","",IF(P5&gt;0,P5,IF(Q5&gt;0,Q5,0)))</f>
        <v/>
      </c>
      <c r="S5" s="218"/>
      <c r="T5" s="218">
        <f>IF(I5="",T4,IF(AND(R5&gt;1,OR(T4="",T4=0,T4&gt;=I5)),I5,IF(I5&gt;T4,T4,0)))</f>
        <v>0</v>
      </c>
      <c r="U5" s="218" t="str">
        <f t="shared" ref="U5:U36" si="0">IF(Master="Master",Q5,IF(U4="",R5,IF(OR(AND(T5&gt;0,R5&lt;U4),AND(T5=1,R5&lt;=U4)),U4,R5)))</f>
        <v/>
      </c>
      <c r="Y5" s="24"/>
      <c r="Z5" s="21"/>
      <c r="AA5" s="106"/>
      <c r="AB5" t="s">
        <v>167</v>
      </c>
      <c r="AC5">
        <f>COUNTIF($J$5:$J$139,AB5)</f>
        <v>1</v>
      </c>
      <c r="AD5">
        <f>COUNTIF(U6:U7,"&gt;0")</f>
        <v>0</v>
      </c>
      <c r="AE5">
        <f>'A. Risk Management'!S2</f>
        <v>14</v>
      </c>
      <c r="AF5">
        <f>'A. Risk Management'!W2</f>
        <v>14</v>
      </c>
      <c r="AG5">
        <f>'A. Risk Management'!I2</f>
        <v>14</v>
      </c>
      <c r="AH5" s="230">
        <v>50</v>
      </c>
    </row>
    <row r="6" spans="1:34" ht="42">
      <c r="A6" s="218">
        <v>3198</v>
      </c>
      <c r="B6" s="16" t="str">
        <f t="shared" ref="B6:B72" si="1">IF(A6="","",$P$1&amp;"."&amp;K6)</f>
        <v>SL.1</v>
      </c>
      <c r="C6" s="3" t="s">
        <v>168</v>
      </c>
      <c r="D6" s="20"/>
      <c r="E6" s="31"/>
      <c r="F6" s="17" t="s">
        <v>169</v>
      </c>
      <c r="G6" s="18">
        <v>4.0999999999999996</v>
      </c>
      <c r="H6" s="17" t="s">
        <v>170</v>
      </c>
      <c r="I6" s="12">
        <v>1</v>
      </c>
      <c r="J6" s="12" t="s">
        <v>167</v>
      </c>
      <c r="K6" s="12">
        <f>IF(A6="",K5,K5+1)</f>
        <v>1</v>
      </c>
      <c r="M6" s="12"/>
      <c r="O6" s="218"/>
      <c r="P6" s="218">
        <v>0</v>
      </c>
      <c r="Q6" s="218">
        <f>IF(A6="","",IF(D6="",0,IF(D6="Yes",1,IF(D6="No",2,IF(D6="N/A",3,"Help")))))</f>
        <v>0</v>
      </c>
      <c r="R6" s="218">
        <f>IF(I6="","",IF(P6&gt;0,P6,IF(Q6&gt;0,Q6,0)))</f>
        <v>0</v>
      </c>
      <c r="S6" s="218"/>
      <c r="T6" s="218">
        <f>IF(I6="",T5,IF(AND(R6&gt;1,OR(T5="",T5=0,T5&gt;=I6)),I6,IF(I6&gt;T5,T5,0)))</f>
        <v>0</v>
      </c>
      <c r="U6" s="218">
        <f t="shared" si="0"/>
        <v>0</v>
      </c>
      <c r="Y6" s="18"/>
      <c r="Z6" s="17"/>
      <c r="AA6" s="106"/>
      <c r="AB6" t="s">
        <v>171</v>
      </c>
      <c r="AC6">
        <f t="shared" ref="AC6:AC18" si="2">COUNTIF($J$5:$J$139,AB6)</f>
        <v>2</v>
      </c>
      <c r="AD6">
        <f>COUNTIF(U8:U10,"&gt;0")</f>
        <v>0</v>
      </c>
      <c r="AE6">
        <f>'B. Security Policy'!S2</f>
        <v>48</v>
      </c>
      <c r="AF6">
        <f>'B. Security Policy'!W2</f>
        <v>48</v>
      </c>
      <c r="AG6">
        <f>'B. Security Policy'!I2</f>
        <v>48</v>
      </c>
      <c r="AH6" s="218">
        <v>75</v>
      </c>
    </row>
    <row r="7" spans="1:34" ht="14">
      <c r="A7" s="218"/>
      <c r="B7" s="14" t="str">
        <f t="shared" si="1"/>
        <v/>
      </c>
      <c r="C7" s="25" t="str">
        <f>'B. Security Policy'!B1</f>
        <v>B. Security Policy</v>
      </c>
      <c r="D7" s="26"/>
      <c r="E7" s="26"/>
      <c r="F7" s="24"/>
      <c r="G7" s="64"/>
      <c r="H7" s="21"/>
      <c r="I7" s="12"/>
      <c r="J7" s="12"/>
      <c r="K7" s="12">
        <f t="shared" ref="K7:K70" si="3">IF(A7="",K6,K6+1)</f>
        <v>1</v>
      </c>
      <c r="M7" s="12"/>
      <c r="O7" s="218"/>
      <c r="P7" s="218">
        <v>0</v>
      </c>
      <c r="Q7" s="218" t="str">
        <f t="shared" ref="Q7:Q70" si="4">IF(A7="","",IF(D7="",0,IF(D7="Yes",1,IF(D7="No",2,IF(D7="N/A",3,"Help")))))</f>
        <v/>
      </c>
      <c r="R7" s="218" t="str">
        <f t="shared" ref="R7:R70" si="5">IF(I7="","",IF(P7&gt;0,P7,IF(Q7&gt;0,Q7,0)))</f>
        <v/>
      </c>
      <c r="S7" s="218"/>
      <c r="T7" s="218">
        <f t="shared" ref="T7:T70" si="6">IF(I7="",T6,IF(AND(R7&gt;1,OR(T6="",T6=0,T6&gt;=I7)),I7,IF(I7&gt;T6,T6,0)))</f>
        <v>0</v>
      </c>
      <c r="U7" s="218" t="str">
        <f t="shared" si="0"/>
        <v/>
      </c>
      <c r="Y7" s="64"/>
      <c r="Z7" s="21"/>
      <c r="AA7" s="106"/>
      <c r="AB7" t="s">
        <v>172</v>
      </c>
      <c r="AC7">
        <f t="shared" si="2"/>
        <v>2</v>
      </c>
      <c r="AD7">
        <f>COUNTIF(U11:U13,"&gt;0")</f>
        <v>0</v>
      </c>
      <c r="AE7">
        <f>'C. Organizational Security'!S2</f>
        <v>56</v>
      </c>
      <c r="AF7">
        <f>'C. Organizational Security'!W2</f>
        <v>56</v>
      </c>
      <c r="AG7">
        <f>'C. Organizational Security'!I2</f>
        <v>56</v>
      </c>
      <c r="AH7" s="218">
        <v>75</v>
      </c>
    </row>
    <row r="8" spans="1:34" ht="42">
      <c r="A8" s="218">
        <v>3199</v>
      </c>
      <c r="B8" s="16" t="str">
        <f t="shared" si="1"/>
        <v>SL.2</v>
      </c>
      <c r="C8" s="3" t="s">
        <v>173</v>
      </c>
      <c r="D8" s="20"/>
      <c r="E8" s="31"/>
      <c r="F8" s="17"/>
      <c r="G8" s="18" t="s">
        <v>174</v>
      </c>
      <c r="H8" s="17" t="s">
        <v>175</v>
      </c>
      <c r="I8" s="12">
        <v>1</v>
      </c>
      <c r="J8" s="12" t="s">
        <v>171</v>
      </c>
      <c r="K8" s="12">
        <f t="shared" si="3"/>
        <v>2</v>
      </c>
      <c r="M8" s="12"/>
      <c r="O8" s="218"/>
      <c r="P8" s="218">
        <v>0</v>
      </c>
      <c r="Q8" s="218">
        <f t="shared" si="4"/>
        <v>0</v>
      </c>
      <c r="R8" s="218">
        <f t="shared" si="5"/>
        <v>0</v>
      </c>
      <c r="S8" s="218"/>
      <c r="T8" s="218">
        <f t="shared" si="6"/>
        <v>0</v>
      </c>
      <c r="U8" s="218">
        <f t="shared" si="0"/>
        <v>0</v>
      </c>
      <c r="Y8" s="18"/>
      <c r="Z8" s="17"/>
      <c r="AA8" s="106"/>
      <c r="AB8" t="s">
        <v>176</v>
      </c>
      <c r="AC8">
        <f t="shared" si="2"/>
        <v>3</v>
      </c>
      <c r="AD8">
        <f>COUNTIF(U14:U17,"&gt;0")</f>
        <v>0</v>
      </c>
      <c r="AE8" s="174">
        <f>'D. Asset Management'!S2</f>
        <v>35</v>
      </c>
      <c r="AF8" s="174">
        <f>'D. Asset Management'!W2</f>
        <v>35</v>
      </c>
      <c r="AG8" s="174">
        <f>'D. Asset Management'!I2</f>
        <v>35</v>
      </c>
      <c r="AH8" s="218">
        <v>50</v>
      </c>
    </row>
    <row r="9" spans="1:34" ht="28">
      <c r="A9" s="218">
        <v>2471</v>
      </c>
      <c r="B9" s="16" t="str">
        <f t="shared" si="1"/>
        <v>SL.3</v>
      </c>
      <c r="C9" s="3" t="s">
        <v>177</v>
      </c>
      <c r="D9" s="20"/>
      <c r="E9" s="31"/>
      <c r="F9" s="17" t="s">
        <v>178</v>
      </c>
      <c r="G9" s="18" t="s">
        <v>179</v>
      </c>
      <c r="H9" s="17" t="s">
        <v>180</v>
      </c>
      <c r="I9" s="12">
        <v>1</v>
      </c>
      <c r="J9" s="12" t="s">
        <v>171</v>
      </c>
      <c r="K9" s="12">
        <f t="shared" si="3"/>
        <v>3</v>
      </c>
      <c r="M9" s="12"/>
      <c r="O9" s="218"/>
      <c r="P9" s="218">
        <v>0</v>
      </c>
      <c r="Q9" s="218">
        <f t="shared" si="4"/>
        <v>0</v>
      </c>
      <c r="R9" s="218">
        <f t="shared" si="5"/>
        <v>0</v>
      </c>
      <c r="S9" s="218"/>
      <c r="T9" s="218">
        <f t="shared" si="6"/>
        <v>0</v>
      </c>
      <c r="U9" s="218">
        <f t="shared" si="0"/>
        <v>0</v>
      </c>
      <c r="Y9" s="18"/>
      <c r="Z9" s="17"/>
      <c r="AA9" s="106"/>
      <c r="AB9" t="s">
        <v>181</v>
      </c>
      <c r="AC9">
        <f t="shared" si="2"/>
        <v>6</v>
      </c>
      <c r="AD9">
        <f>COUNTIF(U18:U24,"&gt;0")</f>
        <v>0</v>
      </c>
      <c r="AE9" s="174">
        <f>'E. Human Resource Security'!S2</f>
        <v>37</v>
      </c>
      <c r="AF9" s="174">
        <f>'E. Human Resource Security'!W2</f>
        <v>37</v>
      </c>
      <c r="AG9" s="174">
        <f>'E. Human Resource Security'!I2</f>
        <v>39</v>
      </c>
      <c r="AH9" s="218">
        <v>75</v>
      </c>
    </row>
    <row r="10" spans="1:34" ht="14">
      <c r="A10" s="218"/>
      <c r="B10" s="14" t="str">
        <f t="shared" si="1"/>
        <v/>
      </c>
      <c r="C10" s="25" t="str">
        <f>'C. Organizational Security'!B1</f>
        <v>C. Organizational Security</v>
      </c>
      <c r="D10" s="26"/>
      <c r="E10" s="26"/>
      <c r="F10" s="24"/>
      <c r="G10" s="64"/>
      <c r="H10" s="21"/>
      <c r="I10" s="12"/>
      <c r="J10" s="12"/>
      <c r="K10" s="12">
        <f t="shared" si="3"/>
        <v>3</v>
      </c>
      <c r="M10" s="12"/>
      <c r="O10" s="218"/>
      <c r="P10" s="218">
        <v>0</v>
      </c>
      <c r="Q10" s="218" t="str">
        <f t="shared" si="4"/>
        <v/>
      </c>
      <c r="R10" s="218" t="str">
        <f t="shared" si="5"/>
        <v/>
      </c>
      <c r="S10" s="218"/>
      <c r="T10" s="218">
        <f t="shared" si="6"/>
        <v>0</v>
      </c>
      <c r="U10" s="218" t="str">
        <f t="shared" si="0"/>
        <v/>
      </c>
      <c r="Y10" s="64"/>
      <c r="Z10" s="21"/>
      <c r="AA10" s="106"/>
      <c r="AB10" t="s">
        <v>182</v>
      </c>
      <c r="AC10">
        <f t="shared" si="2"/>
        <v>3</v>
      </c>
      <c r="AD10">
        <f>COUNTIF(U25:U28,"&gt;0")</f>
        <v>0</v>
      </c>
      <c r="AE10" s="174">
        <f>'F. Physical and Environmental'!S2</f>
        <v>129</v>
      </c>
      <c r="AF10" s="174">
        <f>'F. Physical and Environmental'!W2</f>
        <v>129</v>
      </c>
      <c r="AG10" s="174">
        <f>'F. Physical and Environmental'!I2</f>
        <v>142</v>
      </c>
      <c r="AH10" s="218">
        <v>150</v>
      </c>
    </row>
    <row r="11" spans="1:34" ht="28">
      <c r="A11" s="218">
        <v>58</v>
      </c>
      <c r="B11" s="16" t="str">
        <f t="shared" si="1"/>
        <v>SL.4</v>
      </c>
      <c r="C11" s="3" t="s">
        <v>183</v>
      </c>
      <c r="D11" s="20"/>
      <c r="E11" s="31"/>
      <c r="F11" s="17"/>
      <c r="G11" s="18" t="s">
        <v>184</v>
      </c>
      <c r="H11" s="17" t="s">
        <v>185</v>
      </c>
      <c r="I11" s="12">
        <v>1</v>
      </c>
      <c r="J11" s="12" t="s">
        <v>172</v>
      </c>
      <c r="K11" s="12">
        <f t="shared" si="3"/>
        <v>4</v>
      </c>
      <c r="M11" s="12"/>
      <c r="O11" s="218"/>
      <c r="P11" s="218">
        <v>0</v>
      </c>
      <c r="Q11" s="218">
        <f t="shared" si="4"/>
        <v>0</v>
      </c>
      <c r="R11" s="218">
        <f t="shared" si="5"/>
        <v>0</v>
      </c>
      <c r="S11" s="218"/>
      <c r="T11" s="218">
        <f t="shared" si="6"/>
        <v>0</v>
      </c>
      <c r="U11" s="218">
        <f t="shared" si="0"/>
        <v>0</v>
      </c>
      <c r="Y11" s="18"/>
      <c r="Z11" s="17"/>
      <c r="AA11" s="106"/>
      <c r="AB11" t="s">
        <v>186</v>
      </c>
      <c r="AC11">
        <f t="shared" si="2"/>
        <v>13</v>
      </c>
      <c r="AD11">
        <f>COUNTIF(U29:U42,"&gt;0")</f>
        <v>0</v>
      </c>
      <c r="AE11" s="174">
        <f>'G. Communications and Ops Mgmt'!S2</f>
        <v>276</v>
      </c>
      <c r="AF11" s="174">
        <f>'G. Communications and Ops Mgmt'!W2</f>
        <v>276</v>
      </c>
      <c r="AG11" s="174">
        <f>'G. Communications and Ops Mgmt'!I2</f>
        <v>284</v>
      </c>
      <c r="AH11" s="218">
        <v>325</v>
      </c>
    </row>
    <row r="12" spans="1:34" ht="28">
      <c r="A12" s="218">
        <v>71</v>
      </c>
      <c r="B12" s="16" t="str">
        <f t="shared" si="1"/>
        <v>SL.5</v>
      </c>
      <c r="C12" s="3" t="s">
        <v>187</v>
      </c>
      <c r="D12" s="20"/>
      <c r="E12" s="31"/>
      <c r="F12" s="17"/>
      <c r="G12" s="18">
        <v>6.2</v>
      </c>
      <c r="H12" s="17" t="s">
        <v>188</v>
      </c>
      <c r="I12" s="12">
        <v>1</v>
      </c>
      <c r="J12" s="12" t="s">
        <v>172</v>
      </c>
      <c r="K12" s="12">
        <f t="shared" si="3"/>
        <v>5</v>
      </c>
      <c r="M12" s="12"/>
      <c r="O12" s="218"/>
      <c r="P12" s="218">
        <v>0</v>
      </c>
      <c r="Q12" s="218">
        <f t="shared" si="4"/>
        <v>0</v>
      </c>
      <c r="R12" s="218">
        <f t="shared" si="5"/>
        <v>0</v>
      </c>
      <c r="S12" s="218"/>
      <c r="T12" s="218">
        <f t="shared" si="6"/>
        <v>0</v>
      </c>
      <c r="U12" s="218">
        <f t="shared" si="0"/>
        <v>0</v>
      </c>
      <c r="Y12" s="18"/>
      <c r="Z12" s="17"/>
      <c r="AA12" s="106"/>
      <c r="AB12" t="s">
        <v>189</v>
      </c>
      <c r="AC12">
        <f t="shared" si="2"/>
        <v>5</v>
      </c>
      <c r="AD12">
        <f>COUNTIF(U43:U48,"&gt;0")</f>
        <v>0</v>
      </c>
      <c r="AE12" s="174">
        <f>'H. Access Control'!S2</f>
        <v>57</v>
      </c>
      <c r="AF12" s="174">
        <f>'H. Access Control'!W2</f>
        <v>57</v>
      </c>
      <c r="AG12" s="174">
        <f>'H. Access Control'!I2</f>
        <v>60</v>
      </c>
      <c r="AH12" s="218">
        <v>75</v>
      </c>
    </row>
    <row r="13" spans="1:34" ht="14">
      <c r="A13" s="218"/>
      <c r="B13" s="14" t="str">
        <f t="shared" si="1"/>
        <v/>
      </c>
      <c r="C13" s="25" t="str">
        <f>'D. Asset Management'!B1</f>
        <v>D. Asset Management</v>
      </c>
      <c r="D13" s="26"/>
      <c r="E13" s="26"/>
      <c r="F13" s="24"/>
      <c r="G13" s="64"/>
      <c r="H13" s="21"/>
      <c r="I13" s="12"/>
      <c r="J13" s="12"/>
      <c r="K13" s="12">
        <f t="shared" si="3"/>
        <v>5</v>
      </c>
      <c r="M13" s="12"/>
      <c r="O13" s="218"/>
      <c r="P13" s="218">
        <v>0</v>
      </c>
      <c r="Q13" s="218" t="str">
        <f t="shared" si="4"/>
        <v/>
      </c>
      <c r="R13" s="218" t="str">
        <f t="shared" si="5"/>
        <v/>
      </c>
      <c r="S13" s="218"/>
      <c r="T13" s="218">
        <f t="shared" si="6"/>
        <v>0</v>
      </c>
      <c r="U13" s="218" t="str">
        <f t="shared" si="0"/>
        <v/>
      </c>
      <c r="Y13" s="64"/>
      <c r="Z13" s="21"/>
      <c r="AA13" s="106"/>
      <c r="AB13" t="s">
        <v>190</v>
      </c>
      <c r="AC13">
        <f t="shared" si="2"/>
        <v>7</v>
      </c>
      <c r="AD13">
        <f>COUNTIF(U49:U56,"&gt;0")</f>
        <v>0</v>
      </c>
      <c r="AE13" s="174">
        <f>'I. Info Sys AD&amp;M'!S2</f>
        <v>76</v>
      </c>
      <c r="AF13" s="174">
        <f>'I. Info Sys AD&amp;M'!W2</f>
        <v>76</v>
      </c>
      <c r="AG13" s="174">
        <f>'I. Info Sys AD&amp;M'!I2</f>
        <v>76</v>
      </c>
      <c r="AH13" s="218">
        <v>100</v>
      </c>
    </row>
    <row r="14" spans="1:34" ht="42">
      <c r="A14" s="218">
        <v>3200</v>
      </c>
      <c r="B14" s="16" t="str">
        <f t="shared" si="1"/>
        <v>SL.6</v>
      </c>
      <c r="C14" s="3" t="s">
        <v>191</v>
      </c>
      <c r="D14" s="20"/>
      <c r="E14" s="31"/>
      <c r="F14" s="17"/>
      <c r="G14" s="18">
        <v>7.1</v>
      </c>
      <c r="H14" s="17" t="s">
        <v>192</v>
      </c>
      <c r="I14" s="12">
        <v>1</v>
      </c>
      <c r="J14" s="12" t="s">
        <v>176</v>
      </c>
      <c r="K14" s="12">
        <f t="shared" si="3"/>
        <v>6</v>
      </c>
      <c r="M14" s="12"/>
      <c r="O14" s="218"/>
      <c r="P14" s="218">
        <v>0</v>
      </c>
      <c r="Q14" s="218">
        <f t="shared" si="4"/>
        <v>0</v>
      </c>
      <c r="R14" s="218">
        <f t="shared" si="5"/>
        <v>0</v>
      </c>
      <c r="S14" s="218"/>
      <c r="T14" s="218">
        <f t="shared" si="6"/>
        <v>0</v>
      </c>
      <c r="U14" s="218">
        <f t="shared" si="0"/>
        <v>0</v>
      </c>
      <c r="Y14" s="18"/>
      <c r="Z14" s="17"/>
      <c r="AA14" s="106"/>
      <c r="AB14" t="s">
        <v>193</v>
      </c>
      <c r="AC14">
        <f t="shared" si="2"/>
        <v>1</v>
      </c>
      <c r="AD14">
        <f>COUNTIF(U57:U58,"&gt;0")</f>
        <v>0</v>
      </c>
      <c r="AE14" s="174">
        <f>'J. Incident Event &amp; Comm Mgmt'!S2</f>
        <v>32</v>
      </c>
      <c r="AF14" s="174">
        <f>'J. Incident Event &amp; Comm Mgmt'!W2</f>
        <v>32</v>
      </c>
      <c r="AG14" s="174">
        <f>'J. Incident Event &amp; Comm Mgmt'!I2</f>
        <v>41</v>
      </c>
      <c r="AH14" s="218">
        <v>75</v>
      </c>
    </row>
    <row r="15" spans="1:34" ht="14">
      <c r="A15" s="218">
        <v>2532</v>
      </c>
      <c r="B15" s="16" t="str">
        <f t="shared" si="1"/>
        <v>SL.7</v>
      </c>
      <c r="C15" s="3" t="s">
        <v>194</v>
      </c>
      <c r="D15" s="20"/>
      <c r="E15" s="31"/>
      <c r="F15" s="17"/>
      <c r="G15" s="18" t="s">
        <v>195</v>
      </c>
      <c r="H15" s="17" t="s">
        <v>196</v>
      </c>
      <c r="I15" s="12">
        <v>1</v>
      </c>
      <c r="J15" s="12" t="s">
        <v>176</v>
      </c>
      <c r="K15" s="12">
        <f t="shared" si="3"/>
        <v>7</v>
      </c>
      <c r="M15" s="12"/>
      <c r="O15" s="218"/>
      <c r="P15" s="218">
        <v>0</v>
      </c>
      <c r="Q15" s="218">
        <f t="shared" si="4"/>
        <v>0</v>
      </c>
      <c r="R15" s="218">
        <f t="shared" si="5"/>
        <v>0</v>
      </c>
      <c r="S15" s="218"/>
      <c r="T15" s="218">
        <f t="shared" si="6"/>
        <v>0</v>
      </c>
      <c r="U15" s="218">
        <f t="shared" si="0"/>
        <v>0</v>
      </c>
      <c r="Y15" s="18"/>
      <c r="Z15" s="17"/>
      <c r="AA15" s="106"/>
      <c r="AB15" t="s">
        <v>197</v>
      </c>
      <c r="AC15">
        <f t="shared" si="2"/>
        <v>5</v>
      </c>
      <c r="AD15">
        <f>COUNTIF(U59:U64,"&gt;0")</f>
        <v>0</v>
      </c>
      <c r="AE15" s="174">
        <f>'K. BC DR'!S2</f>
        <v>58</v>
      </c>
      <c r="AF15" s="174">
        <f>'K. BC DR'!W2</f>
        <v>58</v>
      </c>
      <c r="AG15" s="174">
        <f>'K. BC DR'!I2</f>
        <v>58</v>
      </c>
      <c r="AH15" s="218">
        <v>75</v>
      </c>
    </row>
    <row r="16" spans="1:34" ht="42">
      <c r="A16" s="218">
        <v>2365</v>
      </c>
      <c r="B16" s="16" t="str">
        <f t="shared" si="1"/>
        <v>SL.8</v>
      </c>
      <c r="C16" s="3" t="s">
        <v>198</v>
      </c>
      <c r="D16" s="20"/>
      <c r="E16" s="31"/>
      <c r="F16" s="17"/>
      <c r="G16" s="18" t="s">
        <v>199</v>
      </c>
      <c r="H16" s="17" t="s">
        <v>200</v>
      </c>
      <c r="I16" s="12">
        <v>1</v>
      </c>
      <c r="J16" s="12" t="s">
        <v>176</v>
      </c>
      <c r="K16" s="12">
        <f t="shared" si="3"/>
        <v>8</v>
      </c>
      <c r="M16" s="12"/>
      <c r="O16" s="218"/>
      <c r="P16" s="218">
        <v>0</v>
      </c>
      <c r="Q16" s="218">
        <f t="shared" si="4"/>
        <v>0</v>
      </c>
      <c r="R16" s="218">
        <f t="shared" si="5"/>
        <v>0</v>
      </c>
      <c r="S16" s="218"/>
      <c r="T16" s="218">
        <f t="shared" si="6"/>
        <v>0</v>
      </c>
      <c r="U16" s="218">
        <f t="shared" si="0"/>
        <v>0</v>
      </c>
      <c r="Y16" s="18"/>
      <c r="Z16" s="17"/>
      <c r="AA16" s="106"/>
      <c r="AB16" t="s">
        <v>201</v>
      </c>
      <c r="AC16">
        <f t="shared" si="2"/>
        <v>2</v>
      </c>
      <c r="AD16">
        <f>COUNTIF(U65:U67,"&gt;0")</f>
        <v>0</v>
      </c>
      <c r="AE16" s="174">
        <f>'L. Compliance'!S2</f>
        <v>13</v>
      </c>
      <c r="AF16" s="174">
        <f>'L. Compliance'!W2</f>
        <v>13</v>
      </c>
      <c r="AG16" s="174">
        <f>'L. Compliance'!I2</f>
        <v>13</v>
      </c>
      <c r="AH16" s="218">
        <v>25</v>
      </c>
    </row>
    <row r="17" spans="1:34" ht="14">
      <c r="A17" s="218"/>
      <c r="B17" s="14" t="str">
        <f t="shared" si="1"/>
        <v/>
      </c>
      <c r="C17" s="25" t="str">
        <f>'E. Human Resource Security'!B1</f>
        <v>E. Human Resource Security</v>
      </c>
      <c r="D17" s="26"/>
      <c r="E17" s="26"/>
      <c r="F17" s="24"/>
      <c r="G17" s="64"/>
      <c r="H17" s="21"/>
      <c r="I17" s="12"/>
      <c r="J17" s="12"/>
      <c r="K17" s="12">
        <f t="shared" si="3"/>
        <v>8</v>
      </c>
      <c r="M17" s="12"/>
      <c r="O17" s="218"/>
      <c r="P17" s="218">
        <v>0</v>
      </c>
      <c r="Q17" s="218" t="str">
        <f t="shared" si="4"/>
        <v/>
      </c>
      <c r="R17" s="218" t="str">
        <f t="shared" si="5"/>
        <v/>
      </c>
      <c r="S17" s="218"/>
      <c r="T17" s="218">
        <f t="shared" si="6"/>
        <v>0</v>
      </c>
      <c r="U17" s="218" t="str">
        <f t="shared" si="0"/>
        <v/>
      </c>
      <c r="Y17" s="64"/>
      <c r="Z17" s="21"/>
      <c r="AA17" s="106"/>
      <c r="AB17" s="218" t="s">
        <v>202</v>
      </c>
      <c r="AC17">
        <f t="shared" si="2"/>
        <v>21</v>
      </c>
      <c r="AD17">
        <f>COUNTIF(U68:U88,"&gt;0")</f>
        <v>0</v>
      </c>
      <c r="AE17" s="174">
        <f>'P. Privacy'!S2</f>
        <v>46</v>
      </c>
      <c r="AF17" s="174">
        <f>'P. Privacy'!W2</f>
        <v>46</v>
      </c>
      <c r="AG17" s="174">
        <f>'P. Privacy'!I2</f>
        <v>46</v>
      </c>
      <c r="AH17" s="218">
        <v>75</v>
      </c>
    </row>
    <row r="18" spans="1:34" ht="42">
      <c r="A18" s="218">
        <v>2536</v>
      </c>
      <c r="B18" s="16" t="str">
        <f t="shared" si="1"/>
        <v>SL.9</v>
      </c>
      <c r="C18" s="3" t="s">
        <v>203</v>
      </c>
      <c r="D18" s="20"/>
      <c r="E18" s="31"/>
      <c r="F18" s="17" t="s">
        <v>204</v>
      </c>
      <c r="G18" s="18" t="s">
        <v>205</v>
      </c>
      <c r="H18" s="17" t="s">
        <v>206</v>
      </c>
      <c r="I18" s="12">
        <v>1</v>
      </c>
      <c r="J18" s="12" t="s">
        <v>181</v>
      </c>
      <c r="K18" s="12">
        <f t="shared" si="3"/>
        <v>9</v>
      </c>
      <c r="M18" s="12"/>
      <c r="O18" s="218"/>
      <c r="P18" s="218">
        <v>0</v>
      </c>
      <c r="Q18" s="218">
        <f t="shared" si="4"/>
        <v>0</v>
      </c>
      <c r="R18" s="218">
        <f t="shared" si="5"/>
        <v>0</v>
      </c>
      <c r="S18" s="218"/>
      <c r="T18" s="218">
        <f t="shared" si="6"/>
        <v>0</v>
      </c>
      <c r="U18" s="218">
        <f t="shared" si="0"/>
        <v>0</v>
      </c>
      <c r="Y18" s="18"/>
      <c r="Z18" s="17"/>
      <c r="AA18" s="106"/>
      <c r="AB18" s="218" t="s">
        <v>207</v>
      </c>
      <c r="AC18">
        <f t="shared" si="2"/>
        <v>50</v>
      </c>
      <c r="AD18">
        <f>COUNTIF(U90:U139,"&gt;0")</f>
        <v>0</v>
      </c>
      <c r="AE18" s="174" t="e">
        <f>#REF!</f>
        <v>#REF!</v>
      </c>
      <c r="AF18" s="174" t="e">
        <f>#REF!</f>
        <v>#REF!</v>
      </c>
      <c r="AG18" s="174" t="e">
        <f>#REF!</f>
        <v>#REF!</v>
      </c>
      <c r="AH18" s="218">
        <v>450</v>
      </c>
    </row>
    <row r="19" spans="1:34" ht="28">
      <c r="A19" s="218">
        <v>2538</v>
      </c>
      <c r="B19" s="16" t="str">
        <f t="shared" si="1"/>
        <v>SL.10</v>
      </c>
      <c r="C19" s="3" t="s">
        <v>208</v>
      </c>
      <c r="D19" s="20"/>
      <c r="E19" s="31"/>
      <c r="F19" s="17" t="s">
        <v>209</v>
      </c>
      <c r="G19" s="18" t="s">
        <v>210</v>
      </c>
      <c r="H19" s="17" t="s">
        <v>211</v>
      </c>
      <c r="I19" s="12">
        <v>1</v>
      </c>
      <c r="J19" s="12" t="s">
        <v>181</v>
      </c>
      <c r="K19" s="12">
        <f t="shared" si="3"/>
        <v>10</v>
      </c>
      <c r="M19" s="12"/>
      <c r="O19" s="218"/>
      <c r="P19" s="218">
        <v>0</v>
      </c>
      <c r="Q19" s="218">
        <f t="shared" si="4"/>
        <v>0</v>
      </c>
      <c r="R19" s="218">
        <f t="shared" si="5"/>
        <v>0</v>
      </c>
      <c r="S19" s="218"/>
      <c r="T19" s="218">
        <f t="shared" si="6"/>
        <v>0</v>
      </c>
      <c r="U19" s="218">
        <f t="shared" si="0"/>
        <v>0</v>
      </c>
      <c r="Y19" s="18"/>
      <c r="Z19" s="17"/>
      <c r="AA19" s="106"/>
      <c r="AE19" s="218" t="e">
        <f>SUM(AE5:AE18)</f>
        <v>#REF!</v>
      </c>
      <c r="AF19" s="218" t="e">
        <f>SUM(AF5:AF18)</f>
        <v>#REF!</v>
      </c>
      <c r="AG19" s="218" t="e">
        <f>SUM(AG5:AG18)</f>
        <v>#REF!</v>
      </c>
      <c r="AH19" t="e">
        <f>IF(AF19/AE19=0,"0%",AF19/AE19)</f>
        <v>#REF!</v>
      </c>
    </row>
    <row r="20" spans="1:34" ht="28">
      <c r="A20" s="218">
        <v>183</v>
      </c>
      <c r="B20" s="16" t="str">
        <f t="shared" si="1"/>
        <v>SL.11</v>
      </c>
      <c r="C20" s="3" t="s">
        <v>212</v>
      </c>
      <c r="D20" s="20"/>
      <c r="E20" s="31"/>
      <c r="F20" s="17"/>
      <c r="G20" s="18" t="s">
        <v>213</v>
      </c>
      <c r="H20" s="17" t="s">
        <v>214</v>
      </c>
      <c r="I20" s="12">
        <v>1</v>
      </c>
      <c r="J20" s="12" t="s">
        <v>181</v>
      </c>
      <c r="K20" s="12">
        <f t="shared" si="3"/>
        <v>11</v>
      </c>
      <c r="M20" s="12"/>
      <c r="O20" s="218"/>
      <c r="P20" s="218">
        <v>0</v>
      </c>
      <c r="Q20" s="218">
        <f t="shared" si="4"/>
        <v>0</v>
      </c>
      <c r="R20" s="218">
        <f t="shared" si="5"/>
        <v>0</v>
      </c>
      <c r="S20" s="218"/>
      <c r="T20" s="218">
        <f t="shared" si="6"/>
        <v>0</v>
      </c>
      <c r="U20" s="218">
        <f t="shared" si="0"/>
        <v>0</v>
      </c>
      <c r="Y20" s="18"/>
      <c r="Z20" s="17"/>
      <c r="AA20" s="106"/>
    </row>
    <row r="21" spans="1:34" ht="42">
      <c r="A21" s="218">
        <v>212</v>
      </c>
      <c r="B21" s="16" t="str">
        <f t="shared" si="1"/>
        <v>SL.12</v>
      </c>
      <c r="C21" s="3" t="s">
        <v>215</v>
      </c>
      <c r="D21" s="20"/>
      <c r="E21" s="31"/>
      <c r="F21" s="17" t="s">
        <v>216</v>
      </c>
      <c r="G21" s="18" t="s">
        <v>217</v>
      </c>
      <c r="H21" s="17" t="s">
        <v>218</v>
      </c>
      <c r="I21" s="12">
        <v>1</v>
      </c>
      <c r="J21" s="12" t="s">
        <v>181</v>
      </c>
      <c r="K21" s="12">
        <f t="shared" si="3"/>
        <v>12</v>
      </c>
      <c r="M21" s="12"/>
      <c r="O21" s="218"/>
      <c r="P21" s="218">
        <v>0</v>
      </c>
      <c r="Q21" s="218">
        <f t="shared" si="4"/>
        <v>0</v>
      </c>
      <c r="R21" s="218">
        <f t="shared" si="5"/>
        <v>0</v>
      </c>
      <c r="S21" s="218"/>
      <c r="T21" s="218">
        <f t="shared" si="6"/>
        <v>0</v>
      </c>
      <c r="U21" s="218">
        <f t="shared" si="0"/>
        <v>0</v>
      </c>
      <c r="Y21" s="18"/>
      <c r="Z21" s="17"/>
      <c r="AA21" s="106"/>
    </row>
    <row r="22" spans="1:34" ht="28">
      <c r="A22" s="218">
        <v>293</v>
      </c>
      <c r="B22" s="16" t="str">
        <f t="shared" si="1"/>
        <v>SL.13</v>
      </c>
      <c r="C22" s="3" t="s">
        <v>219</v>
      </c>
      <c r="D22" s="20"/>
      <c r="E22" s="31"/>
      <c r="F22" s="17"/>
      <c r="G22" s="18" t="s">
        <v>220</v>
      </c>
      <c r="H22" s="17" t="s">
        <v>221</v>
      </c>
      <c r="I22" s="12">
        <v>1</v>
      </c>
      <c r="J22" s="12" t="s">
        <v>181</v>
      </c>
      <c r="K22" s="12">
        <f t="shared" si="3"/>
        <v>13</v>
      </c>
      <c r="M22" s="12"/>
      <c r="O22" s="218"/>
      <c r="P22" s="218">
        <v>0</v>
      </c>
      <c r="Q22" s="218">
        <f t="shared" si="4"/>
        <v>0</v>
      </c>
      <c r="R22" s="218">
        <f t="shared" si="5"/>
        <v>0</v>
      </c>
      <c r="S22" s="218"/>
      <c r="T22" s="218">
        <f t="shared" si="6"/>
        <v>0</v>
      </c>
      <c r="U22" s="218">
        <f t="shared" si="0"/>
        <v>0</v>
      </c>
      <c r="Y22" s="18"/>
      <c r="Z22" s="17"/>
      <c r="AA22" s="106"/>
    </row>
    <row r="23" spans="1:34" ht="14">
      <c r="A23" s="218">
        <v>2557</v>
      </c>
      <c r="B23" s="16" t="str">
        <f t="shared" si="1"/>
        <v>SL.14</v>
      </c>
      <c r="C23" s="3" t="s">
        <v>222</v>
      </c>
      <c r="D23" s="20"/>
      <c r="E23" s="31"/>
      <c r="F23" s="17"/>
      <c r="G23" s="18" t="s">
        <v>223</v>
      </c>
      <c r="H23" s="17" t="s">
        <v>224</v>
      </c>
      <c r="I23" s="12">
        <v>1</v>
      </c>
      <c r="J23" s="12" t="s">
        <v>181</v>
      </c>
      <c r="K23" s="12">
        <f t="shared" si="3"/>
        <v>14</v>
      </c>
      <c r="M23" s="12"/>
      <c r="O23" s="218"/>
      <c r="P23" s="218">
        <v>0</v>
      </c>
      <c r="Q23" s="218">
        <f t="shared" si="4"/>
        <v>0</v>
      </c>
      <c r="R23" s="218">
        <f t="shared" si="5"/>
        <v>0</v>
      </c>
      <c r="S23" s="218"/>
      <c r="T23" s="218">
        <f t="shared" si="6"/>
        <v>0</v>
      </c>
      <c r="U23" s="218">
        <f t="shared" si="0"/>
        <v>0</v>
      </c>
      <c r="Y23" s="18"/>
      <c r="Z23" s="17"/>
      <c r="AA23" s="106"/>
    </row>
    <row r="24" spans="1:34" ht="14">
      <c r="A24" s="218"/>
      <c r="B24" s="14" t="str">
        <f t="shared" si="1"/>
        <v/>
      </c>
      <c r="C24" s="25" t="str">
        <f>'F. Physical and Environmental'!B1</f>
        <v>F. Physical and Environmental Security</v>
      </c>
      <c r="D24" s="26"/>
      <c r="E24" s="26"/>
      <c r="F24" s="24"/>
      <c r="G24" s="64"/>
      <c r="H24" s="21"/>
      <c r="I24" s="12"/>
      <c r="J24" s="12"/>
      <c r="K24" s="12">
        <f t="shared" si="3"/>
        <v>14</v>
      </c>
      <c r="M24" s="12"/>
      <c r="O24" s="218"/>
      <c r="P24" s="218">
        <v>0</v>
      </c>
      <c r="Q24" s="218" t="str">
        <f t="shared" si="4"/>
        <v/>
      </c>
      <c r="R24" s="218" t="str">
        <f t="shared" si="5"/>
        <v/>
      </c>
      <c r="S24" s="218"/>
      <c r="T24" s="218">
        <f t="shared" si="6"/>
        <v>0</v>
      </c>
      <c r="U24" s="218" t="str">
        <f t="shared" si="0"/>
        <v/>
      </c>
      <c r="Y24" s="64"/>
      <c r="Z24" s="21"/>
      <c r="AA24" s="106"/>
    </row>
    <row r="25" spans="1:34" ht="28">
      <c r="A25" s="218">
        <v>2559</v>
      </c>
      <c r="B25" s="16" t="str">
        <f t="shared" si="1"/>
        <v>SL.15</v>
      </c>
      <c r="C25" s="3" t="s">
        <v>225</v>
      </c>
      <c r="D25" s="20"/>
      <c r="E25" s="31"/>
      <c r="F25" s="17"/>
      <c r="G25" s="18" t="s">
        <v>174</v>
      </c>
      <c r="H25" s="17" t="s">
        <v>175</v>
      </c>
      <c r="I25" s="12">
        <v>1</v>
      </c>
      <c r="J25" s="12" t="s">
        <v>182</v>
      </c>
      <c r="K25" s="12">
        <f t="shared" si="3"/>
        <v>15</v>
      </c>
      <c r="M25" s="12"/>
      <c r="O25" s="218"/>
      <c r="P25" s="218">
        <v>0</v>
      </c>
      <c r="Q25" s="218">
        <f t="shared" si="4"/>
        <v>0</v>
      </c>
      <c r="R25" s="218">
        <f t="shared" si="5"/>
        <v>0</v>
      </c>
      <c r="S25" s="218"/>
      <c r="T25" s="218">
        <f t="shared" si="6"/>
        <v>0</v>
      </c>
      <c r="U25" s="218">
        <f t="shared" si="0"/>
        <v>0</v>
      </c>
      <c r="Y25" s="18"/>
      <c r="Z25" s="17"/>
      <c r="AA25" s="106"/>
    </row>
    <row r="26" spans="1:34" ht="28">
      <c r="A26" s="218">
        <v>2560</v>
      </c>
      <c r="B26" s="16" t="str">
        <f t="shared" si="1"/>
        <v>SL.16</v>
      </c>
      <c r="C26" s="3" t="s">
        <v>226</v>
      </c>
      <c r="D26" s="20"/>
      <c r="E26" s="31"/>
      <c r="F26" s="17" t="s">
        <v>227</v>
      </c>
      <c r="G26" s="18" t="s">
        <v>228</v>
      </c>
      <c r="H26" s="17" t="s">
        <v>229</v>
      </c>
      <c r="I26" s="12">
        <v>1</v>
      </c>
      <c r="J26" s="12" t="s">
        <v>182</v>
      </c>
      <c r="K26" s="12">
        <f t="shared" si="3"/>
        <v>16</v>
      </c>
      <c r="M26" s="12"/>
      <c r="O26" s="218"/>
      <c r="P26" s="218">
        <v>0</v>
      </c>
      <c r="Q26" s="218">
        <f t="shared" si="4"/>
        <v>0</v>
      </c>
      <c r="R26" s="218">
        <f t="shared" si="5"/>
        <v>0</v>
      </c>
      <c r="S26" s="218"/>
      <c r="T26" s="218">
        <f t="shared" si="6"/>
        <v>0</v>
      </c>
      <c r="U26" s="218">
        <f t="shared" si="0"/>
        <v>0</v>
      </c>
      <c r="Y26" s="18"/>
      <c r="Z26" s="17"/>
      <c r="AA26" s="106"/>
    </row>
    <row r="27" spans="1:34" ht="14">
      <c r="A27" s="218">
        <v>396</v>
      </c>
      <c r="B27" s="16" t="str">
        <f t="shared" si="1"/>
        <v>SL.17</v>
      </c>
      <c r="C27" s="3" t="s">
        <v>230</v>
      </c>
      <c r="D27" s="20"/>
      <c r="E27" s="31"/>
      <c r="F27" s="17"/>
      <c r="G27" s="18" t="s">
        <v>231</v>
      </c>
      <c r="H27" s="17" t="s">
        <v>232</v>
      </c>
      <c r="I27" s="12">
        <v>1</v>
      </c>
      <c r="J27" s="12" t="s">
        <v>182</v>
      </c>
      <c r="K27" s="12">
        <f t="shared" si="3"/>
        <v>17</v>
      </c>
      <c r="M27" s="12"/>
      <c r="O27" s="218"/>
      <c r="P27" s="218">
        <v>0</v>
      </c>
      <c r="Q27" s="218">
        <f t="shared" si="4"/>
        <v>0</v>
      </c>
      <c r="R27" s="218">
        <f t="shared" si="5"/>
        <v>0</v>
      </c>
      <c r="S27" s="218"/>
      <c r="T27" s="218">
        <f t="shared" si="6"/>
        <v>0</v>
      </c>
      <c r="U27" s="218">
        <f t="shared" si="0"/>
        <v>0</v>
      </c>
      <c r="Y27" s="18"/>
      <c r="Z27" s="17"/>
      <c r="AA27" s="106"/>
    </row>
    <row r="28" spans="1:34" ht="14">
      <c r="A28" s="218"/>
      <c r="B28" s="14" t="str">
        <f t="shared" si="1"/>
        <v/>
      </c>
      <c r="C28" s="25" t="str">
        <f>'G. Communications and Ops Mgmt'!B1</f>
        <v>G. Communications and Operations Management</v>
      </c>
      <c r="D28" s="26"/>
      <c r="E28" s="26"/>
      <c r="F28" s="24"/>
      <c r="G28" s="64"/>
      <c r="H28" s="21"/>
      <c r="I28" s="12"/>
      <c r="J28" s="12"/>
      <c r="K28" s="12">
        <f t="shared" si="3"/>
        <v>17</v>
      </c>
      <c r="M28" s="12"/>
      <c r="O28" s="218"/>
      <c r="P28" s="218">
        <v>0</v>
      </c>
      <c r="Q28" s="218" t="str">
        <f t="shared" si="4"/>
        <v/>
      </c>
      <c r="R28" s="218" t="str">
        <f t="shared" si="5"/>
        <v/>
      </c>
      <c r="S28" s="218"/>
      <c r="T28" s="218">
        <f t="shared" si="6"/>
        <v>0</v>
      </c>
      <c r="U28" s="218" t="str">
        <f t="shared" si="0"/>
        <v/>
      </c>
      <c r="Y28" s="64"/>
      <c r="Z28" s="21"/>
      <c r="AA28" s="106"/>
    </row>
    <row r="29" spans="1:34" ht="28">
      <c r="A29" s="218">
        <v>2582</v>
      </c>
      <c r="B29" s="16" t="str">
        <f t="shared" si="1"/>
        <v>SL.18</v>
      </c>
      <c r="C29" s="3" t="s">
        <v>233</v>
      </c>
      <c r="D29" s="20"/>
      <c r="E29" s="31"/>
      <c r="F29" s="17"/>
      <c r="G29" s="18" t="s">
        <v>234</v>
      </c>
      <c r="H29" s="17" t="s">
        <v>235</v>
      </c>
      <c r="I29" s="12">
        <v>1</v>
      </c>
      <c r="J29" s="12" t="s">
        <v>186</v>
      </c>
      <c r="K29" s="12">
        <f t="shared" si="3"/>
        <v>18</v>
      </c>
      <c r="M29" s="12"/>
      <c r="O29" s="218"/>
      <c r="P29" s="218">
        <v>0</v>
      </c>
      <c r="Q29" s="218">
        <f t="shared" si="4"/>
        <v>0</v>
      </c>
      <c r="R29" s="218">
        <f t="shared" si="5"/>
        <v>0</v>
      </c>
      <c r="S29" s="218"/>
      <c r="T29" s="218">
        <f t="shared" si="6"/>
        <v>0</v>
      </c>
      <c r="U29" s="218">
        <f t="shared" si="0"/>
        <v>0</v>
      </c>
      <c r="Y29" s="18"/>
      <c r="Z29" s="17"/>
      <c r="AA29" s="106"/>
    </row>
    <row r="30" spans="1:34" ht="42">
      <c r="A30" s="218">
        <v>816</v>
      </c>
      <c r="B30" s="16" t="str">
        <f t="shared" si="1"/>
        <v>SL.19</v>
      </c>
      <c r="C30" s="3" t="s">
        <v>236</v>
      </c>
      <c r="D30" s="20"/>
      <c r="E30" s="31"/>
      <c r="F30" s="17" t="s">
        <v>237</v>
      </c>
      <c r="G30" s="18" t="s">
        <v>238</v>
      </c>
      <c r="H30" s="17" t="s">
        <v>239</v>
      </c>
      <c r="I30" s="12">
        <v>1</v>
      </c>
      <c r="J30" s="12" t="s">
        <v>186</v>
      </c>
      <c r="K30" s="12">
        <f t="shared" si="3"/>
        <v>19</v>
      </c>
      <c r="M30" s="12"/>
      <c r="O30" s="218"/>
      <c r="P30" s="218">
        <v>0</v>
      </c>
      <c r="Q30" s="218">
        <f t="shared" si="4"/>
        <v>0</v>
      </c>
      <c r="R30" s="218">
        <f t="shared" si="5"/>
        <v>0</v>
      </c>
      <c r="S30" s="218"/>
      <c r="T30" s="218">
        <f t="shared" si="6"/>
        <v>0</v>
      </c>
      <c r="U30" s="218">
        <f t="shared" si="0"/>
        <v>0</v>
      </c>
      <c r="Y30" s="18"/>
      <c r="Z30" s="17"/>
      <c r="AA30" s="106"/>
    </row>
    <row r="31" spans="1:34" ht="28">
      <c r="A31" s="218">
        <v>846</v>
      </c>
      <c r="B31" s="16" t="str">
        <f t="shared" si="1"/>
        <v>SL.20</v>
      </c>
      <c r="C31" s="3" t="s">
        <v>240</v>
      </c>
      <c r="D31" s="20"/>
      <c r="E31" s="31"/>
      <c r="F31" s="17"/>
      <c r="G31" s="18">
        <v>12.5</v>
      </c>
      <c r="H31" s="17" t="s">
        <v>241</v>
      </c>
      <c r="I31" s="12">
        <v>1</v>
      </c>
      <c r="J31" s="12" t="s">
        <v>186</v>
      </c>
      <c r="K31" s="12">
        <f t="shared" si="3"/>
        <v>20</v>
      </c>
      <c r="M31" s="12"/>
      <c r="O31" s="218"/>
      <c r="P31" s="218">
        <v>0</v>
      </c>
      <c r="Q31" s="218">
        <f t="shared" si="4"/>
        <v>0</v>
      </c>
      <c r="R31" s="218">
        <f t="shared" si="5"/>
        <v>0</v>
      </c>
      <c r="S31" s="218"/>
      <c r="T31" s="218">
        <f t="shared" si="6"/>
        <v>0</v>
      </c>
      <c r="U31" s="218">
        <f t="shared" si="0"/>
        <v>0</v>
      </c>
      <c r="Y31" s="18"/>
      <c r="Z31" s="17"/>
      <c r="AA31" s="106"/>
    </row>
    <row r="32" spans="1:34" ht="42">
      <c r="A32" s="218">
        <v>853</v>
      </c>
      <c r="B32" s="16" t="str">
        <f t="shared" si="1"/>
        <v>SL.21</v>
      </c>
      <c r="C32" s="3" t="s">
        <v>242</v>
      </c>
      <c r="D32" s="20"/>
      <c r="E32" s="31"/>
      <c r="F32" s="17"/>
      <c r="G32" s="18" t="s">
        <v>3</v>
      </c>
      <c r="H32" s="17" t="s">
        <v>243</v>
      </c>
      <c r="I32" s="12">
        <v>1</v>
      </c>
      <c r="J32" s="12" t="s">
        <v>186</v>
      </c>
      <c r="K32" s="12">
        <f t="shared" si="3"/>
        <v>21</v>
      </c>
      <c r="M32" s="12"/>
      <c r="O32" s="218"/>
      <c r="P32" s="218">
        <v>0</v>
      </c>
      <c r="Q32" s="218">
        <f t="shared" si="4"/>
        <v>0</v>
      </c>
      <c r="R32" s="218">
        <f t="shared" si="5"/>
        <v>0</v>
      </c>
      <c r="S32" s="218"/>
      <c r="T32" s="218">
        <f t="shared" si="6"/>
        <v>0</v>
      </c>
      <c r="U32" s="218">
        <f t="shared" si="0"/>
        <v>0</v>
      </c>
      <c r="Y32" s="18"/>
      <c r="Z32" s="17"/>
      <c r="AA32" s="106"/>
    </row>
    <row r="33" spans="1:27" ht="56">
      <c r="A33" s="218">
        <v>895</v>
      </c>
      <c r="B33" s="16" t="str">
        <f t="shared" si="1"/>
        <v>SL.22</v>
      </c>
      <c r="C33" s="3" t="s">
        <v>244</v>
      </c>
      <c r="D33" s="20"/>
      <c r="E33" s="31"/>
      <c r="F33" s="17"/>
      <c r="G33" s="18" t="s">
        <v>245</v>
      </c>
      <c r="H33" s="17" t="s">
        <v>246</v>
      </c>
      <c r="I33" s="12">
        <v>1</v>
      </c>
      <c r="J33" s="12" t="s">
        <v>186</v>
      </c>
      <c r="K33" s="12">
        <f t="shared" si="3"/>
        <v>22</v>
      </c>
      <c r="M33" s="12"/>
      <c r="O33" s="218"/>
      <c r="P33" s="218">
        <v>0</v>
      </c>
      <c r="Q33" s="218">
        <f t="shared" si="4"/>
        <v>0</v>
      </c>
      <c r="R33" s="218">
        <f t="shared" si="5"/>
        <v>0</v>
      </c>
      <c r="S33" s="218"/>
      <c r="T33" s="218">
        <f t="shared" si="6"/>
        <v>0</v>
      </c>
      <c r="U33" s="218">
        <f t="shared" si="0"/>
        <v>0</v>
      </c>
      <c r="Y33" s="18"/>
      <c r="Z33" s="17"/>
      <c r="AA33" s="106"/>
    </row>
    <row r="34" spans="1:27" ht="14">
      <c r="A34" s="218">
        <v>922</v>
      </c>
      <c r="B34" s="16" t="str">
        <f t="shared" si="1"/>
        <v>SL.23</v>
      </c>
      <c r="C34" s="3" t="s">
        <v>247</v>
      </c>
      <c r="D34" s="20"/>
      <c r="E34" s="31"/>
      <c r="F34" s="17"/>
      <c r="G34" s="18" t="s">
        <v>248</v>
      </c>
      <c r="H34" s="17" t="s">
        <v>249</v>
      </c>
      <c r="I34" s="12">
        <v>1</v>
      </c>
      <c r="J34" s="12" t="s">
        <v>186</v>
      </c>
      <c r="K34" s="12">
        <f t="shared" si="3"/>
        <v>23</v>
      </c>
      <c r="M34" s="12"/>
      <c r="O34" s="218"/>
      <c r="P34" s="218">
        <v>0</v>
      </c>
      <c r="Q34" s="218">
        <f t="shared" si="4"/>
        <v>0</v>
      </c>
      <c r="R34" s="218">
        <f t="shared" si="5"/>
        <v>0</v>
      </c>
      <c r="S34" s="218"/>
      <c r="T34" s="218">
        <f t="shared" si="6"/>
        <v>0</v>
      </c>
      <c r="U34" s="218">
        <f t="shared" si="0"/>
        <v>0</v>
      </c>
      <c r="Y34" s="18"/>
      <c r="Z34" s="17"/>
      <c r="AA34" s="106"/>
    </row>
    <row r="35" spans="1:27" ht="28">
      <c r="A35" s="218">
        <v>3688</v>
      </c>
      <c r="B35" s="16" t="str">
        <f t="shared" si="1"/>
        <v>SL.24</v>
      </c>
      <c r="C35" s="3" t="s">
        <v>250</v>
      </c>
      <c r="D35" s="20"/>
      <c r="E35" s="31"/>
      <c r="F35" s="17" t="s">
        <v>251</v>
      </c>
      <c r="G35" s="18" t="s">
        <v>252</v>
      </c>
      <c r="H35" s="17" t="s">
        <v>253</v>
      </c>
      <c r="I35" s="12">
        <v>1</v>
      </c>
      <c r="J35" s="12" t="s">
        <v>186</v>
      </c>
      <c r="K35" s="12">
        <f t="shared" si="3"/>
        <v>24</v>
      </c>
      <c r="M35" s="12"/>
      <c r="O35" s="218"/>
      <c r="P35" s="218">
        <v>0</v>
      </c>
      <c r="Q35" s="218">
        <f t="shared" si="4"/>
        <v>0</v>
      </c>
      <c r="R35" s="218">
        <f t="shared" si="5"/>
        <v>0</v>
      </c>
      <c r="S35" s="218"/>
      <c r="T35" s="218">
        <f t="shared" si="6"/>
        <v>0</v>
      </c>
      <c r="U35" s="218">
        <f t="shared" si="0"/>
        <v>0</v>
      </c>
      <c r="Y35" s="18"/>
      <c r="Z35" s="17"/>
      <c r="AA35" s="106"/>
    </row>
    <row r="36" spans="1:27" ht="42">
      <c r="A36" s="218">
        <v>3706</v>
      </c>
      <c r="B36" s="16" t="str">
        <f t="shared" si="1"/>
        <v>SL.25</v>
      </c>
      <c r="C36" s="3" t="s">
        <v>254</v>
      </c>
      <c r="D36" s="20"/>
      <c r="E36" s="31"/>
      <c r="F36" s="17" t="s">
        <v>255</v>
      </c>
      <c r="G36" s="18" t="s">
        <v>256</v>
      </c>
      <c r="H36" s="17" t="s">
        <v>257</v>
      </c>
      <c r="I36" s="12">
        <v>1</v>
      </c>
      <c r="J36" s="12" t="s">
        <v>186</v>
      </c>
      <c r="K36" s="12">
        <f t="shared" si="3"/>
        <v>25</v>
      </c>
      <c r="M36" s="12"/>
      <c r="O36" s="218"/>
      <c r="P36" s="218">
        <v>0</v>
      </c>
      <c r="Q36" s="218">
        <f t="shared" si="4"/>
        <v>0</v>
      </c>
      <c r="R36" s="218">
        <f t="shared" si="5"/>
        <v>0</v>
      </c>
      <c r="S36" s="218"/>
      <c r="T36" s="218">
        <f t="shared" si="6"/>
        <v>0</v>
      </c>
      <c r="U36" s="218">
        <f t="shared" si="0"/>
        <v>0</v>
      </c>
      <c r="Y36" s="18"/>
      <c r="Z36" s="17"/>
      <c r="AA36" s="106"/>
    </row>
    <row r="37" spans="1:27" ht="14">
      <c r="A37" s="218">
        <v>975</v>
      </c>
      <c r="B37" s="16" t="str">
        <f t="shared" si="1"/>
        <v>SL.26</v>
      </c>
      <c r="C37" s="3" t="s">
        <v>258</v>
      </c>
      <c r="D37" s="20"/>
      <c r="E37" s="31"/>
      <c r="F37" s="17"/>
      <c r="G37" s="18" t="s">
        <v>3</v>
      </c>
      <c r="H37" s="17" t="s">
        <v>243</v>
      </c>
      <c r="I37" s="12">
        <v>1</v>
      </c>
      <c r="J37" s="12" t="s">
        <v>186</v>
      </c>
      <c r="K37" s="12">
        <f t="shared" si="3"/>
        <v>26</v>
      </c>
      <c r="M37" s="12"/>
      <c r="O37" s="218"/>
      <c r="P37" s="218">
        <v>0</v>
      </c>
      <c r="Q37" s="218">
        <f t="shared" si="4"/>
        <v>0</v>
      </c>
      <c r="R37" s="218">
        <f t="shared" si="5"/>
        <v>0</v>
      </c>
      <c r="S37" s="218"/>
      <c r="T37" s="218">
        <f t="shared" si="6"/>
        <v>0</v>
      </c>
      <c r="U37" s="218">
        <f t="shared" ref="U37:U68" si="7">IF(Master="Master",Q37,IF(U36="",R37,IF(OR(AND(T37&gt;0,R37&lt;U36),AND(T37=1,R37&lt;=U36)),U36,R37)))</f>
        <v>0</v>
      </c>
      <c r="Y37" s="18"/>
      <c r="Z37" s="17"/>
      <c r="AA37" s="106"/>
    </row>
    <row r="38" spans="1:27" ht="28">
      <c r="A38" s="218">
        <v>1095</v>
      </c>
      <c r="B38" s="16" t="str">
        <f t="shared" si="1"/>
        <v>SL.27</v>
      </c>
      <c r="C38" s="3" t="s">
        <v>259</v>
      </c>
      <c r="D38" s="20"/>
      <c r="E38" s="31"/>
      <c r="F38" s="17" t="s">
        <v>260</v>
      </c>
      <c r="G38" s="18" t="s">
        <v>261</v>
      </c>
      <c r="H38" s="17" t="s">
        <v>262</v>
      </c>
      <c r="I38" s="12">
        <v>1</v>
      </c>
      <c r="J38" s="12" t="s">
        <v>186</v>
      </c>
      <c r="K38" s="12">
        <f t="shared" si="3"/>
        <v>27</v>
      </c>
      <c r="M38" s="12"/>
      <c r="O38" s="218"/>
      <c r="P38" s="218">
        <v>0</v>
      </c>
      <c r="Q38" s="218">
        <f t="shared" si="4"/>
        <v>0</v>
      </c>
      <c r="R38" s="218">
        <f t="shared" si="5"/>
        <v>0</v>
      </c>
      <c r="S38" s="218"/>
      <c r="T38" s="218">
        <f t="shared" si="6"/>
        <v>0</v>
      </c>
      <c r="U38" s="218">
        <f t="shared" si="7"/>
        <v>0</v>
      </c>
      <c r="Y38" s="18"/>
      <c r="Z38" s="17"/>
      <c r="AA38" s="106"/>
    </row>
    <row r="39" spans="1:27" ht="42">
      <c r="A39" s="218">
        <v>3295</v>
      </c>
      <c r="B39" s="16" t="str">
        <f t="shared" si="1"/>
        <v>SL.28</v>
      </c>
      <c r="C39" s="3" t="s">
        <v>263</v>
      </c>
      <c r="D39" s="20"/>
      <c r="E39" s="31"/>
      <c r="F39" s="17"/>
      <c r="G39" s="18" t="s">
        <v>264</v>
      </c>
      <c r="H39" s="17" t="s">
        <v>265</v>
      </c>
      <c r="I39" s="12">
        <v>1</v>
      </c>
      <c r="J39" s="12" t="s">
        <v>186</v>
      </c>
      <c r="K39" s="12">
        <f t="shared" si="3"/>
        <v>28</v>
      </c>
      <c r="M39" s="12"/>
      <c r="O39" s="218"/>
      <c r="P39" s="218">
        <v>0</v>
      </c>
      <c r="Q39" s="218">
        <f t="shared" si="4"/>
        <v>0</v>
      </c>
      <c r="R39" s="218">
        <f t="shared" si="5"/>
        <v>0</v>
      </c>
      <c r="S39" s="218"/>
      <c r="T39" s="218">
        <f t="shared" si="6"/>
        <v>0</v>
      </c>
      <c r="U39" s="218">
        <f t="shared" si="7"/>
        <v>0</v>
      </c>
      <c r="Y39" s="18"/>
      <c r="Z39" s="17"/>
      <c r="AA39" s="106"/>
    </row>
    <row r="40" spans="1:27" ht="14">
      <c r="A40" s="218">
        <v>1208</v>
      </c>
      <c r="B40" s="16" t="str">
        <f t="shared" si="1"/>
        <v>SL.29</v>
      </c>
      <c r="C40" s="3" t="s">
        <v>266</v>
      </c>
      <c r="D40" s="20"/>
      <c r="E40" s="31"/>
      <c r="F40" s="17"/>
      <c r="G40" s="18" t="s">
        <v>267</v>
      </c>
      <c r="H40" s="17" t="s">
        <v>268</v>
      </c>
      <c r="I40" s="12">
        <v>1</v>
      </c>
      <c r="J40" s="12" t="s">
        <v>186</v>
      </c>
      <c r="K40" s="12">
        <f t="shared" si="3"/>
        <v>29</v>
      </c>
      <c r="M40" s="12"/>
      <c r="O40" s="218"/>
      <c r="P40" s="218">
        <v>0</v>
      </c>
      <c r="Q40" s="218">
        <f t="shared" si="4"/>
        <v>0</v>
      </c>
      <c r="R40" s="218">
        <f t="shared" si="5"/>
        <v>0</v>
      </c>
      <c r="S40" s="218"/>
      <c r="T40" s="218">
        <f t="shared" si="6"/>
        <v>0</v>
      </c>
      <c r="U40" s="218">
        <f t="shared" si="7"/>
        <v>0</v>
      </c>
      <c r="Y40" s="18"/>
      <c r="Z40" s="17"/>
      <c r="AA40" s="106"/>
    </row>
    <row r="41" spans="1:27" ht="14">
      <c r="A41" s="218">
        <v>1770</v>
      </c>
      <c r="B41" s="16" t="str">
        <f t="shared" si="1"/>
        <v>SL.30</v>
      </c>
      <c r="C41" s="3" t="s">
        <v>269</v>
      </c>
      <c r="D41" s="20"/>
      <c r="E41" s="31"/>
      <c r="F41" s="17"/>
      <c r="G41" s="18" t="s">
        <v>3</v>
      </c>
      <c r="H41" s="17" t="s">
        <v>243</v>
      </c>
      <c r="I41" s="12">
        <v>1</v>
      </c>
      <c r="J41" s="12" t="s">
        <v>186</v>
      </c>
      <c r="K41" s="12">
        <f t="shared" si="3"/>
        <v>30</v>
      </c>
      <c r="M41" s="12"/>
      <c r="O41" s="218"/>
      <c r="P41" s="218">
        <v>0</v>
      </c>
      <c r="Q41" s="218">
        <f t="shared" si="4"/>
        <v>0</v>
      </c>
      <c r="R41" s="218">
        <f t="shared" si="5"/>
        <v>0</v>
      </c>
      <c r="S41" s="218"/>
      <c r="T41" s="218">
        <f t="shared" si="6"/>
        <v>0</v>
      </c>
      <c r="U41" s="218">
        <f t="shared" si="7"/>
        <v>0</v>
      </c>
      <c r="Y41" s="18"/>
      <c r="Z41" s="17"/>
      <c r="AA41" s="106"/>
    </row>
    <row r="42" spans="1:27" ht="14">
      <c r="A42" s="218"/>
      <c r="B42" s="14" t="str">
        <f t="shared" si="1"/>
        <v/>
      </c>
      <c r="C42" s="25" t="str">
        <f>'H. Access Control'!B1</f>
        <v>H. Access Control</v>
      </c>
      <c r="D42" s="26"/>
      <c r="E42" s="26"/>
      <c r="F42" s="24"/>
      <c r="G42" s="64"/>
      <c r="H42" s="21"/>
      <c r="I42" s="12"/>
      <c r="J42" s="12"/>
      <c r="K42" s="12">
        <f t="shared" si="3"/>
        <v>30</v>
      </c>
      <c r="M42" s="12"/>
      <c r="O42" s="218"/>
      <c r="P42" s="218">
        <v>0</v>
      </c>
      <c r="Q42" s="218" t="str">
        <f t="shared" si="4"/>
        <v/>
      </c>
      <c r="R42" s="218" t="str">
        <f t="shared" si="5"/>
        <v/>
      </c>
      <c r="S42" s="218"/>
      <c r="T42" s="218">
        <f t="shared" si="6"/>
        <v>0</v>
      </c>
      <c r="U42" s="218" t="str">
        <f t="shared" si="7"/>
        <v/>
      </c>
      <c r="Y42" s="64"/>
      <c r="Z42" s="21"/>
      <c r="AA42" s="106"/>
    </row>
    <row r="43" spans="1:27" ht="28">
      <c r="A43" s="218">
        <v>1998</v>
      </c>
      <c r="B43" s="16" t="str">
        <f t="shared" si="1"/>
        <v>SL.31</v>
      </c>
      <c r="C43" s="3" t="s">
        <v>270</v>
      </c>
      <c r="D43" s="20"/>
      <c r="E43" s="31"/>
      <c r="F43" s="17"/>
      <c r="G43" s="18" t="s">
        <v>3</v>
      </c>
      <c r="H43" s="17" t="s">
        <v>243</v>
      </c>
      <c r="I43" s="12">
        <v>1</v>
      </c>
      <c r="J43" s="12" t="s">
        <v>189</v>
      </c>
      <c r="K43" s="12">
        <f t="shared" si="3"/>
        <v>31</v>
      </c>
      <c r="M43" s="12"/>
      <c r="O43" s="218"/>
      <c r="P43" s="218">
        <v>0</v>
      </c>
      <c r="Q43" s="218">
        <f t="shared" si="4"/>
        <v>0</v>
      </c>
      <c r="R43" s="218">
        <f t="shared" si="5"/>
        <v>0</v>
      </c>
      <c r="S43" s="218"/>
      <c r="T43" s="218">
        <f t="shared" si="6"/>
        <v>0</v>
      </c>
      <c r="U43" s="218">
        <f t="shared" si="7"/>
        <v>0</v>
      </c>
      <c r="Y43" s="18"/>
      <c r="Z43" s="17"/>
      <c r="AA43" s="106"/>
    </row>
    <row r="44" spans="1:27" ht="14">
      <c r="A44" s="218">
        <v>1911</v>
      </c>
      <c r="B44" s="16" t="str">
        <f t="shared" si="1"/>
        <v>SL.32</v>
      </c>
      <c r="C44" s="3" t="s">
        <v>271</v>
      </c>
      <c r="D44" s="20"/>
      <c r="E44" s="31"/>
      <c r="F44" s="17"/>
      <c r="G44" s="18" t="s">
        <v>272</v>
      </c>
      <c r="H44" s="17" t="s">
        <v>273</v>
      </c>
      <c r="I44" s="12">
        <v>1</v>
      </c>
      <c r="J44" s="12" t="s">
        <v>189</v>
      </c>
      <c r="K44" s="12">
        <f t="shared" si="3"/>
        <v>32</v>
      </c>
      <c r="M44" s="12"/>
      <c r="O44" s="218"/>
      <c r="P44" s="218">
        <v>0</v>
      </c>
      <c r="Q44" s="218">
        <f t="shared" si="4"/>
        <v>0</v>
      </c>
      <c r="R44" s="218">
        <f t="shared" si="5"/>
        <v>0</v>
      </c>
      <c r="S44" s="218"/>
      <c r="T44" s="218">
        <f t="shared" si="6"/>
        <v>0</v>
      </c>
      <c r="U44" s="218">
        <f t="shared" si="7"/>
        <v>0</v>
      </c>
      <c r="Y44" s="18"/>
      <c r="Z44" s="17"/>
      <c r="AA44" s="106"/>
    </row>
    <row r="45" spans="1:27" ht="28">
      <c r="A45" s="218">
        <v>2019</v>
      </c>
      <c r="B45" s="16" t="str">
        <f t="shared" si="1"/>
        <v>SL.33</v>
      </c>
      <c r="C45" s="3" t="s">
        <v>240</v>
      </c>
      <c r="D45" s="20"/>
      <c r="E45" s="31"/>
      <c r="F45" s="17"/>
      <c r="G45" s="18">
        <v>11.6</v>
      </c>
      <c r="H45" s="17" t="s">
        <v>274</v>
      </c>
      <c r="I45" s="12">
        <v>1</v>
      </c>
      <c r="J45" s="12" t="s">
        <v>189</v>
      </c>
      <c r="K45" s="12">
        <f t="shared" si="3"/>
        <v>33</v>
      </c>
      <c r="M45" s="12"/>
      <c r="O45" s="218"/>
      <c r="P45" s="218">
        <v>0</v>
      </c>
      <c r="Q45" s="218">
        <f t="shared" si="4"/>
        <v>0</v>
      </c>
      <c r="R45" s="218">
        <f t="shared" si="5"/>
        <v>0</v>
      </c>
      <c r="S45" s="218"/>
      <c r="T45" s="218">
        <f t="shared" si="6"/>
        <v>0</v>
      </c>
      <c r="U45" s="218">
        <f t="shared" si="7"/>
        <v>0</v>
      </c>
      <c r="Y45" s="18"/>
      <c r="Z45" s="17"/>
      <c r="AA45" s="106"/>
    </row>
    <row r="46" spans="1:27" ht="28">
      <c r="A46" s="218">
        <v>1948</v>
      </c>
      <c r="B46" s="16" t="str">
        <f t="shared" si="1"/>
        <v>SL.34</v>
      </c>
      <c r="C46" s="3" t="s">
        <v>275</v>
      </c>
      <c r="D46" s="20"/>
      <c r="E46" s="31"/>
      <c r="F46" s="17"/>
      <c r="G46" s="18" t="s">
        <v>276</v>
      </c>
      <c r="H46" s="17" t="s">
        <v>277</v>
      </c>
      <c r="I46" s="12">
        <v>1</v>
      </c>
      <c r="J46" s="12" t="s">
        <v>189</v>
      </c>
      <c r="K46" s="12">
        <f t="shared" si="3"/>
        <v>34</v>
      </c>
      <c r="M46" s="12"/>
      <c r="O46" s="218"/>
      <c r="P46" s="218">
        <v>0</v>
      </c>
      <c r="Q46" s="218">
        <f t="shared" si="4"/>
        <v>0</v>
      </c>
      <c r="R46" s="218">
        <f t="shared" si="5"/>
        <v>0</v>
      </c>
      <c r="S46" s="218"/>
      <c r="T46" s="218">
        <f t="shared" si="6"/>
        <v>0</v>
      </c>
      <c r="U46" s="218">
        <f t="shared" si="7"/>
        <v>0</v>
      </c>
      <c r="Y46" s="18"/>
      <c r="Z46" s="17"/>
      <c r="AA46" s="106"/>
    </row>
    <row r="47" spans="1:27" ht="28">
      <c r="A47" s="218">
        <v>2028</v>
      </c>
      <c r="B47" s="16" t="str">
        <f t="shared" si="1"/>
        <v>SL.35</v>
      </c>
      <c r="C47" s="3" t="s">
        <v>278</v>
      </c>
      <c r="D47" s="20"/>
      <c r="E47" s="31"/>
      <c r="F47" s="17"/>
      <c r="G47" s="18">
        <v>11.7</v>
      </c>
      <c r="H47" s="17" t="s">
        <v>279</v>
      </c>
      <c r="I47" s="12">
        <v>1</v>
      </c>
      <c r="J47" s="12" t="s">
        <v>189</v>
      </c>
      <c r="K47" s="12">
        <f t="shared" si="3"/>
        <v>35</v>
      </c>
      <c r="M47" s="12"/>
      <c r="O47" s="218"/>
      <c r="P47" s="218">
        <v>0</v>
      </c>
      <c r="Q47" s="218">
        <f t="shared" si="4"/>
        <v>0</v>
      </c>
      <c r="R47" s="218">
        <f t="shared" si="5"/>
        <v>0</v>
      </c>
      <c r="S47" s="218"/>
      <c r="T47" s="218">
        <f t="shared" si="6"/>
        <v>0</v>
      </c>
      <c r="U47" s="218">
        <f t="shared" si="7"/>
        <v>0</v>
      </c>
      <c r="Y47" s="18"/>
      <c r="Z47" s="17"/>
      <c r="AA47" s="106"/>
    </row>
    <row r="48" spans="1:27" ht="14">
      <c r="A48" s="218"/>
      <c r="B48" s="14" t="str">
        <f t="shared" si="1"/>
        <v/>
      </c>
      <c r="C48" s="25" t="str">
        <f>'I. Info Sys AD&amp;M'!B1</f>
        <v>I. Information Systems Acquisition Development &amp; Maintenance</v>
      </c>
      <c r="D48" s="26"/>
      <c r="E48" s="26"/>
      <c r="F48" s="24"/>
      <c r="G48" s="64"/>
      <c r="H48" s="21"/>
      <c r="I48" s="12"/>
      <c r="J48" s="12"/>
      <c r="K48" s="12">
        <f t="shared" si="3"/>
        <v>35</v>
      </c>
      <c r="M48" s="12"/>
      <c r="O48" s="218"/>
      <c r="P48" s="218">
        <v>0</v>
      </c>
      <c r="Q48" s="218" t="str">
        <f t="shared" si="4"/>
        <v/>
      </c>
      <c r="R48" s="218" t="str">
        <f t="shared" si="5"/>
        <v/>
      </c>
      <c r="S48" s="218"/>
      <c r="T48" s="218">
        <f t="shared" si="6"/>
        <v>0</v>
      </c>
      <c r="U48" s="218" t="str">
        <f t="shared" si="7"/>
        <v/>
      </c>
      <c r="Y48" s="105"/>
      <c r="Z48" s="44"/>
      <c r="AA48" s="106"/>
    </row>
    <row r="49" spans="1:27" ht="28">
      <c r="A49" s="218">
        <v>2665</v>
      </c>
      <c r="B49" s="16" t="str">
        <f t="shared" si="1"/>
        <v>SL.36</v>
      </c>
      <c r="C49" s="3" t="s">
        <v>280</v>
      </c>
      <c r="D49" s="20"/>
      <c r="E49" s="31"/>
      <c r="F49" s="17"/>
      <c r="G49" s="18" t="s">
        <v>281</v>
      </c>
      <c r="H49" s="17" t="s">
        <v>282</v>
      </c>
      <c r="I49" s="12">
        <v>1</v>
      </c>
      <c r="J49" s="12" t="s">
        <v>190</v>
      </c>
      <c r="K49" s="12">
        <f t="shared" si="3"/>
        <v>36</v>
      </c>
      <c r="M49" s="12"/>
      <c r="O49" s="218"/>
      <c r="P49" s="218">
        <v>0</v>
      </c>
      <c r="Q49" s="218">
        <f t="shared" si="4"/>
        <v>0</v>
      </c>
      <c r="R49" s="218">
        <f t="shared" si="5"/>
        <v>0</v>
      </c>
      <c r="S49" s="218"/>
      <c r="T49" s="218">
        <f t="shared" si="6"/>
        <v>0</v>
      </c>
      <c r="U49" s="218">
        <f t="shared" si="7"/>
        <v>0</v>
      </c>
      <c r="Y49" s="18"/>
      <c r="Z49" s="17"/>
      <c r="AA49" s="106"/>
    </row>
    <row r="50" spans="1:27" ht="28">
      <c r="A50" s="218">
        <v>2058</v>
      </c>
      <c r="B50" s="16" t="str">
        <f t="shared" si="1"/>
        <v>SL.37</v>
      </c>
      <c r="C50" s="3" t="s">
        <v>240</v>
      </c>
      <c r="D50" s="20"/>
      <c r="E50" s="31"/>
      <c r="F50" s="17"/>
      <c r="G50" s="18">
        <v>12.5</v>
      </c>
      <c r="H50" s="17" t="s">
        <v>241</v>
      </c>
      <c r="I50" s="12">
        <v>1</v>
      </c>
      <c r="J50" s="12" t="s">
        <v>190</v>
      </c>
      <c r="K50" s="12">
        <f t="shared" si="3"/>
        <v>37</v>
      </c>
      <c r="M50" s="12"/>
      <c r="O50" s="218"/>
      <c r="P50" s="218">
        <v>0</v>
      </c>
      <c r="Q50" s="218">
        <f t="shared" si="4"/>
        <v>0</v>
      </c>
      <c r="R50" s="218">
        <f t="shared" si="5"/>
        <v>0</v>
      </c>
      <c r="S50" s="218"/>
      <c r="T50" s="218">
        <f t="shared" si="6"/>
        <v>0</v>
      </c>
      <c r="U50" s="218">
        <f t="shared" si="7"/>
        <v>0</v>
      </c>
      <c r="Y50" s="18"/>
      <c r="Z50" s="17"/>
      <c r="AA50" s="106"/>
    </row>
    <row r="51" spans="1:27" ht="28">
      <c r="A51" s="218">
        <v>2059</v>
      </c>
      <c r="B51" s="16" t="str">
        <f t="shared" si="1"/>
        <v>SL.38</v>
      </c>
      <c r="C51" s="3" t="s">
        <v>283</v>
      </c>
      <c r="D51" s="20"/>
      <c r="E51" s="31"/>
      <c r="F51" s="17"/>
      <c r="G51" s="18">
        <v>12.5</v>
      </c>
      <c r="H51" s="17" t="s">
        <v>241</v>
      </c>
      <c r="I51" s="12">
        <v>1</v>
      </c>
      <c r="J51" s="12" t="s">
        <v>190</v>
      </c>
      <c r="K51" s="12">
        <f t="shared" si="3"/>
        <v>38</v>
      </c>
      <c r="M51" s="12"/>
      <c r="O51" s="218"/>
      <c r="P51" s="218">
        <v>0</v>
      </c>
      <c r="Q51" s="218">
        <f t="shared" si="4"/>
        <v>0</v>
      </c>
      <c r="R51" s="218">
        <f t="shared" si="5"/>
        <v>0</v>
      </c>
      <c r="S51" s="218"/>
      <c r="T51" s="218">
        <f t="shared" si="6"/>
        <v>0</v>
      </c>
      <c r="U51" s="218">
        <f t="shared" si="7"/>
        <v>0</v>
      </c>
      <c r="Y51" s="18"/>
      <c r="Z51" s="17"/>
      <c r="AA51" s="106"/>
    </row>
    <row r="52" spans="1:27" ht="28">
      <c r="A52" s="218">
        <v>2213</v>
      </c>
      <c r="B52" s="16" t="str">
        <f t="shared" si="1"/>
        <v>SL.39</v>
      </c>
      <c r="C52" s="3" t="s">
        <v>284</v>
      </c>
      <c r="D52" s="20"/>
      <c r="E52" s="31"/>
      <c r="F52" s="17" t="s">
        <v>285</v>
      </c>
      <c r="G52" s="18" t="s">
        <v>256</v>
      </c>
      <c r="H52" s="17" t="s">
        <v>286</v>
      </c>
      <c r="I52" s="12">
        <v>1</v>
      </c>
      <c r="J52" s="12" t="s">
        <v>190</v>
      </c>
      <c r="K52" s="12">
        <f t="shared" si="3"/>
        <v>39</v>
      </c>
      <c r="M52" s="12"/>
      <c r="O52" s="218"/>
      <c r="P52" s="218">
        <v>0</v>
      </c>
      <c r="Q52" s="218">
        <f t="shared" si="4"/>
        <v>0</v>
      </c>
      <c r="R52" s="218">
        <f t="shared" si="5"/>
        <v>0</v>
      </c>
      <c r="S52" s="218"/>
      <c r="T52" s="218">
        <f t="shared" si="6"/>
        <v>0</v>
      </c>
      <c r="U52" s="218">
        <f t="shared" si="7"/>
        <v>0</v>
      </c>
      <c r="Y52" s="18"/>
      <c r="Z52" s="17"/>
      <c r="AA52" s="106"/>
    </row>
    <row r="53" spans="1:27" ht="28">
      <c r="A53" s="218">
        <v>2230</v>
      </c>
      <c r="B53" s="16" t="str">
        <f t="shared" si="1"/>
        <v>SL.40</v>
      </c>
      <c r="C53" s="3" t="s">
        <v>287</v>
      </c>
      <c r="D53" s="20"/>
      <c r="E53" s="31"/>
      <c r="F53" s="17"/>
      <c r="G53" s="18" t="s">
        <v>3</v>
      </c>
      <c r="H53" s="17"/>
      <c r="I53" s="12">
        <v>1</v>
      </c>
      <c r="J53" s="12" t="s">
        <v>190</v>
      </c>
      <c r="K53" s="12">
        <f t="shared" si="3"/>
        <v>40</v>
      </c>
      <c r="M53" s="12"/>
      <c r="O53" s="218"/>
      <c r="P53" s="218">
        <v>0</v>
      </c>
      <c r="Q53" s="218">
        <f t="shared" si="4"/>
        <v>0</v>
      </c>
      <c r="R53" s="218">
        <f t="shared" si="5"/>
        <v>0</v>
      </c>
      <c r="S53" s="218"/>
      <c r="T53" s="218">
        <f t="shared" si="6"/>
        <v>0</v>
      </c>
      <c r="U53" s="218">
        <f t="shared" si="7"/>
        <v>0</v>
      </c>
      <c r="Y53" s="18"/>
      <c r="Z53" s="17"/>
      <c r="AA53" s="106"/>
    </row>
    <row r="54" spans="1:27" ht="28">
      <c r="A54" s="218">
        <v>2225</v>
      </c>
      <c r="B54" s="16" t="str">
        <f t="shared" si="1"/>
        <v>SL.41</v>
      </c>
      <c r="C54" s="3" t="s">
        <v>288</v>
      </c>
      <c r="D54" s="20"/>
      <c r="E54" s="31"/>
      <c r="F54" s="17" t="s">
        <v>289</v>
      </c>
      <c r="G54" s="18" t="s">
        <v>290</v>
      </c>
      <c r="H54" s="17" t="s">
        <v>291</v>
      </c>
      <c r="I54" s="12">
        <v>1</v>
      </c>
      <c r="J54" s="12" t="s">
        <v>190</v>
      </c>
      <c r="K54" s="12">
        <f t="shared" si="3"/>
        <v>41</v>
      </c>
      <c r="M54" s="12"/>
      <c r="O54" s="218"/>
      <c r="P54" s="218">
        <v>0</v>
      </c>
      <c r="Q54" s="218">
        <f t="shared" si="4"/>
        <v>0</v>
      </c>
      <c r="R54" s="218">
        <f t="shared" si="5"/>
        <v>0</v>
      </c>
      <c r="S54" s="218"/>
      <c r="T54" s="218">
        <f t="shared" si="6"/>
        <v>0</v>
      </c>
      <c r="U54" s="218">
        <f t="shared" si="7"/>
        <v>0</v>
      </c>
      <c r="Y54" s="18"/>
      <c r="Z54" s="17"/>
      <c r="AA54" s="106"/>
    </row>
    <row r="55" spans="1:27" ht="14">
      <c r="A55" s="218">
        <v>1806</v>
      </c>
      <c r="B55" s="16" t="str">
        <f t="shared" si="1"/>
        <v>SL.42</v>
      </c>
      <c r="C55" s="3" t="s">
        <v>292</v>
      </c>
      <c r="D55" s="20"/>
      <c r="E55" s="31"/>
      <c r="F55" s="17"/>
      <c r="G55" s="18" t="s">
        <v>3</v>
      </c>
      <c r="H55" s="17" t="s">
        <v>243</v>
      </c>
      <c r="I55" s="12">
        <v>1</v>
      </c>
      <c r="J55" s="12" t="s">
        <v>190</v>
      </c>
      <c r="K55" s="12">
        <f t="shared" si="3"/>
        <v>42</v>
      </c>
      <c r="M55" s="12"/>
      <c r="O55" s="218"/>
      <c r="P55" s="218">
        <v>0</v>
      </c>
      <c r="Q55" s="218">
        <f t="shared" si="4"/>
        <v>0</v>
      </c>
      <c r="R55" s="218">
        <f t="shared" si="5"/>
        <v>0</v>
      </c>
      <c r="S55" s="218"/>
      <c r="T55" s="218">
        <f t="shared" si="6"/>
        <v>0</v>
      </c>
      <c r="U55" s="218">
        <f t="shared" si="7"/>
        <v>0</v>
      </c>
      <c r="Y55" s="18"/>
      <c r="Z55" s="17"/>
      <c r="AA55" s="106"/>
    </row>
    <row r="56" spans="1:27" ht="14">
      <c r="A56" s="218"/>
      <c r="B56" s="14" t="str">
        <f t="shared" si="1"/>
        <v/>
      </c>
      <c r="C56" s="25" t="str">
        <f>'J. Incident Event &amp; Comm Mgmt'!B1</f>
        <v>J. Incident Event and Communications Management</v>
      </c>
      <c r="D56" s="26"/>
      <c r="E56" s="26"/>
      <c r="F56" s="24"/>
      <c r="G56" s="64"/>
      <c r="H56" s="21"/>
      <c r="I56" s="12"/>
      <c r="J56" s="12"/>
      <c r="K56" s="12">
        <f t="shared" si="3"/>
        <v>42</v>
      </c>
      <c r="M56" s="12"/>
      <c r="O56" s="218"/>
      <c r="P56" s="218">
        <v>0</v>
      </c>
      <c r="Q56" s="218" t="str">
        <f t="shared" si="4"/>
        <v/>
      </c>
      <c r="R56" s="218" t="str">
        <f t="shared" si="5"/>
        <v/>
      </c>
      <c r="S56" s="218"/>
      <c r="T56" s="218">
        <f t="shared" si="6"/>
        <v>0</v>
      </c>
      <c r="U56" s="218" t="str">
        <f t="shared" si="7"/>
        <v/>
      </c>
      <c r="Y56" s="64"/>
      <c r="Z56" s="21"/>
      <c r="AA56" s="106"/>
    </row>
    <row r="57" spans="1:27" ht="14">
      <c r="A57" s="218">
        <v>2241</v>
      </c>
      <c r="B57" s="16" t="str">
        <f t="shared" si="1"/>
        <v>SL.43</v>
      </c>
      <c r="C57" s="3" t="s">
        <v>293</v>
      </c>
      <c r="D57" s="20"/>
      <c r="E57" s="31"/>
      <c r="F57" s="17"/>
      <c r="G57" s="18" t="s">
        <v>3</v>
      </c>
      <c r="H57" s="17" t="s">
        <v>243</v>
      </c>
      <c r="I57" s="12">
        <v>1</v>
      </c>
      <c r="J57" s="12" t="s">
        <v>193</v>
      </c>
      <c r="K57" s="12">
        <f t="shared" si="3"/>
        <v>43</v>
      </c>
      <c r="M57" s="12"/>
      <c r="O57" s="218"/>
      <c r="P57" s="218">
        <v>0</v>
      </c>
      <c r="Q57" s="218">
        <f t="shared" si="4"/>
        <v>0</v>
      </c>
      <c r="R57" s="218">
        <f t="shared" si="5"/>
        <v>0</v>
      </c>
      <c r="S57" s="218"/>
      <c r="T57" s="218">
        <f t="shared" si="6"/>
        <v>0</v>
      </c>
      <c r="U57" s="218">
        <f t="shared" si="7"/>
        <v>0</v>
      </c>
      <c r="Y57" s="18"/>
      <c r="Z57" s="17"/>
      <c r="AA57" s="106"/>
    </row>
    <row r="58" spans="1:27" ht="14">
      <c r="A58" s="218"/>
      <c r="B58" s="14" t="str">
        <f t="shared" si="1"/>
        <v/>
      </c>
      <c r="C58" s="25" t="str">
        <f>'K. BC DR'!B1</f>
        <v>K. Business Continuity and Disaster Recovery</v>
      </c>
      <c r="D58" s="26"/>
      <c r="E58" s="26"/>
      <c r="F58" s="24"/>
      <c r="G58" s="64"/>
      <c r="H58" s="21"/>
      <c r="I58" s="12"/>
      <c r="J58" s="12"/>
      <c r="K58" s="12">
        <f t="shared" si="3"/>
        <v>43</v>
      </c>
      <c r="M58" s="12"/>
      <c r="O58" s="218"/>
      <c r="P58" s="218">
        <v>0</v>
      </c>
      <c r="Q58" s="218" t="str">
        <f t="shared" si="4"/>
        <v/>
      </c>
      <c r="R58" s="218" t="str">
        <f t="shared" si="5"/>
        <v/>
      </c>
      <c r="S58" s="218"/>
      <c r="T58" s="218">
        <f t="shared" si="6"/>
        <v>0</v>
      </c>
      <c r="U58" s="218" t="str">
        <f t="shared" si="7"/>
        <v/>
      </c>
      <c r="Y58" s="64"/>
      <c r="Z58" s="21"/>
      <c r="AA58" s="106"/>
    </row>
    <row r="59" spans="1:27" ht="42">
      <c r="A59" s="218">
        <v>2281</v>
      </c>
      <c r="B59" s="16" t="str">
        <f t="shared" si="1"/>
        <v>SL.44</v>
      </c>
      <c r="C59" s="3" t="s">
        <v>294</v>
      </c>
      <c r="D59" s="20"/>
      <c r="E59" s="31"/>
      <c r="F59" s="17" t="s">
        <v>204</v>
      </c>
      <c r="G59" s="18" t="s">
        <v>3</v>
      </c>
      <c r="H59" s="17"/>
      <c r="I59" s="12">
        <v>1</v>
      </c>
      <c r="J59" s="12" t="s">
        <v>197</v>
      </c>
      <c r="K59" s="12">
        <f t="shared" si="3"/>
        <v>44</v>
      </c>
      <c r="M59" s="12"/>
      <c r="O59" s="218"/>
      <c r="P59" s="218">
        <v>0</v>
      </c>
      <c r="Q59" s="218">
        <f t="shared" si="4"/>
        <v>0</v>
      </c>
      <c r="R59" s="218">
        <f t="shared" si="5"/>
        <v>0</v>
      </c>
      <c r="S59" s="218"/>
      <c r="T59" s="218">
        <f t="shared" si="6"/>
        <v>0</v>
      </c>
      <c r="U59" s="218">
        <f t="shared" si="7"/>
        <v>0</v>
      </c>
      <c r="Y59" s="18"/>
      <c r="Z59" s="17"/>
      <c r="AA59" s="106"/>
    </row>
    <row r="60" spans="1:27" ht="42">
      <c r="A60" s="218">
        <v>2343</v>
      </c>
      <c r="B60" s="16" t="str">
        <f t="shared" si="1"/>
        <v>SL.45</v>
      </c>
      <c r="C60" s="3" t="s">
        <v>295</v>
      </c>
      <c r="D60" s="20"/>
      <c r="E60" s="31"/>
      <c r="F60" s="17"/>
      <c r="G60" s="18" t="s">
        <v>296</v>
      </c>
      <c r="H60" s="17" t="s">
        <v>297</v>
      </c>
      <c r="I60" s="12">
        <v>1</v>
      </c>
      <c r="J60" s="12" t="s">
        <v>197</v>
      </c>
      <c r="K60" s="12">
        <f t="shared" si="3"/>
        <v>45</v>
      </c>
      <c r="M60" s="12"/>
      <c r="O60" s="218"/>
      <c r="P60" s="218">
        <v>0</v>
      </c>
      <c r="Q60" s="218">
        <f t="shared" si="4"/>
        <v>0</v>
      </c>
      <c r="R60" s="218">
        <f t="shared" si="5"/>
        <v>0</v>
      </c>
      <c r="S60" s="218"/>
      <c r="T60" s="218">
        <f t="shared" si="6"/>
        <v>0</v>
      </c>
      <c r="U60" s="218">
        <f t="shared" si="7"/>
        <v>0</v>
      </c>
      <c r="Y60" s="18"/>
      <c r="Z60" s="17"/>
      <c r="AA60" s="106"/>
    </row>
    <row r="61" spans="1:27" ht="14">
      <c r="A61" s="218">
        <v>2779</v>
      </c>
      <c r="B61" s="16" t="str">
        <f t="shared" si="1"/>
        <v>SL.46</v>
      </c>
      <c r="C61" s="3" t="s">
        <v>298</v>
      </c>
      <c r="D61" s="20"/>
      <c r="E61" s="31"/>
      <c r="F61" s="17"/>
      <c r="G61" s="18" t="s">
        <v>3</v>
      </c>
      <c r="H61" s="17" t="s">
        <v>243</v>
      </c>
      <c r="I61" s="12">
        <v>1</v>
      </c>
      <c r="J61" s="12" t="s">
        <v>197</v>
      </c>
      <c r="K61" s="12">
        <f t="shared" si="3"/>
        <v>46</v>
      </c>
      <c r="M61" s="12"/>
      <c r="O61" s="218"/>
      <c r="P61" s="218">
        <v>0</v>
      </c>
      <c r="Q61" s="218">
        <f t="shared" si="4"/>
        <v>0</v>
      </c>
      <c r="R61" s="218">
        <f t="shared" si="5"/>
        <v>0</v>
      </c>
      <c r="S61" s="218"/>
      <c r="T61" s="218">
        <f t="shared" si="6"/>
        <v>0</v>
      </c>
      <c r="U61" s="218">
        <f t="shared" si="7"/>
        <v>0</v>
      </c>
      <c r="Y61" s="18"/>
      <c r="Z61" s="17"/>
      <c r="AA61" s="106"/>
    </row>
    <row r="62" spans="1:27" ht="28">
      <c r="A62" s="218">
        <v>2305</v>
      </c>
      <c r="B62" s="16" t="str">
        <f t="shared" si="1"/>
        <v>SL.47</v>
      </c>
      <c r="C62" s="3" t="s">
        <v>299</v>
      </c>
      <c r="D62" s="20"/>
      <c r="E62" s="31"/>
      <c r="F62" s="17"/>
      <c r="G62" s="18" t="s">
        <v>300</v>
      </c>
      <c r="H62" s="17" t="s">
        <v>301</v>
      </c>
      <c r="I62" s="12">
        <v>1</v>
      </c>
      <c r="J62" s="12" t="s">
        <v>197</v>
      </c>
      <c r="K62" s="12">
        <f t="shared" si="3"/>
        <v>47</v>
      </c>
      <c r="M62" s="12"/>
      <c r="O62" s="218"/>
      <c r="P62" s="218">
        <v>0</v>
      </c>
      <c r="Q62" s="218">
        <f t="shared" si="4"/>
        <v>0</v>
      </c>
      <c r="R62" s="218">
        <f t="shared" si="5"/>
        <v>0</v>
      </c>
      <c r="S62" s="218"/>
      <c r="T62" s="218">
        <f t="shared" si="6"/>
        <v>0</v>
      </c>
      <c r="U62" s="218">
        <f t="shared" si="7"/>
        <v>0</v>
      </c>
      <c r="Y62" s="18"/>
      <c r="Z62" s="17"/>
      <c r="AA62" s="106"/>
    </row>
    <row r="63" spans="1:27" ht="28">
      <c r="A63" s="218">
        <v>2329</v>
      </c>
      <c r="B63" s="16" t="str">
        <f t="shared" si="1"/>
        <v>SL.48</v>
      </c>
      <c r="C63" s="3" t="s">
        <v>302</v>
      </c>
      <c r="D63" s="20"/>
      <c r="E63" s="31"/>
      <c r="F63" s="17"/>
      <c r="G63" s="18" t="s">
        <v>300</v>
      </c>
      <c r="H63" s="17" t="s">
        <v>301</v>
      </c>
      <c r="I63" s="12">
        <v>1</v>
      </c>
      <c r="J63" s="12" t="s">
        <v>197</v>
      </c>
      <c r="K63" s="12">
        <f t="shared" si="3"/>
        <v>48</v>
      </c>
      <c r="M63" s="12"/>
      <c r="O63" s="218"/>
      <c r="P63" s="218">
        <v>0</v>
      </c>
      <c r="Q63" s="218">
        <f t="shared" si="4"/>
        <v>0</v>
      </c>
      <c r="R63" s="218">
        <f t="shared" si="5"/>
        <v>0</v>
      </c>
      <c r="S63" s="218"/>
      <c r="T63" s="218">
        <f t="shared" si="6"/>
        <v>0</v>
      </c>
      <c r="U63" s="218">
        <f t="shared" si="7"/>
        <v>0</v>
      </c>
      <c r="Y63" s="18"/>
      <c r="Z63" s="17"/>
      <c r="AA63" s="106"/>
    </row>
    <row r="64" spans="1:27" ht="14">
      <c r="A64" s="218"/>
      <c r="B64" s="14" t="str">
        <f t="shared" si="1"/>
        <v/>
      </c>
      <c r="C64" s="25" t="str">
        <f>'L. Compliance'!B1</f>
        <v>L. Compliance</v>
      </c>
      <c r="D64" s="26"/>
      <c r="E64" s="26"/>
      <c r="F64" s="24"/>
      <c r="G64" s="64"/>
      <c r="H64" s="21"/>
      <c r="I64" s="12"/>
      <c r="J64" s="12"/>
      <c r="K64" s="12">
        <f t="shared" si="3"/>
        <v>48</v>
      </c>
      <c r="M64" s="12"/>
      <c r="O64" s="218"/>
      <c r="P64" s="218">
        <v>0</v>
      </c>
      <c r="Q64" s="218" t="str">
        <f t="shared" si="4"/>
        <v/>
      </c>
      <c r="R64" s="218" t="str">
        <f t="shared" si="5"/>
        <v/>
      </c>
      <c r="S64" s="218"/>
      <c r="T64" s="218">
        <f t="shared" si="6"/>
        <v>0</v>
      </c>
      <c r="U64" s="218" t="str">
        <f t="shared" si="7"/>
        <v/>
      </c>
      <c r="Y64" s="64"/>
      <c r="Z64" s="21"/>
      <c r="AA64" s="106"/>
    </row>
    <row r="65" spans="1:27" ht="42">
      <c r="A65" s="218">
        <v>2826</v>
      </c>
      <c r="B65" s="16" t="str">
        <f t="shared" si="1"/>
        <v>SL.49</v>
      </c>
      <c r="C65" s="3" t="s">
        <v>303</v>
      </c>
      <c r="D65" s="20"/>
      <c r="E65" s="31"/>
      <c r="F65" s="17"/>
      <c r="G65" s="18" t="s">
        <v>304</v>
      </c>
      <c r="H65" s="17" t="s">
        <v>305</v>
      </c>
      <c r="I65" s="12">
        <v>1</v>
      </c>
      <c r="J65" s="12" t="s">
        <v>201</v>
      </c>
      <c r="K65" s="12">
        <f t="shared" si="3"/>
        <v>49</v>
      </c>
      <c r="M65" s="12"/>
      <c r="O65" s="218"/>
      <c r="P65" s="218">
        <v>0</v>
      </c>
      <c r="Q65" s="218">
        <f t="shared" si="4"/>
        <v>0</v>
      </c>
      <c r="R65" s="218">
        <f t="shared" si="5"/>
        <v>0</v>
      </c>
      <c r="S65" s="218"/>
      <c r="T65" s="218">
        <f t="shared" si="6"/>
        <v>0</v>
      </c>
      <c r="U65" s="218">
        <f t="shared" si="7"/>
        <v>0</v>
      </c>
      <c r="Y65" s="18"/>
      <c r="Z65" s="17"/>
      <c r="AA65" s="106"/>
    </row>
    <row r="66" spans="1:27" ht="28">
      <c r="A66" s="218">
        <v>3733</v>
      </c>
      <c r="B66" s="16" t="str">
        <f t="shared" si="1"/>
        <v>SL.50</v>
      </c>
      <c r="C66" s="3" t="s">
        <v>306</v>
      </c>
      <c r="D66" s="20"/>
      <c r="E66" s="31"/>
      <c r="F66" s="17"/>
      <c r="G66" s="18" t="s">
        <v>3</v>
      </c>
      <c r="H66" s="17"/>
      <c r="I66" s="12">
        <v>1</v>
      </c>
      <c r="J66" s="12" t="s">
        <v>201</v>
      </c>
      <c r="K66" s="12">
        <f t="shared" si="3"/>
        <v>50</v>
      </c>
      <c r="M66" s="12"/>
      <c r="O66" s="218"/>
      <c r="P66" s="218">
        <v>0</v>
      </c>
      <c r="Q66" s="218">
        <f t="shared" si="4"/>
        <v>0</v>
      </c>
      <c r="R66" s="218">
        <f t="shared" si="5"/>
        <v>0</v>
      </c>
      <c r="S66" s="218"/>
      <c r="T66" s="218">
        <f t="shared" si="6"/>
        <v>0</v>
      </c>
      <c r="U66" s="218">
        <f t="shared" si="7"/>
        <v>0</v>
      </c>
      <c r="Y66" s="18"/>
      <c r="Z66" s="17"/>
      <c r="AA66" s="106"/>
    </row>
    <row r="67" spans="1:27" ht="14">
      <c r="A67" s="218"/>
      <c r="B67" s="14" t="str">
        <f t="shared" si="1"/>
        <v/>
      </c>
      <c r="C67" s="25" t="str">
        <f>'P. Privacy'!B1</f>
        <v>P. Privacy</v>
      </c>
      <c r="D67" s="26"/>
      <c r="E67" s="26"/>
      <c r="F67" s="24"/>
      <c r="G67" s="64"/>
      <c r="H67" s="21"/>
      <c r="I67" s="12"/>
      <c r="J67" s="12"/>
      <c r="K67" s="12">
        <f t="shared" si="3"/>
        <v>50</v>
      </c>
      <c r="M67" s="12"/>
      <c r="O67" s="218"/>
      <c r="P67" s="218">
        <v>0</v>
      </c>
      <c r="Q67" s="218" t="str">
        <f t="shared" si="4"/>
        <v/>
      </c>
      <c r="R67" s="218" t="str">
        <f t="shared" si="5"/>
        <v/>
      </c>
      <c r="S67" s="218"/>
      <c r="T67" s="218">
        <f t="shared" si="6"/>
        <v>0</v>
      </c>
      <c r="U67" s="218" t="str">
        <f t="shared" si="7"/>
        <v/>
      </c>
      <c r="Y67" s="64"/>
      <c r="Z67" s="21"/>
      <c r="AA67" s="106"/>
    </row>
    <row r="68" spans="1:27" ht="56">
      <c r="A68" s="218">
        <v>3687</v>
      </c>
      <c r="B68" s="16" t="str">
        <f t="shared" si="1"/>
        <v>SL.51</v>
      </c>
      <c r="C68" s="3" t="s">
        <v>307</v>
      </c>
      <c r="D68" s="20"/>
      <c r="E68" s="31"/>
      <c r="F68" s="17"/>
      <c r="G68" s="18"/>
      <c r="H68" s="17"/>
      <c r="I68" s="12">
        <v>1</v>
      </c>
      <c r="J68" s="12" t="s">
        <v>202</v>
      </c>
      <c r="K68" s="12">
        <f t="shared" si="3"/>
        <v>51</v>
      </c>
      <c r="M68" s="12"/>
      <c r="O68" s="218"/>
      <c r="P68" s="218">
        <v>0</v>
      </c>
      <c r="Q68" s="218">
        <f t="shared" si="4"/>
        <v>0</v>
      </c>
      <c r="R68" s="218">
        <f t="shared" si="5"/>
        <v>0</v>
      </c>
      <c r="S68" s="218"/>
      <c r="T68" s="218">
        <f t="shared" si="6"/>
        <v>0</v>
      </c>
      <c r="U68" s="218">
        <f t="shared" si="7"/>
        <v>0</v>
      </c>
      <c r="Y68" s="18"/>
      <c r="Z68" s="17"/>
      <c r="AA68" s="106"/>
    </row>
    <row r="69" spans="1:27" ht="56">
      <c r="A69" s="218">
        <v>3694</v>
      </c>
      <c r="B69" s="16" t="str">
        <f t="shared" si="1"/>
        <v>SL.52</v>
      </c>
      <c r="C69" s="3" t="s">
        <v>308</v>
      </c>
      <c r="D69" s="20"/>
      <c r="E69" s="31"/>
      <c r="F69" s="17"/>
      <c r="G69" s="18"/>
      <c r="H69" s="17"/>
      <c r="I69" s="12">
        <v>1</v>
      </c>
      <c r="J69" s="12" t="s">
        <v>202</v>
      </c>
      <c r="K69" s="12">
        <f t="shared" si="3"/>
        <v>52</v>
      </c>
      <c r="M69" s="12"/>
      <c r="O69" s="218"/>
      <c r="P69" s="218">
        <v>0</v>
      </c>
      <c r="Q69" s="218">
        <f t="shared" si="4"/>
        <v>0</v>
      </c>
      <c r="R69" s="218">
        <f t="shared" si="5"/>
        <v>0</v>
      </c>
      <c r="S69" s="218"/>
      <c r="T69" s="218">
        <f t="shared" si="6"/>
        <v>0</v>
      </c>
      <c r="U69" s="218">
        <f t="shared" ref="U69:U100" si="8">IF(Master="Master",Q69,IF(U68="",R69,IF(OR(AND(T69&gt;0,R69&lt;U68),AND(T69=1,R69&lt;=U68)),U68,R69)))</f>
        <v>0</v>
      </c>
      <c r="Y69" s="18"/>
      <c r="Z69" s="17"/>
      <c r="AA69" s="106"/>
    </row>
    <row r="70" spans="1:27" ht="42">
      <c r="A70" s="218">
        <v>3704</v>
      </c>
      <c r="B70" s="16" t="str">
        <f t="shared" si="1"/>
        <v>SL.53</v>
      </c>
      <c r="C70" s="3" t="s">
        <v>309</v>
      </c>
      <c r="D70" s="20"/>
      <c r="E70" s="31"/>
      <c r="F70" s="17"/>
      <c r="G70" s="18"/>
      <c r="H70" s="17"/>
      <c r="I70" s="12">
        <v>1</v>
      </c>
      <c r="J70" s="12" t="s">
        <v>202</v>
      </c>
      <c r="K70" s="12">
        <f t="shared" si="3"/>
        <v>53</v>
      </c>
      <c r="M70" s="12"/>
      <c r="O70" s="218"/>
      <c r="P70" s="218">
        <v>0</v>
      </c>
      <c r="Q70" s="218">
        <f t="shared" si="4"/>
        <v>0</v>
      </c>
      <c r="R70" s="218">
        <f t="shared" si="5"/>
        <v>0</v>
      </c>
      <c r="S70" s="218"/>
      <c r="T70" s="218">
        <f t="shared" si="6"/>
        <v>0</v>
      </c>
      <c r="U70" s="218">
        <f t="shared" si="8"/>
        <v>0</v>
      </c>
      <c r="Y70" s="18"/>
      <c r="Z70" s="17"/>
      <c r="AA70" s="106"/>
    </row>
    <row r="71" spans="1:27" ht="28">
      <c r="A71" s="218">
        <v>3220</v>
      </c>
      <c r="B71" s="16" t="str">
        <f t="shared" si="1"/>
        <v>SL.54</v>
      </c>
      <c r="C71" s="3" t="s">
        <v>310</v>
      </c>
      <c r="D71" s="20"/>
      <c r="E71" s="31"/>
      <c r="F71" s="17"/>
      <c r="G71" s="18"/>
      <c r="H71" s="17"/>
      <c r="I71" s="12">
        <v>1</v>
      </c>
      <c r="J71" s="12" t="s">
        <v>202</v>
      </c>
      <c r="K71" s="12">
        <f t="shared" ref="K71:K134" si="9">IF(A71="",K70,K70+1)</f>
        <v>54</v>
      </c>
      <c r="M71" s="12"/>
      <c r="O71" s="218"/>
      <c r="P71" s="218">
        <v>0</v>
      </c>
      <c r="Q71" s="218">
        <f t="shared" ref="Q71:Q134" si="10">IF(A71="","",IF(D71="",0,IF(D71="Yes",1,IF(D71="No",2,IF(D71="N/A",3,"Help")))))</f>
        <v>0</v>
      </c>
      <c r="R71" s="218">
        <f t="shared" ref="R71:R134" si="11">IF(I71="","",IF(P71&gt;0,P71,IF(Q71&gt;0,Q71,0)))</f>
        <v>0</v>
      </c>
      <c r="S71" s="218"/>
      <c r="T71" s="218">
        <f t="shared" ref="T71:T134" si="12">IF(I71="",T70,IF(AND(R71&gt;1,OR(T70="",T70=0,T70&gt;=I71)),I71,IF(I71&gt;T70,T70,0)))</f>
        <v>0</v>
      </c>
      <c r="U71" s="218">
        <f t="shared" si="8"/>
        <v>0</v>
      </c>
      <c r="Y71" s="18"/>
      <c r="Z71" s="17"/>
      <c r="AA71" s="106"/>
    </row>
    <row r="72" spans="1:27" ht="28">
      <c r="A72" s="218">
        <v>3221</v>
      </c>
      <c r="B72" s="16" t="str">
        <f t="shared" si="1"/>
        <v>SL.55</v>
      </c>
      <c r="C72" s="3" t="s">
        <v>311</v>
      </c>
      <c r="D72" s="20"/>
      <c r="E72" s="31"/>
      <c r="F72" s="17"/>
      <c r="G72" s="18"/>
      <c r="H72" s="17"/>
      <c r="I72" s="12">
        <v>1</v>
      </c>
      <c r="J72" s="12" t="s">
        <v>202</v>
      </c>
      <c r="K72" s="12">
        <f t="shared" si="9"/>
        <v>55</v>
      </c>
      <c r="M72" s="12"/>
      <c r="O72" s="218"/>
      <c r="P72" s="218">
        <v>0</v>
      </c>
      <c r="Q72" s="218">
        <f t="shared" si="10"/>
        <v>0</v>
      </c>
      <c r="R72" s="218">
        <f t="shared" si="11"/>
        <v>0</v>
      </c>
      <c r="S72" s="218"/>
      <c r="T72" s="218">
        <f t="shared" si="12"/>
        <v>0</v>
      </c>
      <c r="U72" s="218">
        <f t="shared" si="8"/>
        <v>0</v>
      </c>
      <c r="Y72" s="18"/>
      <c r="Z72" s="17"/>
      <c r="AA72" s="106"/>
    </row>
    <row r="73" spans="1:27" ht="42">
      <c r="A73" s="218">
        <v>3225</v>
      </c>
      <c r="B73" s="16" t="str">
        <f t="shared" ref="B73:B136" si="13">IF(A73="","",$P$1&amp;"."&amp;K73)</f>
        <v>SL.56</v>
      </c>
      <c r="C73" s="3" t="s">
        <v>312</v>
      </c>
      <c r="D73" s="20"/>
      <c r="E73" s="31"/>
      <c r="F73" s="17"/>
      <c r="G73" s="18"/>
      <c r="H73" s="17"/>
      <c r="I73" s="12">
        <v>1</v>
      </c>
      <c r="J73" s="12" t="s">
        <v>202</v>
      </c>
      <c r="K73" s="12">
        <f t="shared" si="9"/>
        <v>56</v>
      </c>
      <c r="M73" s="12"/>
      <c r="O73" s="218"/>
      <c r="P73" s="218">
        <v>0</v>
      </c>
      <c r="Q73" s="218">
        <f t="shared" si="10"/>
        <v>0</v>
      </c>
      <c r="R73" s="218">
        <f t="shared" si="11"/>
        <v>0</v>
      </c>
      <c r="S73" s="218"/>
      <c r="T73" s="218">
        <f t="shared" si="12"/>
        <v>0</v>
      </c>
      <c r="U73" s="218">
        <f t="shared" si="8"/>
        <v>0</v>
      </c>
      <c r="Y73" s="18"/>
      <c r="Z73" s="17"/>
      <c r="AA73" s="106"/>
    </row>
    <row r="74" spans="1:27" ht="42">
      <c r="A74" s="218">
        <v>3228</v>
      </c>
      <c r="B74" s="16" t="str">
        <f t="shared" si="13"/>
        <v>SL.57</v>
      </c>
      <c r="C74" s="3" t="s">
        <v>313</v>
      </c>
      <c r="D74" s="20"/>
      <c r="E74" s="31"/>
      <c r="F74" s="17"/>
      <c r="G74" s="18"/>
      <c r="H74" s="17"/>
      <c r="I74" s="12">
        <v>1</v>
      </c>
      <c r="J74" s="12" t="s">
        <v>202</v>
      </c>
      <c r="K74" s="12">
        <f t="shared" si="9"/>
        <v>57</v>
      </c>
      <c r="M74" s="12"/>
      <c r="O74" s="218"/>
      <c r="P74" s="218">
        <v>0</v>
      </c>
      <c r="Q74" s="218">
        <f t="shared" si="10"/>
        <v>0</v>
      </c>
      <c r="R74" s="218">
        <f t="shared" si="11"/>
        <v>0</v>
      </c>
      <c r="S74" s="218"/>
      <c r="T74" s="218">
        <f t="shared" si="12"/>
        <v>0</v>
      </c>
      <c r="U74" s="218">
        <f t="shared" si="8"/>
        <v>0</v>
      </c>
      <c r="Y74" s="18"/>
      <c r="Z74" s="17"/>
      <c r="AA74" s="106"/>
    </row>
    <row r="75" spans="1:27" ht="42">
      <c r="A75" s="218">
        <v>3284</v>
      </c>
      <c r="B75" s="16" t="str">
        <f t="shared" si="13"/>
        <v>SL.58</v>
      </c>
      <c r="C75" s="3" t="s">
        <v>314</v>
      </c>
      <c r="D75" s="20"/>
      <c r="E75" s="31"/>
      <c r="F75" s="17"/>
      <c r="G75" s="18"/>
      <c r="H75" s="17"/>
      <c r="I75" s="12">
        <v>1</v>
      </c>
      <c r="J75" s="12" t="s">
        <v>202</v>
      </c>
      <c r="K75" s="12">
        <f t="shared" si="9"/>
        <v>58</v>
      </c>
      <c r="M75" s="12"/>
      <c r="O75" s="218"/>
      <c r="P75" s="218">
        <v>0</v>
      </c>
      <c r="Q75" s="218">
        <f t="shared" si="10"/>
        <v>0</v>
      </c>
      <c r="R75" s="218">
        <f t="shared" si="11"/>
        <v>0</v>
      </c>
      <c r="S75" s="218"/>
      <c r="T75" s="218">
        <f t="shared" si="12"/>
        <v>0</v>
      </c>
      <c r="U75" s="218">
        <f t="shared" si="8"/>
        <v>0</v>
      </c>
      <c r="Y75" s="18"/>
      <c r="Z75" s="17"/>
      <c r="AA75" s="106"/>
    </row>
    <row r="76" spans="1:27" ht="28">
      <c r="A76" s="218">
        <v>3723</v>
      </c>
      <c r="B76" s="16" t="str">
        <f t="shared" si="13"/>
        <v>SL.59</v>
      </c>
      <c r="C76" s="3" t="s">
        <v>315</v>
      </c>
      <c r="D76" s="20"/>
      <c r="E76" s="31"/>
      <c r="F76" s="17"/>
      <c r="G76" s="18"/>
      <c r="H76" s="17"/>
      <c r="I76" s="12">
        <v>1</v>
      </c>
      <c r="J76" s="12" t="s">
        <v>202</v>
      </c>
      <c r="K76" s="12">
        <f t="shared" si="9"/>
        <v>59</v>
      </c>
      <c r="M76" s="12"/>
      <c r="O76" s="218"/>
      <c r="P76" s="218">
        <v>0</v>
      </c>
      <c r="Q76" s="218">
        <f t="shared" si="10"/>
        <v>0</v>
      </c>
      <c r="R76" s="218">
        <f t="shared" si="11"/>
        <v>0</v>
      </c>
      <c r="S76" s="218"/>
      <c r="T76" s="218">
        <f t="shared" si="12"/>
        <v>0</v>
      </c>
      <c r="U76" s="218">
        <f t="shared" si="8"/>
        <v>0</v>
      </c>
      <c r="Y76" s="18"/>
      <c r="Z76" s="17"/>
      <c r="AA76" s="106"/>
    </row>
    <row r="77" spans="1:27" ht="42">
      <c r="A77" s="218">
        <v>3714</v>
      </c>
      <c r="B77" s="16" t="str">
        <f t="shared" si="13"/>
        <v>SL.60</v>
      </c>
      <c r="C77" s="3" t="s">
        <v>316</v>
      </c>
      <c r="D77" s="20"/>
      <c r="E77" s="31"/>
      <c r="F77" s="17"/>
      <c r="G77" s="18"/>
      <c r="H77" s="17"/>
      <c r="I77" s="12">
        <v>1</v>
      </c>
      <c r="J77" s="12" t="s">
        <v>202</v>
      </c>
      <c r="K77" s="12">
        <f t="shared" si="9"/>
        <v>60</v>
      </c>
      <c r="M77" s="12"/>
      <c r="O77" s="218"/>
      <c r="P77" s="218">
        <v>0</v>
      </c>
      <c r="Q77" s="218">
        <f t="shared" si="10"/>
        <v>0</v>
      </c>
      <c r="R77" s="218">
        <f t="shared" si="11"/>
        <v>0</v>
      </c>
      <c r="S77" s="218"/>
      <c r="T77" s="218">
        <f t="shared" si="12"/>
        <v>0</v>
      </c>
      <c r="U77" s="218">
        <f t="shared" si="8"/>
        <v>0</v>
      </c>
      <c r="Y77" s="18"/>
      <c r="Z77" s="17"/>
      <c r="AA77" s="106"/>
    </row>
    <row r="78" spans="1:27" ht="28">
      <c r="A78" s="218">
        <v>3715</v>
      </c>
      <c r="B78" s="16" t="str">
        <f t="shared" si="13"/>
        <v>SL.61</v>
      </c>
      <c r="C78" s="3" t="s">
        <v>317</v>
      </c>
      <c r="D78" s="20"/>
      <c r="E78" s="31"/>
      <c r="F78" s="17"/>
      <c r="G78" s="18"/>
      <c r="H78" s="17"/>
      <c r="I78" s="12">
        <v>1</v>
      </c>
      <c r="J78" s="12" t="s">
        <v>202</v>
      </c>
      <c r="K78" s="12">
        <f t="shared" si="9"/>
        <v>61</v>
      </c>
      <c r="M78" s="12"/>
      <c r="O78" s="218"/>
      <c r="P78" s="218">
        <v>0</v>
      </c>
      <c r="Q78" s="218">
        <f t="shared" si="10"/>
        <v>0</v>
      </c>
      <c r="R78" s="218">
        <f t="shared" si="11"/>
        <v>0</v>
      </c>
      <c r="S78" s="218"/>
      <c r="T78" s="218">
        <f t="shared" si="12"/>
        <v>0</v>
      </c>
      <c r="U78" s="218">
        <f t="shared" si="8"/>
        <v>0</v>
      </c>
      <c r="Y78" s="18"/>
      <c r="Z78" s="17"/>
      <c r="AA78" s="106"/>
    </row>
    <row r="79" spans="1:27" ht="42">
      <c r="A79" s="218">
        <v>3269</v>
      </c>
      <c r="B79" s="16" t="str">
        <f t="shared" si="13"/>
        <v>SL.62</v>
      </c>
      <c r="C79" s="3" t="s">
        <v>318</v>
      </c>
      <c r="D79" s="20"/>
      <c r="E79" s="31"/>
      <c r="F79" s="17"/>
      <c r="G79" s="18"/>
      <c r="H79" s="17"/>
      <c r="I79" s="12">
        <v>1</v>
      </c>
      <c r="J79" s="12" t="s">
        <v>202</v>
      </c>
      <c r="K79" s="12">
        <f t="shared" si="9"/>
        <v>62</v>
      </c>
      <c r="M79" s="12"/>
      <c r="O79" s="218"/>
      <c r="P79" s="218">
        <v>0</v>
      </c>
      <c r="Q79" s="218">
        <f t="shared" si="10"/>
        <v>0</v>
      </c>
      <c r="R79" s="218">
        <f t="shared" si="11"/>
        <v>0</v>
      </c>
      <c r="S79" s="218"/>
      <c r="T79" s="218">
        <f t="shared" si="12"/>
        <v>0</v>
      </c>
      <c r="U79" s="218">
        <f t="shared" si="8"/>
        <v>0</v>
      </c>
      <c r="Y79" s="18"/>
      <c r="Z79" s="17"/>
      <c r="AA79" s="106"/>
    </row>
    <row r="80" spans="1:27" ht="56">
      <c r="A80" s="218">
        <v>3270</v>
      </c>
      <c r="B80" s="16" t="str">
        <f t="shared" si="13"/>
        <v>SL.63</v>
      </c>
      <c r="C80" s="3" t="s">
        <v>319</v>
      </c>
      <c r="D80" s="20"/>
      <c r="E80" s="31"/>
      <c r="F80" s="17"/>
      <c r="G80" s="18"/>
      <c r="H80" s="17"/>
      <c r="I80" s="12">
        <v>1</v>
      </c>
      <c r="J80" s="12" t="s">
        <v>202</v>
      </c>
      <c r="K80" s="12">
        <f t="shared" si="9"/>
        <v>63</v>
      </c>
      <c r="M80" s="12"/>
      <c r="O80" s="218"/>
      <c r="P80" s="218">
        <v>0</v>
      </c>
      <c r="Q80" s="218">
        <f t="shared" si="10"/>
        <v>0</v>
      </c>
      <c r="R80" s="218">
        <f t="shared" si="11"/>
        <v>0</v>
      </c>
      <c r="S80" s="218"/>
      <c r="T80" s="218">
        <f t="shared" si="12"/>
        <v>0</v>
      </c>
      <c r="U80" s="218">
        <f t="shared" si="8"/>
        <v>0</v>
      </c>
      <c r="Y80" s="18"/>
      <c r="Z80" s="17"/>
      <c r="AA80" s="106"/>
    </row>
    <row r="81" spans="1:27" ht="42">
      <c r="A81" s="218">
        <v>3701</v>
      </c>
      <c r="B81" s="16" t="str">
        <f t="shared" si="13"/>
        <v>SL.64</v>
      </c>
      <c r="C81" s="3" t="s">
        <v>320</v>
      </c>
      <c r="D81" s="20"/>
      <c r="E81" s="31"/>
      <c r="F81" s="17"/>
      <c r="G81" s="18"/>
      <c r="H81" s="17"/>
      <c r="I81" s="12">
        <v>1</v>
      </c>
      <c r="J81" s="12" t="s">
        <v>202</v>
      </c>
      <c r="K81" s="12">
        <f t="shared" si="9"/>
        <v>64</v>
      </c>
      <c r="M81" s="12"/>
      <c r="O81" s="218"/>
      <c r="P81" s="218">
        <v>0</v>
      </c>
      <c r="Q81" s="218">
        <f t="shared" si="10"/>
        <v>0</v>
      </c>
      <c r="R81" s="218">
        <f t="shared" si="11"/>
        <v>0</v>
      </c>
      <c r="S81" s="218"/>
      <c r="T81" s="218">
        <f t="shared" si="12"/>
        <v>0</v>
      </c>
      <c r="U81" s="218">
        <f t="shared" si="8"/>
        <v>0</v>
      </c>
      <c r="Y81" s="18"/>
      <c r="Z81" s="17"/>
      <c r="AA81" s="106"/>
    </row>
    <row r="82" spans="1:27" ht="42">
      <c r="A82" s="218">
        <v>3221</v>
      </c>
      <c r="B82" s="16" t="str">
        <f t="shared" si="13"/>
        <v>SL.65</v>
      </c>
      <c r="C82" s="3" t="s">
        <v>321</v>
      </c>
      <c r="D82" s="20"/>
      <c r="E82" s="31"/>
      <c r="F82" s="17"/>
      <c r="G82" s="18"/>
      <c r="H82" s="17"/>
      <c r="I82" s="12">
        <v>1</v>
      </c>
      <c r="J82" s="12" t="s">
        <v>202</v>
      </c>
      <c r="K82" s="12">
        <f t="shared" si="9"/>
        <v>65</v>
      </c>
      <c r="M82" s="12"/>
      <c r="O82" s="218"/>
      <c r="P82" s="218">
        <v>0</v>
      </c>
      <c r="Q82" s="218">
        <f t="shared" si="10"/>
        <v>0</v>
      </c>
      <c r="R82" s="218">
        <f t="shared" si="11"/>
        <v>0</v>
      </c>
      <c r="S82" s="218"/>
      <c r="T82" s="218">
        <f t="shared" si="12"/>
        <v>0</v>
      </c>
      <c r="U82" s="218">
        <f t="shared" si="8"/>
        <v>0</v>
      </c>
      <c r="Y82" s="18"/>
      <c r="Z82" s="17"/>
      <c r="AA82" s="106"/>
    </row>
    <row r="83" spans="1:27" ht="42">
      <c r="A83" s="218">
        <v>3263</v>
      </c>
      <c r="B83" s="16" t="str">
        <f t="shared" si="13"/>
        <v>SL.66</v>
      </c>
      <c r="C83" s="3" t="s">
        <v>322</v>
      </c>
      <c r="D83" s="20"/>
      <c r="E83" s="31"/>
      <c r="F83" s="17"/>
      <c r="G83" s="18"/>
      <c r="H83" s="17"/>
      <c r="I83" s="12">
        <v>1</v>
      </c>
      <c r="J83" s="12" t="s">
        <v>202</v>
      </c>
      <c r="K83" s="12">
        <f t="shared" si="9"/>
        <v>66</v>
      </c>
      <c r="M83" s="12"/>
      <c r="O83" s="218"/>
      <c r="P83" s="218">
        <v>0</v>
      </c>
      <c r="Q83" s="218">
        <f t="shared" si="10"/>
        <v>0</v>
      </c>
      <c r="R83" s="218">
        <f t="shared" si="11"/>
        <v>0</v>
      </c>
      <c r="S83" s="218"/>
      <c r="T83" s="218">
        <f t="shared" si="12"/>
        <v>0</v>
      </c>
      <c r="U83" s="218">
        <f t="shared" si="8"/>
        <v>0</v>
      </c>
      <c r="Y83" s="18"/>
      <c r="Z83" s="17"/>
      <c r="AA83" s="106"/>
    </row>
    <row r="84" spans="1:27" ht="42">
      <c r="A84" s="218">
        <v>3280</v>
      </c>
      <c r="B84" s="16" t="str">
        <f t="shared" si="13"/>
        <v>SL.67</v>
      </c>
      <c r="C84" s="3" t="s">
        <v>323</v>
      </c>
      <c r="D84" s="20"/>
      <c r="E84" s="31"/>
      <c r="F84" s="17"/>
      <c r="G84" s="18"/>
      <c r="H84" s="17"/>
      <c r="I84" s="12">
        <v>1</v>
      </c>
      <c r="J84" s="12" t="s">
        <v>202</v>
      </c>
      <c r="K84" s="12">
        <f t="shared" si="9"/>
        <v>67</v>
      </c>
      <c r="M84" s="12"/>
      <c r="O84" s="218"/>
      <c r="P84" s="218">
        <v>0</v>
      </c>
      <c r="Q84" s="218">
        <f t="shared" si="10"/>
        <v>0</v>
      </c>
      <c r="R84" s="218">
        <f t="shared" si="11"/>
        <v>0</v>
      </c>
      <c r="S84" s="218"/>
      <c r="T84" s="218">
        <f t="shared" si="12"/>
        <v>0</v>
      </c>
      <c r="U84" s="218">
        <f t="shared" si="8"/>
        <v>0</v>
      </c>
      <c r="Y84" s="18"/>
      <c r="Z84" s="17"/>
      <c r="AA84" s="106"/>
    </row>
    <row r="85" spans="1:27" ht="42">
      <c r="A85" s="218">
        <v>3281</v>
      </c>
      <c r="B85" s="16" t="str">
        <f t="shared" si="13"/>
        <v>SL.68</v>
      </c>
      <c r="C85" s="3" t="s">
        <v>324</v>
      </c>
      <c r="D85" s="20"/>
      <c r="E85" s="31"/>
      <c r="F85" s="17"/>
      <c r="G85" s="18"/>
      <c r="H85" s="17"/>
      <c r="I85" s="12">
        <v>1</v>
      </c>
      <c r="J85" s="12" t="s">
        <v>202</v>
      </c>
      <c r="K85" s="12">
        <f t="shared" si="9"/>
        <v>68</v>
      </c>
      <c r="M85" s="12"/>
      <c r="O85" s="218"/>
      <c r="P85" s="218">
        <v>0</v>
      </c>
      <c r="Q85" s="218">
        <f t="shared" si="10"/>
        <v>0</v>
      </c>
      <c r="R85" s="218">
        <f t="shared" si="11"/>
        <v>0</v>
      </c>
      <c r="S85" s="218"/>
      <c r="T85" s="218">
        <f t="shared" si="12"/>
        <v>0</v>
      </c>
      <c r="U85" s="218">
        <f t="shared" si="8"/>
        <v>0</v>
      </c>
      <c r="Y85" s="18"/>
      <c r="Z85" s="17"/>
      <c r="AA85" s="106"/>
    </row>
    <row r="86" spans="1:27" ht="56">
      <c r="A86" s="218">
        <v>3724</v>
      </c>
      <c r="B86" s="16" t="str">
        <f t="shared" si="13"/>
        <v>SL.69</v>
      </c>
      <c r="C86" s="3" t="s">
        <v>325</v>
      </c>
      <c r="D86" s="20"/>
      <c r="E86" s="31"/>
      <c r="F86" s="17"/>
      <c r="G86" s="18"/>
      <c r="H86" s="17"/>
      <c r="I86" s="12">
        <v>1</v>
      </c>
      <c r="J86" s="12" t="s">
        <v>202</v>
      </c>
      <c r="K86" s="12">
        <f t="shared" si="9"/>
        <v>69</v>
      </c>
      <c r="M86" s="12"/>
      <c r="O86" s="218"/>
      <c r="P86" s="218">
        <v>0</v>
      </c>
      <c r="Q86" s="218">
        <f t="shared" si="10"/>
        <v>0</v>
      </c>
      <c r="R86" s="218">
        <f t="shared" si="11"/>
        <v>0</v>
      </c>
      <c r="S86" s="218"/>
      <c r="T86" s="218">
        <f t="shared" si="12"/>
        <v>0</v>
      </c>
      <c r="U86" s="218">
        <f t="shared" si="8"/>
        <v>0</v>
      </c>
      <c r="Y86" s="18"/>
      <c r="Z86" s="17"/>
      <c r="AA86" s="106"/>
    </row>
    <row r="87" spans="1:27" ht="42">
      <c r="A87" s="218">
        <v>3283</v>
      </c>
      <c r="B87" s="16" t="str">
        <f t="shared" si="13"/>
        <v>SL.70</v>
      </c>
      <c r="C87" s="3" t="s">
        <v>326</v>
      </c>
      <c r="D87" s="20"/>
      <c r="E87" s="31"/>
      <c r="F87" s="17"/>
      <c r="G87" s="18"/>
      <c r="H87" s="17"/>
      <c r="I87" s="12">
        <v>1</v>
      </c>
      <c r="J87" s="12" t="s">
        <v>202</v>
      </c>
      <c r="K87" s="12">
        <f t="shared" si="9"/>
        <v>70</v>
      </c>
      <c r="M87" s="12"/>
      <c r="O87" s="218"/>
      <c r="P87" s="218">
        <v>0</v>
      </c>
      <c r="Q87" s="218">
        <f t="shared" si="10"/>
        <v>0</v>
      </c>
      <c r="R87" s="218">
        <f t="shared" si="11"/>
        <v>0</v>
      </c>
      <c r="S87" s="218"/>
      <c r="T87" s="218">
        <f t="shared" si="12"/>
        <v>0</v>
      </c>
      <c r="U87" s="218">
        <f t="shared" si="8"/>
        <v>0</v>
      </c>
      <c r="Y87" s="18"/>
      <c r="Z87" s="17"/>
      <c r="AA87" s="106"/>
    </row>
    <row r="88" spans="1:27" ht="56">
      <c r="A88" s="218">
        <v>3729</v>
      </c>
      <c r="B88" s="16" t="str">
        <f t="shared" si="13"/>
        <v>SL.71</v>
      </c>
      <c r="C88" s="3" t="s">
        <v>327</v>
      </c>
      <c r="D88" s="20"/>
      <c r="E88" s="31"/>
      <c r="F88" s="17"/>
      <c r="G88" s="18"/>
      <c r="H88" s="17"/>
      <c r="I88" s="12">
        <v>1</v>
      </c>
      <c r="J88" s="12" t="s">
        <v>202</v>
      </c>
      <c r="K88" s="12">
        <f t="shared" si="9"/>
        <v>71</v>
      </c>
      <c r="M88" s="12"/>
      <c r="O88" s="218"/>
      <c r="P88" s="218">
        <v>0</v>
      </c>
      <c r="Q88" s="218">
        <f t="shared" si="10"/>
        <v>0</v>
      </c>
      <c r="R88" s="218">
        <f t="shared" si="11"/>
        <v>0</v>
      </c>
      <c r="S88" s="218"/>
      <c r="T88" s="218">
        <f t="shared" si="12"/>
        <v>0</v>
      </c>
      <c r="U88" s="218">
        <f t="shared" si="8"/>
        <v>0</v>
      </c>
      <c r="Y88" s="18"/>
      <c r="Z88" s="17"/>
      <c r="AA88" s="106"/>
    </row>
    <row r="89" spans="1:27" ht="14">
      <c r="A89" s="218"/>
      <c r="B89" s="14" t="str">
        <f t="shared" si="13"/>
        <v/>
      </c>
      <c r="C89" s="25" t="e">
        <f>#REF!</f>
        <v>#REF!</v>
      </c>
      <c r="D89" s="26"/>
      <c r="E89" s="26"/>
      <c r="F89" s="24"/>
      <c r="G89" s="64"/>
      <c r="H89" s="21"/>
      <c r="I89" s="12"/>
      <c r="J89" s="12"/>
      <c r="K89" s="12">
        <f t="shared" si="9"/>
        <v>71</v>
      </c>
      <c r="M89" s="12"/>
      <c r="O89" s="218"/>
      <c r="P89" s="218">
        <v>0</v>
      </c>
      <c r="Q89" s="218" t="str">
        <f t="shared" si="10"/>
        <v/>
      </c>
      <c r="R89" s="218" t="str">
        <f t="shared" si="11"/>
        <v/>
      </c>
      <c r="S89" s="218"/>
      <c r="T89" s="218">
        <f t="shared" si="12"/>
        <v>0</v>
      </c>
      <c r="U89" s="218" t="str">
        <f t="shared" si="8"/>
        <v/>
      </c>
      <c r="Y89" s="64"/>
      <c r="Z89" s="21"/>
      <c r="AA89" s="106"/>
    </row>
    <row r="90" spans="1:27" ht="28">
      <c r="A90" s="218">
        <v>3304</v>
      </c>
      <c r="B90" s="16" t="str">
        <f t="shared" si="13"/>
        <v>SL.72</v>
      </c>
      <c r="C90" s="3" t="s">
        <v>328</v>
      </c>
      <c r="D90" s="20"/>
      <c r="E90" s="31"/>
      <c r="F90" s="17"/>
      <c r="G90" s="18" t="s">
        <v>329</v>
      </c>
      <c r="H90" s="17" t="s">
        <v>330</v>
      </c>
      <c r="I90" s="12">
        <v>1</v>
      </c>
      <c r="J90" s="12" t="s">
        <v>207</v>
      </c>
      <c r="K90" s="12">
        <f t="shared" si="9"/>
        <v>72</v>
      </c>
      <c r="M90" s="12"/>
      <c r="O90" s="218"/>
      <c r="P90" s="218">
        <v>0</v>
      </c>
      <c r="Q90" s="218">
        <f t="shared" si="10"/>
        <v>0</v>
      </c>
      <c r="R90" s="218">
        <f t="shared" si="11"/>
        <v>0</v>
      </c>
      <c r="S90" s="218"/>
      <c r="T90" s="218">
        <f t="shared" si="12"/>
        <v>0</v>
      </c>
      <c r="U90" s="218">
        <f t="shared" si="8"/>
        <v>0</v>
      </c>
      <c r="Y90" s="18"/>
      <c r="Z90" s="17"/>
      <c r="AA90" s="106"/>
    </row>
    <row r="91" spans="1:27" ht="14">
      <c r="A91" s="218">
        <v>3305</v>
      </c>
      <c r="B91" s="16" t="str">
        <f t="shared" si="13"/>
        <v>SL.73</v>
      </c>
      <c r="C91" s="3" t="s">
        <v>331</v>
      </c>
      <c r="D91" s="20"/>
      <c r="E91" s="31"/>
      <c r="F91" s="17"/>
      <c r="G91" s="18" t="s">
        <v>3</v>
      </c>
      <c r="H91" s="17"/>
      <c r="I91" s="12">
        <v>2</v>
      </c>
      <c r="J91" s="12" t="s">
        <v>207</v>
      </c>
      <c r="K91" s="12">
        <f t="shared" si="9"/>
        <v>73</v>
      </c>
      <c r="M91" s="12"/>
      <c r="O91" s="218"/>
      <c r="P91" s="218">
        <v>0</v>
      </c>
      <c r="Q91" s="218">
        <f t="shared" si="10"/>
        <v>0</v>
      </c>
      <c r="R91" s="218">
        <f t="shared" si="11"/>
        <v>0</v>
      </c>
      <c r="S91" s="218"/>
      <c r="T91" s="218">
        <f t="shared" si="12"/>
        <v>0</v>
      </c>
      <c r="U91" s="218">
        <f t="shared" si="8"/>
        <v>0</v>
      </c>
      <c r="Y91" s="18"/>
      <c r="Z91" s="17"/>
      <c r="AA91" s="106"/>
    </row>
    <row r="92" spans="1:27" ht="14">
      <c r="A92" s="218">
        <v>3306</v>
      </c>
      <c r="B92" s="16" t="str">
        <f t="shared" si="13"/>
        <v>SL.74</v>
      </c>
      <c r="C92" s="3" t="s">
        <v>332</v>
      </c>
      <c r="D92" s="20"/>
      <c r="E92" s="31"/>
      <c r="F92" s="17"/>
      <c r="G92" s="18" t="s">
        <v>3</v>
      </c>
      <c r="H92" s="17"/>
      <c r="I92" s="12">
        <v>2</v>
      </c>
      <c r="J92" s="12" t="s">
        <v>207</v>
      </c>
      <c r="K92" s="12">
        <f t="shared" si="9"/>
        <v>74</v>
      </c>
      <c r="M92" s="12"/>
      <c r="O92" s="218"/>
      <c r="P92" s="218">
        <v>0</v>
      </c>
      <c r="Q92" s="218">
        <f t="shared" si="10"/>
        <v>0</v>
      </c>
      <c r="R92" s="218">
        <f t="shared" si="11"/>
        <v>0</v>
      </c>
      <c r="S92" s="218"/>
      <c r="T92" s="218">
        <f t="shared" si="12"/>
        <v>0</v>
      </c>
      <c r="U92" s="218">
        <f t="shared" si="8"/>
        <v>0</v>
      </c>
      <c r="Y92" s="18"/>
      <c r="Z92" s="17"/>
      <c r="AA92" s="106"/>
    </row>
    <row r="93" spans="1:27" ht="14">
      <c r="A93" s="218">
        <v>3307</v>
      </c>
      <c r="B93" s="16" t="str">
        <f t="shared" si="13"/>
        <v>SL.75</v>
      </c>
      <c r="C93" s="3" t="s">
        <v>333</v>
      </c>
      <c r="D93" s="20"/>
      <c r="E93" s="31"/>
      <c r="F93" s="17"/>
      <c r="G93" s="18" t="s">
        <v>3</v>
      </c>
      <c r="H93" s="17"/>
      <c r="I93" s="12">
        <v>2</v>
      </c>
      <c r="J93" s="12" t="s">
        <v>207</v>
      </c>
      <c r="K93" s="12">
        <f t="shared" si="9"/>
        <v>75</v>
      </c>
      <c r="M93" s="12"/>
      <c r="O93" s="218"/>
      <c r="P93" s="218">
        <v>0</v>
      </c>
      <c r="Q93" s="218">
        <f t="shared" si="10"/>
        <v>0</v>
      </c>
      <c r="R93" s="218">
        <f t="shared" si="11"/>
        <v>0</v>
      </c>
      <c r="S93" s="218"/>
      <c r="T93" s="218">
        <f t="shared" si="12"/>
        <v>0</v>
      </c>
      <c r="U93" s="218">
        <f t="shared" si="8"/>
        <v>0</v>
      </c>
      <c r="Y93" s="18"/>
      <c r="Z93" s="17"/>
      <c r="AA93" s="106"/>
    </row>
    <row r="94" spans="1:27" ht="14">
      <c r="A94" s="218">
        <v>3309</v>
      </c>
      <c r="B94" s="16" t="str">
        <f t="shared" si="13"/>
        <v>SL.76</v>
      </c>
      <c r="C94" s="3" t="s">
        <v>334</v>
      </c>
      <c r="D94" s="20"/>
      <c r="E94" s="31"/>
      <c r="F94" s="17"/>
      <c r="G94" s="18" t="s">
        <v>3</v>
      </c>
      <c r="H94" s="17"/>
      <c r="I94" s="12">
        <v>2</v>
      </c>
      <c r="J94" s="12" t="s">
        <v>207</v>
      </c>
      <c r="K94" s="12">
        <f t="shared" si="9"/>
        <v>76</v>
      </c>
      <c r="M94" s="12"/>
      <c r="O94" s="218"/>
      <c r="P94" s="218">
        <v>0</v>
      </c>
      <c r="Q94" s="218">
        <f t="shared" si="10"/>
        <v>0</v>
      </c>
      <c r="R94" s="218">
        <f t="shared" si="11"/>
        <v>0</v>
      </c>
      <c r="S94" s="218"/>
      <c r="T94" s="218">
        <f t="shared" si="12"/>
        <v>0</v>
      </c>
      <c r="U94" s="218">
        <f t="shared" si="8"/>
        <v>0</v>
      </c>
      <c r="Y94" s="18"/>
      <c r="Z94" s="17"/>
      <c r="AA94" s="106"/>
    </row>
    <row r="95" spans="1:27" ht="14">
      <c r="A95" s="218">
        <v>3310</v>
      </c>
      <c r="B95" s="16" t="str">
        <f t="shared" si="13"/>
        <v>SL.77</v>
      </c>
      <c r="C95" s="3" t="s">
        <v>335</v>
      </c>
      <c r="D95" s="20"/>
      <c r="E95" s="31"/>
      <c r="F95" s="17"/>
      <c r="G95" s="18" t="s">
        <v>3</v>
      </c>
      <c r="H95" s="17"/>
      <c r="I95" s="12">
        <v>2</v>
      </c>
      <c r="J95" s="12" t="s">
        <v>207</v>
      </c>
      <c r="K95" s="12">
        <f t="shared" si="9"/>
        <v>77</v>
      </c>
      <c r="M95" s="12"/>
      <c r="O95" s="218"/>
      <c r="P95" s="218">
        <v>0</v>
      </c>
      <c r="Q95" s="218">
        <f t="shared" si="10"/>
        <v>0</v>
      </c>
      <c r="R95" s="218">
        <f t="shared" si="11"/>
        <v>0</v>
      </c>
      <c r="S95" s="218"/>
      <c r="T95" s="218">
        <f t="shared" si="12"/>
        <v>0</v>
      </c>
      <c r="U95" s="218">
        <f t="shared" si="8"/>
        <v>0</v>
      </c>
      <c r="Y95" s="18"/>
      <c r="Z95" s="17"/>
      <c r="AA95" s="106"/>
    </row>
    <row r="96" spans="1:27" ht="14">
      <c r="A96" s="218">
        <v>3311</v>
      </c>
      <c r="B96" s="16" t="str">
        <f t="shared" si="13"/>
        <v>SL.78</v>
      </c>
      <c r="C96" s="3" t="s">
        <v>336</v>
      </c>
      <c r="D96" s="20"/>
      <c r="E96" s="31"/>
      <c r="F96" s="17"/>
      <c r="G96" s="18" t="s">
        <v>3</v>
      </c>
      <c r="H96" s="17"/>
      <c r="I96" s="12">
        <v>2</v>
      </c>
      <c r="J96" s="12" t="s">
        <v>207</v>
      </c>
      <c r="K96" s="12">
        <f t="shared" si="9"/>
        <v>78</v>
      </c>
      <c r="M96" s="12"/>
      <c r="O96" s="218"/>
      <c r="P96" s="218">
        <v>0</v>
      </c>
      <c r="Q96" s="218">
        <f t="shared" si="10"/>
        <v>0</v>
      </c>
      <c r="R96" s="218">
        <f t="shared" si="11"/>
        <v>0</v>
      </c>
      <c r="S96" s="218"/>
      <c r="T96" s="218">
        <f t="shared" si="12"/>
        <v>0</v>
      </c>
      <c r="U96" s="218">
        <f t="shared" si="8"/>
        <v>0</v>
      </c>
      <c r="Y96" s="18"/>
      <c r="Z96" s="17"/>
      <c r="AA96" s="106"/>
    </row>
    <row r="97" spans="1:27" ht="14">
      <c r="A97" s="218">
        <v>3312</v>
      </c>
      <c r="B97" s="16" t="str">
        <f t="shared" si="13"/>
        <v>SL.79</v>
      </c>
      <c r="C97" s="3" t="s">
        <v>337</v>
      </c>
      <c r="D97" s="20"/>
      <c r="E97" s="31"/>
      <c r="F97" s="17"/>
      <c r="G97" s="18" t="s">
        <v>3</v>
      </c>
      <c r="H97" s="17"/>
      <c r="I97" s="12">
        <v>2</v>
      </c>
      <c r="J97" s="12" t="s">
        <v>207</v>
      </c>
      <c r="K97" s="12">
        <f t="shared" si="9"/>
        <v>79</v>
      </c>
      <c r="M97" s="12"/>
      <c r="O97" s="218"/>
      <c r="P97" s="218">
        <v>0</v>
      </c>
      <c r="Q97" s="218">
        <f t="shared" si="10"/>
        <v>0</v>
      </c>
      <c r="R97" s="218">
        <f t="shared" si="11"/>
        <v>0</v>
      </c>
      <c r="S97" s="218"/>
      <c r="T97" s="218">
        <f t="shared" si="12"/>
        <v>0</v>
      </c>
      <c r="U97" s="218">
        <f t="shared" si="8"/>
        <v>0</v>
      </c>
      <c r="Y97" s="18"/>
      <c r="Z97" s="17"/>
      <c r="AA97" s="106"/>
    </row>
    <row r="98" spans="1:27" ht="28">
      <c r="A98" s="218">
        <v>3330</v>
      </c>
      <c r="B98" s="16" t="str">
        <f t="shared" si="13"/>
        <v>SL.80</v>
      </c>
      <c r="C98" s="3" t="s">
        <v>338</v>
      </c>
      <c r="D98" s="20"/>
      <c r="E98" s="31"/>
      <c r="F98" s="17"/>
      <c r="G98" s="18" t="s">
        <v>339</v>
      </c>
      <c r="H98" s="17" t="s">
        <v>340</v>
      </c>
      <c r="I98" s="12">
        <v>2</v>
      </c>
      <c r="J98" s="12" t="s">
        <v>207</v>
      </c>
      <c r="K98" s="12">
        <f t="shared" si="9"/>
        <v>80</v>
      </c>
      <c r="M98" s="12"/>
      <c r="O98" s="218"/>
      <c r="P98" s="218">
        <v>0</v>
      </c>
      <c r="Q98" s="218">
        <f t="shared" si="10"/>
        <v>0</v>
      </c>
      <c r="R98" s="218">
        <f t="shared" si="11"/>
        <v>0</v>
      </c>
      <c r="S98" s="218"/>
      <c r="T98" s="218">
        <f t="shared" si="12"/>
        <v>0</v>
      </c>
      <c r="U98" s="218">
        <f t="shared" si="8"/>
        <v>0</v>
      </c>
      <c r="Y98" s="18"/>
      <c r="Z98" s="17"/>
      <c r="AA98" s="106"/>
    </row>
    <row r="99" spans="1:27" ht="28">
      <c r="A99" s="218">
        <v>3339</v>
      </c>
      <c r="B99" s="16" t="str">
        <f t="shared" si="13"/>
        <v>SL.81</v>
      </c>
      <c r="C99" s="3" t="s">
        <v>341</v>
      </c>
      <c r="D99" s="20"/>
      <c r="E99" s="31"/>
      <c r="F99" s="17"/>
      <c r="G99" s="18" t="s">
        <v>342</v>
      </c>
      <c r="H99" s="17" t="s">
        <v>343</v>
      </c>
      <c r="I99" s="12">
        <v>2</v>
      </c>
      <c r="J99" s="12" t="s">
        <v>207</v>
      </c>
      <c r="K99" s="12">
        <f t="shared" si="9"/>
        <v>81</v>
      </c>
      <c r="M99" s="12"/>
      <c r="O99" s="218"/>
      <c r="P99" s="218">
        <v>0</v>
      </c>
      <c r="Q99" s="218">
        <f t="shared" si="10"/>
        <v>0</v>
      </c>
      <c r="R99" s="218">
        <f t="shared" si="11"/>
        <v>0</v>
      </c>
      <c r="S99" s="218"/>
      <c r="T99" s="218">
        <f t="shared" si="12"/>
        <v>0</v>
      </c>
      <c r="U99" s="218">
        <f t="shared" si="8"/>
        <v>0</v>
      </c>
      <c r="Y99" s="18"/>
      <c r="Z99" s="17"/>
      <c r="AA99" s="106"/>
    </row>
    <row r="100" spans="1:27" ht="84">
      <c r="A100" s="218">
        <v>3346</v>
      </c>
      <c r="B100" s="16" t="str">
        <f t="shared" si="13"/>
        <v>SL.82</v>
      </c>
      <c r="C100" s="3" t="s">
        <v>344</v>
      </c>
      <c r="D100" s="20"/>
      <c r="E100" s="31"/>
      <c r="F100" s="17"/>
      <c r="G100" s="18" t="s">
        <v>345</v>
      </c>
      <c r="H100" s="17" t="s">
        <v>346</v>
      </c>
      <c r="I100" s="12">
        <v>2</v>
      </c>
      <c r="J100" s="12" t="s">
        <v>207</v>
      </c>
      <c r="K100" s="12">
        <f t="shared" si="9"/>
        <v>82</v>
      </c>
      <c r="M100" s="12"/>
      <c r="O100" s="218"/>
      <c r="P100" s="218">
        <v>0</v>
      </c>
      <c r="Q100" s="218">
        <f t="shared" si="10"/>
        <v>0</v>
      </c>
      <c r="R100" s="218">
        <f t="shared" si="11"/>
        <v>0</v>
      </c>
      <c r="S100" s="218"/>
      <c r="T100" s="218">
        <f t="shared" si="12"/>
        <v>0</v>
      </c>
      <c r="U100" s="218">
        <f t="shared" si="8"/>
        <v>0</v>
      </c>
      <c r="Y100" s="18"/>
      <c r="Z100" s="17"/>
      <c r="AA100" s="106"/>
    </row>
    <row r="101" spans="1:27" ht="14">
      <c r="A101" s="218">
        <v>3353</v>
      </c>
      <c r="B101" s="16" t="str">
        <f t="shared" si="13"/>
        <v>SL.83</v>
      </c>
      <c r="C101" s="3" t="s">
        <v>347</v>
      </c>
      <c r="D101" s="20"/>
      <c r="E101" s="31"/>
      <c r="F101" s="17"/>
      <c r="G101" s="18" t="s">
        <v>348</v>
      </c>
      <c r="H101" s="17" t="s">
        <v>349</v>
      </c>
      <c r="I101" s="12">
        <v>2</v>
      </c>
      <c r="J101" s="12" t="s">
        <v>207</v>
      </c>
      <c r="K101" s="12">
        <f t="shared" si="9"/>
        <v>83</v>
      </c>
      <c r="M101" s="12"/>
      <c r="O101" s="218"/>
      <c r="P101" s="218">
        <v>0</v>
      </c>
      <c r="Q101" s="218">
        <f t="shared" si="10"/>
        <v>0</v>
      </c>
      <c r="R101" s="218">
        <f t="shared" si="11"/>
        <v>0</v>
      </c>
      <c r="S101" s="218"/>
      <c r="T101" s="218">
        <f t="shared" si="12"/>
        <v>0</v>
      </c>
      <c r="U101" s="218">
        <f t="shared" ref="U101:U132" si="14">IF(Master="Master",Q101,IF(U100="",R101,IF(OR(AND(T101&gt;0,R101&lt;U100),AND(T101=1,R101&lt;=U100)),U100,R101)))</f>
        <v>0</v>
      </c>
      <c r="Y101" s="18"/>
      <c r="Z101" s="17"/>
      <c r="AA101" s="106"/>
    </row>
    <row r="102" spans="1:27" ht="28">
      <c r="A102" s="218">
        <v>3354</v>
      </c>
      <c r="B102" s="16" t="str">
        <f t="shared" si="13"/>
        <v>SL.84</v>
      </c>
      <c r="C102" s="3" t="s">
        <v>350</v>
      </c>
      <c r="D102" s="20"/>
      <c r="E102" s="31"/>
      <c r="F102" s="17"/>
      <c r="G102" s="18" t="s">
        <v>348</v>
      </c>
      <c r="H102" s="17" t="s">
        <v>349</v>
      </c>
      <c r="I102" s="12">
        <v>2</v>
      </c>
      <c r="J102" s="12" t="s">
        <v>207</v>
      </c>
      <c r="K102" s="12">
        <f t="shared" si="9"/>
        <v>84</v>
      </c>
      <c r="M102" s="12"/>
      <c r="O102" s="218"/>
      <c r="P102" s="218">
        <v>0</v>
      </c>
      <c r="Q102" s="218">
        <f t="shared" si="10"/>
        <v>0</v>
      </c>
      <c r="R102" s="218">
        <f t="shared" si="11"/>
        <v>0</v>
      </c>
      <c r="S102" s="218"/>
      <c r="T102" s="218">
        <f t="shared" si="12"/>
        <v>0</v>
      </c>
      <c r="U102" s="218">
        <f t="shared" si="14"/>
        <v>0</v>
      </c>
      <c r="Y102" s="18"/>
      <c r="Z102" s="17"/>
      <c r="AA102" s="106"/>
    </row>
    <row r="103" spans="1:27" ht="28">
      <c r="A103" s="218">
        <v>3355</v>
      </c>
      <c r="B103" s="16" t="str">
        <f t="shared" si="13"/>
        <v>SL.85</v>
      </c>
      <c r="C103" s="3" t="s">
        <v>351</v>
      </c>
      <c r="D103" s="20"/>
      <c r="E103" s="31"/>
      <c r="F103" s="17"/>
      <c r="G103" s="18" t="s">
        <v>352</v>
      </c>
      <c r="H103" s="17" t="s">
        <v>353</v>
      </c>
      <c r="I103" s="12">
        <v>2</v>
      </c>
      <c r="J103" s="12" t="s">
        <v>207</v>
      </c>
      <c r="K103" s="12">
        <f t="shared" si="9"/>
        <v>85</v>
      </c>
      <c r="M103" s="12"/>
      <c r="O103" s="218"/>
      <c r="P103" s="218">
        <v>0</v>
      </c>
      <c r="Q103" s="218">
        <f t="shared" si="10"/>
        <v>0</v>
      </c>
      <c r="R103" s="218">
        <f t="shared" si="11"/>
        <v>0</v>
      </c>
      <c r="S103" s="218"/>
      <c r="T103" s="218">
        <f t="shared" si="12"/>
        <v>0</v>
      </c>
      <c r="U103" s="218">
        <f t="shared" si="14"/>
        <v>0</v>
      </c>
      <c r="Y103" s="18"/>
      <c r="Z103" s="17"/>
      <c r="AA103" s="106"/>
    </row>
    <row r="104" spans="1:27" ht="28">
      <c r="A104" s="218">
        <v>3356</v>
      </c>
      <c r="B104" s="16" t="str">
        <f t="shared" si="13"/>
        <v>SL.86</v>
      </c>
      <c r="C104" s="3" t="s">
        <v>354</v>
      </c>
      <c r="D104" s="20"/>
      <c r="E104" s="31"/>
      <c r="F104" s="17"/>
      <c r="G104" s="18" t="s">
        <v>342</v>
      </c>
      <c r="H104" s="17" t="s">
        <v>343</v>
      </c>
      <c r="I104" s="12">
        <v>2</v>
      </c>
      <c r="J104" s="12" t="s">
        <v>207</v>
      </c>
      <c r="K104" s="12">
        <f t="shared" si="9"/>
        <v>86</v>
      </c>
      <c r="M104" s="12"/>
      <c r="O104" s="218"/>
      <c r="P104" s="218">
        <v>0</v>
      </c>
      <c r="Q104" s="218">
        <f t="shared" si="10"/>
        <v>0</v>
      </c>
      <c r="R104" s="218">
        <f t="shared" si="11"/>
        <v>0</v>
      </c>
      <c r="S104" s="218"/>
      <c r="T104" s="218">
        <f t="shared" si="12"/>
        <v>0</v>
      </c>
      <c r="U104" s="218">
        <f t="shared" si="14"/>
        <v>0</v>
      </c>
      <c r="Y104" s="18"/>
      <c r="Z104" s="17"/>
      <c r="AA104" s="106"/>
    </row>
    <row r="105" spans="1:27" ht="28">
      <c r="A105" s="218">
        <v>3373</v>
      </c>
      <c r="B105" s="16" t="str">
        <f t="shared" si="13"/>
        <v>SL.87</v>
      </c>
      <c r="C105" s="3" t="s">
        <v>355</v>
      </c>
      <c r="D105" s="20"/>
      <c r="E105" s="31"/>
      <c r="F105" s="17"/>
      <c r="G105" s="18" t="s">
        <v>356</v>
      </c>
      <c r="H105" s="17" t="s">
        <v>357</v>
      </c>
      <c r="I105" s="12">
        <v>2</v>
      </c>
      <c r="J105" s="12" t="s">
        <v>207</v>
      </c>
      <c r="K105" s="12">
        <f t="shared" si="9"/>
        <v>87</v>
      </c>
      <c r="M105" s="12"/>
      <c r="O105" s="218"/>
      <c r="P105" s="218">
        <v>0</v>
      </c>
      <c r="Q105" s="218">
        <f t="shared" si="10"/>
        <v>0</v>
      </c>
      <c r="R105" s="218">
        <f t="shared" si="11"/>
        <v>0</v>
      </c>
      <c r="S105" s="218"/>
      <c r="T105" s="218">
        <f t="shared" si="12"/>
        <v>0</v>
      </c>
      <c r="U105" s="218">
        <f t="shared" si="14"/>
        <v>0</v>
      </c>
      <c r="Y105" s="18"/>
      <c r="Z105" s="17"/>
      <c r="AA105" s="106"/>
    </row>
    <row r="106" spans="1:27" ht="28">
      <c r="A106" s="218">
        <v>3379</v>
      </c>
      <c r="B106" s="16" t="str">
        <f t="shared" si="13"/>
        <v>SL.88</v>
      </c>
      <c r="C106" s="3" t="s">
        <v>358</v>
      </c>
      <c r="D106" s="20"/>
      <c r="E106" s="31"/>
      <c r="F106" s="17"/>
      <c r="G106" s="18" t="s">
        <v>3</v>
      </c>
      <c r="H106" s="17"/>
      <c r="I106" s="12">
        <v>2</v>
      </c>
      <c r="J106" s="12" t="s">
        <v>207</v>
      </c>
      <c r="K106" s="12">
        <f t="shared" si="9"/>
        <v>88</v>
      </c>
      <c r="M106" s="12"/>
      <c r="O106" s="218"/>
      <c r="P106" s="218">
        <v>0</v>
      </c>
      <c r="Q106" s="218">
        <f t="shared" si="10"/>
        <v>0</v>
      </c>
      <c r="R106" s="218">
        <f t="shared" si="11"/>
        <v>0</v>
      </c>
      <c r="S106" s="218"/>
      <c r="T106" s="218">
        <f t="shared" si="12"/>
        <v>0</v>
      </c>
      <c r="U106" s="218">
        <f t="shared" si="14"/>
        <v>0</v>
      </c>
      <c r="Y106" s="18"/>
      <c r="Z106" s="17"/>
      <c r="AA106" s="106"/>
    </row>
    <row r="107" spans="1:27" ht="28">
      <c r="A107" s="218">
        <v>3394</v>
      </c>
      <c r="B107" s="16" t="str">
        <f t="shared" si="13"/>
        <v>SL.89</v>
      </c>
      <c r="C107" s="3" t="s">
        <v>359</v>
      </c>
      <c r="D107" s="20"/>
      <c r="E107" s="31"/>
      <c r="F107" s="17"/>
      <c r="G107" s="18" t="s">
        <v>360</v>
      </c>
      <c r="H107" s="17" t="s">
        <v>361</v>
      </c>
      <c r="I107" s="12">
        <v>2</v>
      </c>
      <c r="J107" s="12" t="s">
        <v>207</v>
      </c>
      <c r="K107" s="12">
        <f t="shared" si="9"/>
        <v>89</v>
      </c>
      <c r="M107" s="12"/>
      <c r="O107" s="218"/>
      <c r="P107" s="218">
        <v>0</v>
      </c>
      <c r="Q107" s="218">
        <f t="shared" si="10"/>
        <v>0</v>
      </c>
      <c r="R107" s="218">
        <f t="shared" si="11"/>
        <v>0</v>
      </c>
      <c r="S107" s="218"/>
      <c r="T107" s="218">
        <f t="shared" si="12"/>
        <v>0</v>
      </c>
      <c r="U107" s="218">
        <f t="shared" si="14"/>
        <v>0</v>
      </c>
      <c r="Y107" s="18"/>
      <c r="Z107" s="17"/>
      <c r="AA107" s="106"/>
    </row>
    <row r="108" spans="1:27" ht="42">
      <c r="A108" s="218">
        <v>3401</v>
      </c>
      <c r="B108" s="16" t="str">
        <f t="shared" si="13"/>
        <v>SL.90</v>
      </c>
      <c r="C108" s="3" t="s">
        <v>362</v>
      </c>
      <c r="D108" s="20"/>
      <c r="E108" s="31"/>
      <c r="F108" s="17"/>
      <c r="G108" s="18" t="s">
        <v>363</v>
      </c>
      <c r="H108" s="17" t="s">
        <v>364</v>
      </c>
      <c r="I108" s="12">
        <v>2</v>
      </c>
      <c r="J108" s="12" t="s">
        <v>207</v>
      </c>
      <c r="K108" s="12">
        <f t="shared" si="9"/>
        <v>90</v>
      </c>
      <c r="M108" s="12"/>
      <c r="O108" s="218"/>
      <c r="P108" s="218">
        <v>0</v>
      </c>
      <c r="Q108" s="218">
        <f t="shared" si="10"/>
        <v>0</v>
      </c>
      <c r="R108" s="218">
        <f t="shared" si="11"/>
        <v>0</v>
      </c>
      <c r="S108" s="218"/>
      <c r="T108" s="218">
        <f t="shared" si="12"/>
        <v>0</v>
      </c>
      <c r="U108" s="218">
        <f t="shared" si="14"/>
        <v>0</v>
      </c>
      <c r="Y108" s="18"/>
      <c r="Z108" s="17"/>
      <c r="AA108" s="106"/>
    </row>
    <row r="109" spans="1:27" ht="42">
      <c r="A109" s="218">
        <v>3406</v>
      </c>
      <c r="B109" s="16" t="str">
        <f t="shared" si="13"/>
        <v>SL.91</v>
      </c>
      <c r="C109" s="3" t="s">
        <v>365</v>
      </c>
      <c r="D109" s="20"/>
      <c r="E109" s="31"/>
      <c r="F109" s="17"/>
      <c r="G109" s="18" t="s">
        <v>363</v>
      </c>
      <c r="H109" s="17" t="s">
        <v>364</v>
      </c>
      <c r="I109" s="12">
        <v>2</v>
      </c>
      <c r="J109" s="12" t="s">
        <v>207</v>
      </c>
      <c r="K109" s="12">
        <f t="shared" si="9"/>
        <v>91</v>
      </c>
      <c r="M109" s="12"/>
      <c r="O109" s="218"/>
      <c r="P109" s="218">
        <v>0</v>
      </c>
      <c r="Q109" s="218">
        <f t="shared" si="10"/>
        <v>0</v>
      </c>
      <c r="R109" s="218">
        <f t="shared" si="11"/>
        <v>0</v>
      </c>
      <c r="S109" s="218"/>
      <c r="T109" s="218">
        <f t="shared" si="12"/>
        <v>0</v>
      </c>
      <c r="U109" s="218">
        <f t="shared" si="14"/>
        <v>0</v>
      </c>
      <c r="Y109" s="18"/>
      <c r="Z109" s="17"/>
      <c r="AA109" s="106"/>
    </row>
    <row r="110" spans="1:27" ht="42">
      <c r="A110" s="218">
        <v>3412</v>
      </c>
      <c r="B110" s="16" t="str">
        <f t="shared" si="13"/>
        <v>SL.92</v>
      </c>
      <c r="C110" s="3" t="s">
        <v>366</v>
      </c>
      <c r="D110" s="20"/>
      <c r="E110" s="31"/>
      <c r="F110" s="17"/>
      <c r="G110" s="18" t="s">
        <v>363</v>
      </c>
      <c r="H110" s="17" t="s">
        <v>364</v>
      </c>
      <c r="I110" s="12">
        <v>2</v>
      </c>
      <c r="J110" s="12" t="s">
        <v>207</v>
      </c>
      <c r="K110" s="12">
        <f t="shared" si="9"/>
        <v>92</v>
      </c>
      <c r="M110" s="12"/>
      <c r="O110" s="218"/>
      <c r="P110" s="218">
        <v>0</v>
      </c>
      <c r="Q110" s="218">
        <f t="shared" si="10"/>
        <v>0</v>
      </c>
      <c r="R110" s="218">
        <f t="shared" si="11"/>
        <v>0</v>
      </c>
      <c r="S110" s="218"/>
      <c r="T110" s="218">
        <f t="shared" si="12"/>
        <v>0</v>
      </c>
      <c r="U110" s="218">
        <f t="shared" si="14"/>
        <v>0</v>
      </c>
      <c r="Y110" s="18"/>
      <c r="Z110" s="17"/>
      <c r="AA110" s="106"/>
    </row>
    <row r="111" spans="1:27" ht="42">
      <c r="A111" s="218">
        <v>3418</v>
      </c>
      <c r="B111" s="16" t="str">
        <f t="shared" si="13"/>
        <v>SL.93</v>
      </c>
      <c r="C111" s="3" t="s">
        <v>367</v>
      </c>
      <c r="D111" s="20"/>
      <c r="E111" s="31"/>
      <c r="F111" s="17"/>
      <c r="G111" s="18" t="s">
        <v>363</v>
      </c>
      <c r="H111" s="17" t="s">
        <v>364</v>
      </c>
      <c r="I111" s="12">
        <v>2</v>
      </c>
      <c r="J111" s="12" t="s">
        <v>207</v>
      </c>
      <c r="K111" s="12">
        <f t="shared" si="9"/>
        <v>93</v>
      </c>
      <c r="M111" s="12"/>
      <c r="O111" s="218"/>
      <c r="P111" s="218">
        <v>0</v>
      </c>
      <c r="Q111" s="218">
        <f t="shared" si="10"/>
        <v>0</v>
      </c>
      <c r="R111" s="218">
        <f t="shared" si="11"/>
        <v>0</v>
      </c>
      <c r="S111" s="218"/>
      <c r="T111" s="218">
        <f t="shared" si="12"/>
        <v>0</v>
      </c>
      <c r="U111" s="218">
        <f t="shared" si="14"/>
        <v>0</v>
      </c>
      <c r="Y111" s="18"/>
      <c r="Z111" s="17"/>
      <c r="AA111" s="106"/>
    </row>
    <row r="112" spans="1:27" ht="42">
      <c r="A112" s="218">
        <v>3426</v>
      </c>
      <c r="B112" s="16" t="str">
        <f t="shared" si="13"/>
        <v>SL.94</v>
      </c>
      <c r="C112" s="3" t="s">
        <v>368</v>
      </c>
      <c r="D112" s="20"/>
      <c r="E112" s="31"/>
      <c r="F112" s="17"/>
      <c r="G112" s="18" t="s">
        <v>363</v>
      </c>
      <c r="H112" s="17" t="s">
        <v>364</v>
      </c>
      <c r="I112" s="12">
        <v>2</v>
      </c>
      <c r="J112" s="12" t="s">
        <v>207</v>
      </c>
      <c r="K112" s="12">
        <f t="shared" si="9"/>
        <v>94</v>
      </c>
      <c r="M112" s="12"/>
      <c r="O112" s="218"/>
      <c r="P112" s="218">
        <v>0</v>
      </c>
      <c r="Q112" s="218">
        <f t="shared" si="10"/>
        <v>0</v>
      </c>
      <c r="R112" s="218">
        <f t="shared" si="11"/>
        <v>0</v>
      </c>
      <c r="S112" s="218"/>
      <c r="T112" s="218">
        <f t="shared" si="12"/>
        <v>0</v>
      </c>
      <c r="U112" s="218">
        <f t="shared" si="14"/>
        <v>0</v>
      </c>
      <c r="Y112" s="18"/>
      <c r="Z112" s="17"/>
      <c r="AA112" s="106"/>
    </row>
    <row r="113" spans="1:27" ht="28">
      <c r="A113" s="218">
        <v>3427</v>
      </c>
      <c r="B113" s="16" t="str">
        <f t="shared" si="13"/>
        <v>SL.95</v>
      </c>
      <c r="C113" s="3" t="s">
        <v>369</v>
      </c>
      <c r="D113" s="20"/>
      <c r="E113" s="31"/>
      <c r="F113" s="17"/>
      <c r="G113" s="18" t="s">
        <v>360</v>
      </c>
      <c r="H113" s="17" t="s">
        <v>361</v>
      </c>
      <c r="I113" s="12">
        <v>2</v>
      </c>
      <c r="J113" s="12" t="s">
        <v>207</v>
      </c>
      <c r="K113" s="12">
        <f t="shared" si="9"/>
        <v>95</v>
      </c>
      <c r="M113" s="12"/>
      <c r="O113" s="218"/>
      <c r="P113" s="218">
        <v>0</v>
      </c>
      <c r="Q113" s="218">
        <f t="shared" si="10"/>
        <v>0</v>
      </c>
      <c r="R113" s="218">
        <f t="shared" si="11"/>
        <v>0</v>
      </c>
      <c r="S113" s="218"/>
      <c r="T113" s="218">
        <f t="shared" si="12"/>
        <v>0</v>
      </c>
      <c r="U113" s="218">
        <f t="shared" si="14"/>
        <v>0</v>
      </c>
      <c r="Y113" s="18"/>
      <c r="Z113" s="17"/>
      <c r="AA113" s="106"/>
    </row>
    <row r="114" spans="1:27" ht="28">
      <c r="A114" s="218">
        <v>3436</v>
      </c>
      <c r="B114" s="16" t="str">
        <f t="shared" si="13"/>
        <v>SL.96</v>
      </c>
      <c r="C114" s="3" t="s">
        <v>370</v>
      </c>
      <c r="D114" s="20"/>
      <c r="E114" s="31"/>
      <c r="F114" s="17"/>
      <c r="G114" s="18" t="s">
        <v>360</v>
      </c>
      <c r="H114" s="17" t="s">
        <v>361</v>
      </c>
      <c r="I114" s="12">
        <v>2</v>
      </c>
      <c r="J114" s="12" t="s">
        <v>207</v>
      </c>
      <c r="K114" s="12">
        <f t="shared" si="9"/>
        <v>96</v>
      </c>
      <c r="M114" s="12"/>
      <c r="O114" s="218"/>
      <c r="P114" s="218">
        <v>0</v>
      </c>
      <c r="Q114" s="218">
        <f t="shared" si="10"/>
        <v>0</v>
      </c>
      <c r="R114" s="218">
        <f t="shared" si="11"/>
        <v>0</v>
      </c>
      <c r="S114" s="218"/>
      <c r="T114" s="218">
        <f t="shared" si="12"/>
        <v>0</v>
      </c>
      <c r="U114" s="218">
        <f t="shared" si="14"/>
        <v>0</v>
      </c>
      <c r="Y114" s="18"/>
      <c r="Z114" s="17"/>
      <c r="AA114" s="106"/>
    </row>
    <row r="115" spans="1:27" ht="56">
      <c r="A115" s="218">
        <v>3445</v>
      </c>
      <c r="B115" s="16" t="str">
        <f t="shared" si="13"/>
        <v>SL.97</v>
      </c>
      <c r="C115" s="3" t="s">
        <v>371</v>
      </c>
      <c r="D115" s="20"/>
      <c r="E115" s="31"/>
      <c r="F115" s="17"/>
      <c r="G115" s="18" t="s">
        <v>372</v>
      </c>
      <c r="H115" s="17" t="s">
        <v>373</v>
      </c>
      <c r="I115" s="12">
        <v>2</v>
      </c>
      <c r="J115" s="12" t="s">
        <v>207</v>
      </c>
      <c r="K115" s="12">
        <f t="shared" si="9"/>
        <v>97</v>
      </c>
      <c r="M115" s="12"/>
      <c r="O115" s="218"/>
      <c r="P115" s="218">
        <v>0</v>
      </c>
      <c r="Q115" s="218">
        <f t="shared" si="10"/>
        <v>0</v>
      </c>
      <c r="R115" s="218">
        <f t="shared" si="11"/>
        <v>0</v>
      </c>
      <c r="S115" s="218"/>
      <c r="T115" s="218">
        <f t="shared" si="12"/>
        <v>0</v>
      </c>
      <c r="U115" s="218">
        <f t="shared" si="14"/>
        <v>0</v>
      </c>
      <c r="Y115" s="18"/>
      <c r="Z115" s="17"/>
      <c r="AA115" s="106"/>
    </row>
    <row r="116" spans="1:27" ht="84">
      <c r="A116" s="218">
        <v>3454</v>
      </c>
      <c r="B116" s="16" t="str">
        <f t="shared" si="13"/>
        <v>SL.98</v>
      </c>
      <c r="C116" s="3" t="s">
        <v>374</v>
      </c>
      <c r="D116" s="20"/>
      <c r="E116" s="31"/>
      <c r="F116" s="17"/>
      <c r="G116" s="18" t="s">
        <v>375</v>
      </c>
      <c r="H116" s="17" t="s">
        <v>376</v>
      </c>
      <c r="I116" s="12">
        <v>2</v>
      </c>
      <c r="J116" s="12" t="s">
        <v>207</v>
      </c>
      <c r="K116" s="12">
        <f t="shared" si="9"/>
        <v>98</v>
      </c>
      <c r="M116" s="12"/>
      <c r="O116" s="218"/>
      <c r="P116" s="218">
        <v>0</v>
      </c>
      <c r="Q116" s="218">
        <f t="shared" si="10"/>
        <v>0</v>
      </c>
      <c r="R116" s="218">
        <f t="shared" si="11"/>
        <v>0</v>
      </c>
      <c r="S116" s="218"/>
      <c r="T116" s="218">
        <f t="shared" si="12"/>
        <v>0</v>
      </c>
      <c r="U116" s="218">
        <f t="shared" si="14"/>
        <v>0</v>
      </c>
      <c r="Y116" s="18"/>
      <c r="Z116" s="17"/>
      <c r="AA116" s="106"/>
    </row>
    <row r="117" spans="1:27" ht="56">
      <c r="A117" s="218">
        <v>3472</v>
      </c>
      <c r="B117" s="16" t="str">
        <f t="shared" si="13"/>
        <v>SL.99</v>
      </c>
      <c r="C117" s="3" t="s">
        <v>377</v>
      </c>
      <c r="D117" s="20"/>
      <c r="E117" s="31"/>
      <c r="F117" s="17"/>
      <c r="G117" s="18" t="s">
        <v>378</v>
      </c>
      <c r="H117" s="17" t="s">
        <v>379</v>
      </c>
      <c r="I117" s="12">
        <v>2</v>
      </c>
      <c r="J117" s="12" t="s">
        <v>207</v>
      </c>
      <c r="K117" s="12">
        <f t="shared" si="9"/>
        <v>99</v>
      </c>
      <c r="M117" s="12"/>
      <c r="O117" s="218"/>
      <c r="P117" s="218">
        <v>0</v>
      </c>
      <c r="Q117" s="218">
        <f t="shared" si="10"/>
        <v>0</v>
      </c>
      <c r="R117" s="218">
        <f t="shared" si="11"/>
        <v>0</v>
      </c>
      <c r="S117" s="218"/>
      <c r="T117" s="218">
        <f t="shared" si="12"/>
        <v>0</v>
      </c>
      <c r="U117" s="218">
        <f t="shared" si="14"/>
        <v>0</v>
      </c>
      <c r="Y117" s="18"/>
      <c r="Z117" s="17"/>
      <c r="AA117" s="106"/>
    </row>
    <row r="118" spans="1:27" ht="42">
      <c r="A118" s="218">
        <v>3481</v>
      </c>
      <c r="B118" s="16" t="str">
        <f t="shared" si="13"/>
        <v>SL.100</v>
      </c>
      <c r="C118" s="3" t="s">
        <v>380</v>
      </c>
      <c r="D118" s="20"/>
      <c r="E118" s="31"/>
      <c r="F118" s="17"/>
      <c r="G118" s="18" t="s">
        <v>381</v>
      </c>
      <c r="H118" s="17" t="s">
        <v>382</v>
      </c>
      <c r="I118" s="12">
        <v>2</v>
      </c>
      <c r="J118" s="12" t="s">
        <v>207</v>
      </c>
      <c r="K118" s="12">
        <f t="shared" si="9"/>
        <v>100</v>
      </c>
      <c r="M118" s="12"/>
      <c r="O118" s="218"/>
      <c r="P118" s="218">
        <v>0</v>
      </c>
      <c r="Q118" s="218">
        <f t="shared" si="10"/>
        <v>0</v>
      </c>
      <c r="R118" s="218">
        <f t="shared" si="11"/>
        <v>0</v>
      </c>
      <c r="S118" s="218"/>
      <c r="T118" s="218">
        <f t="shared" si="12"/>
        <v>0</v>
      </c>
      <c r="U118" s="218">
        <f t="shared" si="14"/>
        <v>0</v>
      </c>
      <c r="Y118" s="18"/>
      <c r="Z118" s="17"/>
      <c r="AA118" s="106"/>
    </row>
    <row r="119" spans="1:27" ht="98">
      <c r="A119" s="218">
        <v>3489</v>
      </c>
      <c r="B119" s="16" t="str">
        <f t="shared" si="13"/>
        <v>SL.101</v>
      </c>
      <c r="C119" s="3" t="s">
        <v>383</v>
      </c>
      <c r="D119" s="20"/>
      <c r="E119" s="31"/>
      <c r="F119" s="17"/>
      <c r="G119" s="18" t="s">
        <v>384</v>
      </c>
      <c r="H119" s="17" t="s">
        <v>385</v>
      </c>
      <c r="I119" s="12">
        <v>2</v>
      </c>
      <c r="J119" s="12" t="s">
        <v>207</v>
      </c>
      <c r="K119" s="12">
        <f t="shared" si="9"/>
        <v>101</v>
      </c>
      <c r="M119" s="12"/>
      <c r="O119" s="218"/>
      <c r="P119" s="218">
        <v>0</v>
      </c>
      <c r="Q119" s="218">
        <f t="shared" si="10"/>
        <v>0</v>
      </c>
      <c r="R119" s="218">
        <f t="shared" si="11"/>
        <v>0</v>
      </c>
      <c r="S119" s="218"/>
      <c r="T119" s="218">
        <f t="shared" si="12"/>
        <v>0</v>
      </c>
      <c r="U119" s="218">
        <f t="shared" si="14"/>
        <v>0</v>
      </c>
      <c r="Y119" s="18"/>
      <c r="Z119" s="17"/>
      <c r="AA119" s="106"/>
    </row>
    <row r="120" spans="1:27" ht="14">
      <c r="A120" s="218">
        <v>3490</v>
      </c>
      <c r="B120" s="16" t="str">
        <f t="shared" si="13"/>
        <v>SL.102</v>
      </c>
      <c r="C120" s="3" t="s">
        <v>386</v>
      </c>
      <c r="D120" s="20"/>
      <c r="E120" s="31"/>
      <c r="F120" s="17"/>
      <c r="G120" s="18" t="s">
        <v>3</v>
      </c>
      <c r="H120" s="17"/>
      <c r="I120" s="12">
        <v>2</v>
      </c>
      <c r="J120" s="12" t="s">
        <v>207</v>
      </c>
      <c r="K120" s="12">
        <f t="shared" si="9"/>
        <v>102</v>
      </c>
      <c r="M120" s="12"/>
      <c r="O120" s="218"/>
      <c r="P120" s="218">
        <v>0</v>
      </c>
      <c r="Q120" s="218">
        <f t="shared" si="10"/>
        <v>0</v>
      </c>
      <c r="R120" s="218">
        <f t="shared" si="11"/>
        <v>0</v>
      </c>
      <c r="S120" s="218"/>
      <c r="T120" s="218">
        <f t="shared" si="12"/>
        <v>0</v>
      </c>
      <c r="U120" s="218">
        <f t="shared" si="14"/>
        <v>0</v>
      </c>
      <c r="Y120" s="18"/>
      <c r="Z120" s="17"/>
      <c r="AA120" s="106"/>
    </row>
    <row r="121" spans="1:27" ht="42">
      <c r="A121" s="218">
        <v>3516</v>
      </c>
      <c r="B121" s="16" t="str">
        <f t="shared" si="13"/>
        <v>SL.103</v>
      </c>
      <c r="C121" s="3" t="s">
        <v>387</v>
      </c>
      <c r="D121" s="20"/>
      <c r="E121" s="31"/>
      <c r="F121" s="17"/>
      <c r="G121" s="18" t="s">
        <v>388</v>
      </c>
      <c r="H121" s="17" t="s">
        <v>364</v>
      </c>
      <c r="I121" s="12">
        <v>2</v>
      </c>
      <c r="J121" s="12" t="s">
        <v>207</v>
      </c>
      <c r="K121" s="12">
        <f t="shared" si="9"/>
        <v>103</v>
      </c>
      <c r="M121" s="12"/>
      <c r="O121" s="218"/>
      <c r="P121" s="218">
        <v>0</v>
      </c>
      <c r="Q121" s="218">
        <f t="shared" si="10"/>
        <v>0</v>
      </c>
      <c r="R121" s="218">
        <f t="shared" si="11"/>
        <v>0</v>
      </c>
      <c r="S121" s="218"/>
      <c r="T121" s="218">
        <f t="shared" si="12"/>
        <v>0</v>
      </c>
      <c r="U121" s="218">
        <f t="shared" si="14"/>
        <v>0</v>
      </c>
      <c r="Y121" s="18"/>
      <c r="Z121" s="17"/>
      <c r="AA121" s="106"/>
    </row>
    <row r="122" spans="1:27" ht="42">
      <c r="A122" s="218">
        <v>3538</v>
      </c>
      <c r="B122" s="16" t="str">
        <f t="shared" si="13"/>
        <v>SL.104</v>
      </c>
      <c r="C122" s="3" t="s">
        <v>389</v>
      </c>
      <c r="D122" s="20"/>
      <c r="E122" s="31"/>
      <c r="F122" s="17"/>
      <c r="G122" s="18" t="s">
        <v>390</v>
      </c>
      <c r="H122" s="17" t="s">
        <v>391</v>
      </c>
      <c r="I122" s="12">
        <v>2</v>
      </c>
      <c r="J122" s="12" t="s">
        <v>207</v>
      </c>
      <c r="K122" s="12">
        <f t="shared" si="9"/>
        <v>104</v>
      </c>
      <c r="M122" s="12"/>
      <c r="O122" s="218"/>
      <c r="P122" s="218">
        <v>0</v>
      </c>
      <c r="Q122" s="218">
        <f t="shared" si="10"/>
        <v>0</v>
      </c>
      <c r="R122" s="218">
        <f t="shared" si="11"/>
        <v>0</v>
      </c>
      <c r="S122" s="218"/>
      <c r="T122" s="218">
        <f t="shared" si="12"/>
        <v>0</v>
      </c>
      <c r="U122" s="218">
        <f t="shared" si="14"/>
        <v>0</v>
      </c>
      <c r="Y122" s="18"/>
      <c r="Z122" s="17"/>
      <c r="AA122" s="106"/>
    </row>
    <row r="123" spans="1:27" ht="14">
      <c r="A123" s="218">
        <v>3548</v>
      </c>
      <c r="B123" s="16" t="str">
        <f t="shared" si="13"/>
        <v>SL.105</v>
      </c>
      <c r="C123" s="3" t="s">
        <v>392</v>
      </c>
      <c r="D123" s="20"/>
      <c r="E123" s="31"/>
      <c r="F123" s="17"/>
      <c r="G123" s="18" t="s">
        <v>356</v>
      </c>
      <c r="H123" s="17" t="s">
        <v>357</v>
      </c>
      <c r="I123" s="12">
        <v>2</v>
      </c>
      <c r="J123" s="12" t="s">
        <v>207</v>
      </c>
      <c r="K123" s="12">
        <f t="shared" si="9"/>
        <v>105</v>
      </c>
      <c r="M123" s="12"/>
      <c r="O123" s="218"/>
      <c r="P123" s="218">
        <v>0</v>
      </c>
      <c r="Q123" s="218">
        <f t="shared" si="10"/>
        <v>0</v>
      </c>
      <c r="R123" s="218">
        <f t="shared" si="11"/>
        <v>0</v>
      </c>
      <c r="S123" s="218"/>
      <c r="T123" s="218">
        <f t="shared" si="12"/>
        <v>0</v>
      </c>
      <c r="U123" s="218">
        <f t="shared" si="14"/>
        <v>0</v>
      </c>
      <c r="Y123" s="18"/>
      <c r="Z123" s="17"/>
      <c r="AA123" s="106"/>
    </row>
    <row r="124" spans="1:27" ht="14">
      <c r="A124" s="218">
        <v>3549</v>
      </c>
      <c r="B124" s="16" t="str">
        <f t="shared" si="13"/>
        <v>SL.106</v>
      </c>
      <c r="C124" s="3" t="s">
        <v>393</v>
      </c>
      <c r="D124" s="20"/>
      <c r="E124" s="31"/>
      <c r="F124" s="17"/>
      <c r="G124" s="18" t="s">
        <v>356</v>
      </c>
      <c r="H124" s="17" t="s">
        <v>357</v>
      </c>
      <c r="I124" s="12">
        <v>2</v>
      </c>
      <c r="J124" s="12" t="s">
        <v>207</v>
      </c>
      <c r="K124" s="12">
        <f t="shared" si="9"/>
        <v>106</v>
      </c>
      <c r="M124" s="12"/>
      <c r="O124" s="218"/>
      <c r="P124" s="218">
        <v>0</v>
      </c>
      <c r="Q124" s="218">
        <f t="shared" si="10"/>
        <v>0</v>
      </c>
      <c r="R124" s="218">
        <f t="shared" si="11"/>
        <v>0</v>
      </c>
      <c r="S124" s="218"/>
      <c r="T124" s="218">
        <f t="shared" si="12"/>
        <v>0</v>
      </c>
      <c r="U124" s="218">
        <f t="shared" si="14"/>
        <v>0</v>
      </c>
      <c r="Y124" s="18"/>
      <c r="Z124" s="17"/>
      <c r="AA124" s="106"/>
    </row>
    <row r="125" spans="1:27" ht="42">
      <c r="A125" s="218">
        <v>3554</v>
      </c>
      <c r="B125" s="16" t="str">
        <f t="shared" si="13"/>
        <v>SL.107</v>
      </c>
      <c r="C125" s="3" t="s">
        <v>394</v>
      </c>
      <c r="D125" s="20"/>
      <c r="E125" s="31"/>
      <c r="F125" s="17"/>
      <c r="G125" s="18" t="s">
        <v>395</v>
      </c>
      <c r="H125" s="17" t="s">
        <v>396</v>
      </c>
      <c r="I125" s="12">
        <v>2</v>
      </c>
      <c r="J125" s="12" t="s">
        <v>207</v>
      </c>
      <c r="K125" s="12">
        <f t="shared" si="9"/>
        <v>107</v>
      </c>
      <c r="M125" s="12"/>
      <c r="O125" s="218"/>
      <c r="P125" s="218">
        <v>0</v>
      </c>
      <c r="Q125" s="218">
        <f t="shared" si="10"/>
        <v>0</v>
      </c>
      <c r="R125" s="218">
        <f t="shared" si="11"/>
        <v>0</v>
      </c>
      <c r="S125" s="218"/>
      <c r="T125" s="218">
        <f t="shared" si="12"/>
        <v>0</v>
      </c>
      <c r="U125" s="218">
        <f t="shared" si="14"/>
        <v>0</v>
      </c>
      <c r="Y125" s="18"/>
      <c r="Z125" s="17"/>
      <c r="AA125" s="106"/>
    </row>
    <row r="126" spans="1:27" ht="140">
      <c r="A126" s="218">
        <v>3558</v>
      </c>
      <c r="B126" s="16" t="str">
        <f t="shared" si="13"/>
        <v>SL.108</v>
      </c>
      <c r="C126" s="3" t="s">
        <v>397</v>
      </c>
      <c r="D126" s="20"/>
      <c r="E126" s="31"/>
      <c r="F126" s="17"/>
      <c r="G126" s="18" t="s">
        <v>398</v>
      </c>
      <c r="H126" s="17" t="s">
        <v>399</v>
      </c>
      <c r="I126" s="12">
        <v>2</v>
      </c>
      <c r="J126" s="12" t="s">
        <v>207</v>
      </c>
      <c r="K126" s="12">
        <f t="shared" si="9"/>
        <v>108</v>
      </c>
      <c r="M126" s="12"/>
      <c r="O126" s="218"/>
      <c r="P126" s="218">
        <v>0</v>
      </c>
      <c r="Q126" s="218">
        <f t="shared" si="10"/>
        <v>0</v>
      </c>
      <c r="R126" s="218">
        <f t="shared" si="11"/>
        <v>0</v>
      </c>
      <c r="S126" s="218"/>
      <c r="T126" s="218">
        <f t="shared" si="12"/>
        <v>0</v>
      </c>
      <c r="U126" s="218">
        <f t="shared" si="14"/>
        <v>0</v>
      </c>
      <c r="Y126" s="18"/>
      <c r="Z126" s="17"/>
      <c r="AA126" s="106"/>
    </row>
    <row r="127" spans="1:27" ht="42">
      <c r="A127" s="218">
        <v>3563</v>
      </c>
      <c r="B127" s="16" t="str">
        <f t="shared" si="13"/>
        <v>SL.109</v>
      </c>
      <c r="C127" s="3" t="s">
        <v>400</v>
      </c>
      <c r="D127" s="20"/>
      <c r="E127" s="31"/>
      <c r="F127" s="17"/>
      <c r="G127" s="18" t="s">
        <v>401</v>
      </c>
      <c r="H127" s="17" t="s">
        <v>402</v>
      </c>
      <c r="I127" s="12">
        <v>2</v>
      </c>
      <c r="J127" s="12" t="s">
        <v>207</v>
      </c>
      <c r="K127" s="12">
        <f t="shared" si="9"/>
        <v>109</v>
      </c>
      <c r="M127" s="12"/>
      <c r="O127" s="218"/>
      <c r="P127" s="218">
        <v>0</v>
      </c>
      <c r="Q127" s="218">
        <f t="shared" si="10"/>
        <v>0</v>
      </c>
      <c r="R127" s="218">
        <f t="shared" si="11"/>
        <v>0</v>
      </c>
      <c r="S127" s="218"/>
      <c r="T127" s="218">
        <f t="shared" si="12"/>
        <v>0</v>
      </c>
      <c r="U127" s="218">
        <f t="shared" si="14"/>
        <v>0</v>
      </c>
      <c r="Y127" s="18"/>
      <c r="Z127" s="17"/>
      <c r="AA127" s="106"/>
    </row>
    <row r="128" spans="1:27" ht="56">
      <c r="A128" s="218">
        <v>3568</v>
      </c>
      <c r="B128" s="16" t="str">
        <f t="shared" si="13"/>
        <v>SL.110</v>
      </c>
      <c r="C128" s="3" t="s">
        <v>403</v>
      </c>
      <c r="D128" s="20"/>
      <c r="E128" s="31"/>
      <c r="F128" s="17"/>
      <c r="G128" s="18" t="s">
        <v>404</v>
      </c>
      <c r="H128" s="17" t="s">
        <v>405</v>
      </c>
      <c r="I128" s="12">
        <v>2</v>
      </c>
      <c r="J128" s="12" t="s">
        <v>207</v>
      </c>
      <c r="K128" s="12">
        <f t="shared" si="9"/>
        <v>110</v>
      </c>
      <c r="M128" s="12"/>
      <c r="O128" s="218"/>
      <c r="P128" s="218">
        <v>0</v>
      </c>
      <c r="Q128" s="218">
        <f t="shared" si="10"/>
        <v>0</v>
      </c>
      <c r="R128" s="218">
        <f t="shared" si="11"/>
        <v>0</v>
      </c>
      <c r="S128" s="218"/>
      <c r="T128" s="218">
        <f t="shared" si="12"/>
        <v>0</v>
      </c>
      <c r="U128" s="218">
        <f t="shared" si="14"/>
        <v>0</v>
      </c>
      <c r="Y128" s="18"/>
      <c r="Z128" s="17"/>
      <c r="AA128" s="106"/>
    </row>
    <row r="129" spans="1:27" ht="112">
      <c r="A129" s="218">
        <v>3590</v>
      </c>
      <c r="B129" s="16" t="str">
        <f t="shared" si="13"/>
        <v>SL.111</v>
      </c>
      <c r="C129" s="3" t="s">
        <v>406</v>
      </c>
      <c r="D129" s="20"/>
      <c r="E129" s="31"/>
      <c r="F129" s="17"/>
      <c r="G129" s="18" t="s">
        <v>407</v>
      </c>
      <c r="H129" s="17" t="s">
        <v>408</v>
      </c>
      <c r="I129" s="12">
        <v>2</v>
      </c>
      <c r="J129" s="12" t="s">
        <v>207</v>
      </c>
      <c r="K129" s="12">
        <f t="shared" si="9"/>
        <v>111</v>
      </c>
      <c r="M129" s="12"/>
      <c r="O129" s="218"/>
      <c r="P129" s="218">
        <v>0</v>
      </c>
      <c r="Q129" s="218">
        <f t="shared" si="10"/>
        <v>0</v>
      </c>
      <c r="R129" s="218">
        <f t="shared" si="11"/>
        <v>0</v>
      </c>
      <c r="S129" s="218"/>
      <c r="T129" s="218">
        <f t="shared" si="12"/>
        <v>0</v>
      </c>
      <c r="U129" s="218">
        <f t="shared" si="14"/>
        <v>0</v>
      </c>
      <c r="Y129" s="18"/>
      <c r="Z129" s="17"/>
      <c r="AA129" s="106"/>
    </row>
    <row r="130" spans="1:27" ht="42">
      <c r="A130" s="218">
        <v>3602</v>
      </c>
      <c r="B130" s="16" t="str">
        <f t="shared" si="13"/>
        <v>SL.112</v>
      </c>
      <c r="C130" s="3" t="s">
        <v>409</v>
      </c>
      <c r="D130" s="20"/>
      <c r="E130" s="31"/>
      <c r="F130" s="17"/>
      <c r="G130" s="18" t="s">
        <v>410</v>
      </c>
      <c r="H130" s="17" t="s">
        <v>411</v>
      </c>
      <c r="I130" s="12">
        <v>2</v>
      </c>
      <c r="J130" s="12" t="s">
        <v>207</v>
      </c>
      <c r="K130" s="12">
        <f t="shared" si="9"/>
        <v>112</v>
      </c>
      <c r="M130" s="12"/>
      <c r="O130" s="218"/>
      <c r="P130" s="218">
        <v>0</v>
      </c>
      <c r="Q130" s="218">
        <f t="shared" si="10"/>
        <v>0</v>
      </c>
      <c r="R130" s="218">
        <f t="shared" si="11"/>
        <v>0</v>
      </c>
      <c r="S130" s="218"/>
      <c r="T130" s="218">
        <f t="shared" si="12"/>
        <v>0</v>
      </c>
      <c r="U130" s="218">
        <f t="shared" si="14"/>
        <v>0</v>
      </c>
      <c r="Y130" s="18"/>
      <c r="Z130" s="17"/>
      <c r="AA130" s="106"/>
    </row>
    <row r="131" spans="1:27" ht="42">
      <c r="A131" s="218">
        <v>3603</v>
      </c>
      <c r="B131" s="16" t="str">
        <f t="shared" si="13"/>
        <v>SL.113</v>
      </c>
      <c r="C131" s="3" t="s">
        <v>412</v>
      </c>
      <c r="D131" s="20"/>
      <c r="E131" s="31"/>
      <c r="F131" s="17"/>
      <c r="G131" s="18" t="s">
        <v>410</v>
      </c>
      <c r="H131" s="17" t="s">
        <v>411</v>
      </c>
      <c r="I131" s="12">
        <v>2</v>
      </c>
      <c r="J131" s="12" t="s">
        <v>207</v>
      </c>
      <c r="K131" s="12">
        <f t="shared" si="9"/>
        <v>113</v>
      </c>
      <c r="M131" s="12"/>
      <c r="O131" s="218"/>
      <c r="P131" s="218">
        <v>0</v>
      </c>
      <c r="Q131" s="218">
        <f t="shared" si="10"/>
        <v>0</v>
      </c>
      <c r="R131" s="218">
        <f t="shared" si="11"/>
        <v>0</v>
      </c>
      <c r="S131" s="218"/>
      <c r="T131" s="218">
        <f t="shared" si="12"/>
        <v>0</v>
      </c>
      <c r="U131" s="218">
        <f t="shared" si="14"/>
        <v>0</v>
      </c>
      <c r="Y131" s="18"/>
      <c r="Z131" s="17"/>
      <c r="AA131" s="106"/>
    </row>
    <row r="132" spans="1:27" ht="98">
      <c r="A132" s="218">
        <v>3623</v>
      </c>
      <c r="B132" s="16" t="str">
        <f t="shared" si="13"/>
        <v>SL.114</v>
      </c>
      <c r="C132" s="3" t="s">
        <v>413</v>
      </c>
      <c r="D132" s="20"/>
      <c r="E132" s="31"/>
      <c r="F132" s="17"/>
      <c r="G132" s="18" t="s">
        <v>414</v>
      </c>
      <c r="H132" s="17" t="s">
        <v>415</v>
      </c>
      <c r="I132" s="12">
        <v>2</v>
      </c>
      <c r="J132" s="12" t="s">
        <v>207</v>
      </c>
      <c r="K132" s="12">
        <f t="shared" si="9"/>
        <v>114</v>
      </c>
      <c r="M132" s="12"/>
      <c r="O132" s="218"/>
      <c r="P132" s="218">
        <v>0</v>
      </c>
      <c r="Q132" s="218">
        <f t="shared" si="10"/>
        <v>0</v>
      </c>
      <c r="R132" s="218">
        <f t="shared" si="11"/>
        <v>0</v>
      </c>
      <c r="S132" s="218"/>
      <c r="T132" s="218">
        <f t="shared" si="12"/>
        <v>0</v>
      </c>
      <c r="U132" s="218">
        <f t="shared" si="14"/>
        <v>0</v>
      </c>
      <c r="Y132" s="18"/>
      <c r="Z132" s="17"/>
      <c r="AA132" s="106"/>
    </row>
    <row r="133" spans="1:27" ht="98">
      <c r="A133" s="218">
        <v>3624</v>
      </c>
      <c r="B133" s="16" t="str">
        <f t="shared" si="13"/>
        <v>SL.115</v>
      </c>
      <c r="C133" s="3" t="s">
        <v>416</v>
      </c>
      <c r="D133" s="20"/>
      <c r="E133" s="31"/>
      <c r="F133" s="17"/>
      <c r="G133" s="18" t="s">
        <v>414</v>
      </c>
      <c r="H133" s="17" t="s">
        <v>415</v>
      </c>
      <c r="I133" s="12">
        <v>2</v>
      </c>
      <c r="J133" s="12" t="s">
        <v>207</v>
      </c>
      <c r="K133" s="12">
        <f t="shared" si="9"/>
        <v>115</v>
      </c>
      <c r="M133" s="12"/>
      <c r="O133" s="218"/>
      <c r="P133" s="218">
        <v>0</v>
      </c>
      <c r="Q133" s="218">
        <f t="shared" si="10"/>
        <v>0</v>
      </c>
      <c r="R133" s="218">
        <f t="shared" si="11"/>
        <v>0</v>
      </c>
      <c r="S133" s="218"/>
      <c r="T133" s="218">
        <f t="shared" si="12"/>
        <v>0</v>
      </c>
      <c r="U133" s="218">
        <f t="shared" ref="U133:U139" si="15">IF(Master="Master",Q133,IF(U132="",R133,IF(OR(AND(T133&gt;0,R133&lt;U132),AND(T133=1,R133&lt;=U132)),U132,R133)))</f>
        <v>0</v>
      </c>
      <c r="Y133" s="18"/>
      <c r="Z133" s="17"/>
      <c r="AA133" s="106"/>
    </row>
    <row r="134" spans="1:27" ht="42">
      <c r="A134" s="218">
        <v>3625</v>
      </c>
      <c r="B134" s="16" t="str">
        <f t="shared" si="13"/>
        <v>SL.116</v>
      </c>
      <c r="C134" s="3" t="s">
        <v>417</v>
      </c>
      <c r="D134" s="20"/>
      <c r="E134" s="31"/>
      <c r="F134" s="17"/>
      <c r="G134" s="18" t="s">
        <v>296</v>
      </c>
      <c r="H134" s="17" t="s">
        <v>297</v>
      </c>
      <c r="I134" s="12">
        <v>2</v>
      </c>
      <c r="J134" s="12" t="s">
        <v>207</v>
      </c>
      <c r="K134" s="12">
        <f t="shared" si="9"/>
        <v>116</v>
      </c>
      <c r="M134" s="12"/>
      <c r="O134" s="218"/>
      <c r="P134" s="218">
        <v>0</v>
      </c>
      <c r="Q134" s="218">
        <f t="shared" si="10"/>
        <v>0</v>
      </c>
      <c r="R134" s="218">
        <f t="shared" si="11"/>
        <v>0</v>
      </c>
      <c r="S134" s="218"/>
      <c r="T134" s="218">
        <f t="shared" si="12"/>
        <v>0</v>
      </c>
      <c r="U134" s="218">
        <f t="shared" si="15"/>
        <v>0</v>
      </c>
      <c r="Y134" s="18"/>
      <c r="Z134" s="17"/>
      <c r="AA134" s="106"/>
    </row>
    <row r="135" spans="1:27" ht="140">
      <c r="A135" s="218">
        <v>3632</v>
      </c>
      <c r="B135" s="16" t="str">
        <f t="shared" si="13"/>
        <v>SL.117</v>
      </c>
      <c r="C135" s="3" t="s">
        <v>418</v>
      </c>
      <c r="D135" s="20"/>
      <c r="E135" s="31"/>
      <c r="F135" s="17"/>
      <c r="G135" s="18" t="s">
        <v>419</v>
      </c>
      <c r="H135" s="17" t="s">
        <v>420</v>
      </c>
      <c r="I135" s="12">
        <v>2</v>
      </c>
      <c r="J135" s="12" t="s">
        <v>207</v>
      </c>
      <c r="K135" s="12">
        <f>IF(A135="",K134,K134+1)</f>
        <v>117</v>
      </c>
      <c r="M135" s="12"/>
      <c r="O135" s="218"/>
      <c r="P135" s="218">
        <v>0</v>
      </c>
      <c r="Q135" s="218">
        <f>IF(A135="","",IF(D135="",0,IF(D135="Yes",1,IF(D135="No",2,IF(D135="N/A",3,"Help")))))</f>
        <v>0</v>
      </c>
      <c r="R135" s="218">
        <f>IF(I135="","",IF(P135&gt;0,P135,IF(Q135&gt;0,Q135,0)))</f>
        <v>0</v>
      </c>
      <c r="S135" s="218"/>
      <c r="T135" s="218">
        <f>IF(I135="",T134,IF(AND(R135&gt;1,OR(T134="",T134=0,T134&gt;=I135)),I135,IF(I135&gt;T134,T134,0)))</f>
        <v>0</v>
      </c>
      <c r="U135" s="218">
        <f t="shared" si="15"/>
        <v>0</v>
      </c>
      <c r="Y135" s="18"/>
      <c r="Z135" s="17"/>
      <c r="AA135" s="106"/>
    </row>
    <row r="136" spans="1:27" ht="56">
      <c r="A136" s="218">
        <v>3634</v>
      </c>
      <c r="B136" s="16" t="str">
        <f t="shared" si="13"/>
        <v>SL.118</v>
      </c>
      <c r="C136" s="3" t="s">
        <v>421</v>
      </c>
      <c r="D136" s="20"/>
      <c r="E136" s="31"/>
      <c r="F136" s="17"/>
      <c r="G136" s="18" t="s">
        <v>422</v>
      </c>
      <c r="H136" s="17" t="s">
        <v>423</v>
      </c>
      <c r="I136" s="12">
        <v>2</v>
      </c>
      <c r="J136" s="12" t="s">
        <v>207</v>
      </c>
      <c r="K136" s="12">
        <f>IF(A136="",K135,K135+1)</f>
        <v>118</v>
      </c>
      <c r="M136" s="12"/>
      <c r="O136" s="218"/>
      <c r="P136" s="218">
        <v>0</v>
      </c>
      <c r="Q136" s="218">
        <f>IF(A136="","",IF(D136="",0,IF(D136="Yes",1,IF(D136="No",2,IF(D136="N/A",3,"Help")))))</f>
        <v>0</v>
      </c>
      <c r="R136" s="218">
        <f>IF(I136="","",IF(P136&gt;0,P136,IF(Q136&gt;0,Q136,0)))</f>
        <v>0</v>
      </c>
      <c r="S136" s="218"/>
      <c r="T136" s="218">
        <f>IF(I136="",T135,IF(AND(R136&gt;1,OR(T135="",T135=0,T135&gt;=I136)),I136,IF(I136&gt;T135,T135,0)))</f>
        <v>0</v>
      </c>
      <c r="U136" s="218">
        <f t="shared" si="15"/>
        <v>0</v>
      </c>
      <c r="Y136" s="18"/>
      <c r="Z136" s="17"/>
      <c r="AA136" s="106"/>
    </row>
    <row r="137" spans="1:27" ht="56">
      <c r="A137" s="218">
        <v>3638</v>
      </c>
      <c r="B137" s="16" t="str">
        <f>IF(A137="","",$P$1&amp;"."&amp;K137)</f>
        <v>SL.119</v>
      </c>
      <c r="C137" s="3" t="s">
        <v>424</v>
      </c>
      <c r="D137" s="20"/>
      <c r="E137" s="31"/>
      <c r="F137" s="17"/>
      <c r="G137" s="18" t="s">
        <v>422</v>
      </c>
      <c r="H137" s="17" t="s">
        <v>423</v>
      </c>
      <c r="I137" s="12">
        <v>2</v>
      </c>
      <c r="J137" s="12" t="s">
        <v>207</v>
      </c>
      <c r="K137" s="12">
        <f>IF(A137="",K136,K136+1)</f>
        <v>119</v>
      </c>
      <c r="M137" s="12"/>
      <c r="O137" s="218"/>
      <c r="P137" s="218">
        <v>0</v>
      </c>
      <c r="Q137" s="218">
        <f>IF(A137="","",IF(D137="",0,IF(D137="Yes",1,IF(D137="No",2,IF(D137="N/A",3,"Help")))))</f>
        <v>0</v>
      </c>
      <c r="R137" s="218">
        <f>IF(I137="","",IF(P137&gt;0,P137,IF(Q137&gt;0,Q137,0)))</f>
        <v>0</v>
      </c>
      <c r="S137" s="218"/>
      <c r="T137" s="218">
        <f>IF(I137="",T136,IF(AND(R137&gt;1,OR(T136="",T136=0,T136&gt;=I137)),I137,IF(I137&gt;T136,T136,0)))</f>
        <v>0</v>
      </c>
      <c r="U137" s="218">
        <f t="shared" si="15"/>
        <v>0</v>
      </c>
      <c r="Y137" s="18"/>
      <c r="Z137" s="17"/>
      <c r="AA137" s="106"/>
    </row>
    <row r="138" spans="1:27" ht="56">
      <c r="A138" s="218">
        <v>3639</v>
      </c>
      <c r="B138" s="16" t="str">
        <f>IF(A138="","",$P$1&amp;"."&amp;K138)</f>
        <v>SL.120</v>
      </c>
      <c r="C138" s="3" t="s">
        <v>425</v>
      </c>
      <c r="D138" s="20"/>
      <c r="E138" s="31"/>
      <c r="F138" s="17"/>
      <c r="G138" s="18" t="s">
        <v>426</v>
      </c>
      <c r="H138" s="17" t="s">
        <v>427</v>
      </c>
      <c r="I138" s="12">
        <v>2</v>
      </c>
      <c r="J138" s="12" t="s">
        <v>207</v>
      </c>
      <c r="K138" s="12">
        <f>IF(A138="",K137,K137+1)</f>
        <v>120</v>
      </c>
      <c r="M138" s="12"/>
      <c r="O138" s="218"/>
      <c r="P138" s="218">
        <v>0</v>
      </c>
      <c r="Q138" s="218">
        <f>IF(A138="","",IF(D138="",0,IF(D138="Yes",1,IF(D138="No",2,IF(D138="N/A",3,"Help")))))</f>
        <v>0</v>
      </c>
      <c r="R138" s="218">
        <f>IF(I138="","",IF(P138&gt;0,P138,IF(Q138&gt;0,Q138,0)))</f>
        <v>0</v>
      </c>
      <c r="S138" s="218"/>
      <c r="T138" s="218">
        <f>IF(I138="",T137,IF(AND(R138&gt;1,OR(T137="",T137=0,T137&gt;=I138)),I138,IF(I138&gt;T137,T137,0)))</f>
        <v>0</v>
      </c>
      <c r="U138" s="218">
        <f t="shared" si="15"/>
        <v>0</v>
      </c>
      <c r="Y138" s="18"/>
      <c r="Z138" s="17"/>
      <c r="AA138" s="106"/>
    </row>
    <row r="139" spans="1:27" ht="112">
      <c r="A139" s="218">
        <v>3649</v>
      </c>
      <c r="B139" s="16" t="str">
        <f>IF(A139="","",$P$1&amp;"."&amp;K139)</f>
        <v>SL.121</v>
      </c>
      <c r="C139" s="3" t="s">
        <v>428</v>
      </c>
      <c r="D139" s="20"/>
      <c r="E139" s="31"/>
      <c r="F139" s="17"/>
      <c r="G139" s="18" t="s">
        <v>429</v>
      </c>
      <c r="H139" s="17" t="s">
        <v>430</v>
      </c>
      <c r="I139" s="12">
        <v>2</v>
      </c>
      <c r="J139" s="12" t="s">
        <v>207</v>
      </c>
      <c r="K139" s="12">
        <f>IF(A139="",K138,K138+1)</f>
        <v>121</v>
      </c>
      <c r="M139" s="12"/>
      <c r="O139" s="218"/>
      <c r="P139" s="218">
        <v>0</v>
      </c>
      <c r="Q139" s="218">
        <f>IF(A139="","",IF(D139="",0,IF(D139="Yes",1,IF(D139="No",2,IF(D139="N/A",3,"Help")))))</f>
        <v>0</v>
      </c>
      <c r="R139" s="218">
        <f>IF(I139="","",IF(P139&gt;0,P139,IF(Q139&gt;0,Q139,0)))</f>
        <v>0</v>
      </c>
      <c r="S139" s="218"/>
      <c r="T139" s="218">
        <f>IF(I139="",T138,IF(AND(R139&gt;1,OR(T138="",T138=0,T138&gt;=I139)),I139,IF(I139&gt;T138,T138,0)))</f>
        <v>0</v>
      </c>
      <c r="U139" s="218">
        <f t="shared" si="15"/>
        <v>0</v>
      </c>
      <c r="Y139" s="18"/>
      <c r="Z139" s="17"/>
      <c r="AA139" s="106"/>
    </row>
  </sheetData>
  <sheetProtection password="B009" sheet="1" objects="1" scenarios="1"/>
  <mergeCells count="1">
    <mergeCell ref="B3:H3"/>
  </mergeCells>
  <phoneticPr fontId="0" type="noConversion"/>
  <conditionalFormatting sqref="A6:A139 K6:K139">
    <cfRule type="expression" dxfId="268" priority="55" stopIfTrue="1">
      <formula>A6=""</formula>
    </cfRule>
  </conditionalFormatting>
  <conditionalFormatting sqref="B1:H2 Y1:Z2">
    <cfRule type="expression" dxfId="267" priority="124" stopIfTrue="1">
      <formula>OR($D$2&lt;1,$D$2="0%")</formula>
    </cfRule>
    <cfRule type="expression" dxfId="266" priority="125" stopIfTrue="1">
      <formula>$D$2=1</formula>
    </cfRule>
  </conditionalFormatting>
  <conditionalFormatting sqref="B5:H5 Y5:Z5">
    <cfRule type="expression" dxfId="265" priority="126" stopIfTrue="1">
      <formula>$AC$5=$AD$5</formula>
    </cfRule>
    <cfRule type="expression" dxfId="264" priority="127" stopIfTrue="1">
      <formula>$AC$5&lt;&gt;$AD$5</formula>
    </cfRule>
  </conditionalFormatting>
  <conditionalFormatting sqref="B7:H7 Y7:Z7">
    <cfRule type="expression" dxfId="263" priority="111" stopIfTrue="1">
      <formula>$AC$6&lt;&gt;$AD$6</formula>
    </cfRule>
    <cfRule type="expression" dxfId="262" priority="110" stopIfTrue="1">
      <formula>$AC$6=$AD$6</formula>
    </cfRule>
  </conditionalFormatting>
  <conditionalFormatting sqref="B10:H10 Y10:Z10">
    <cfRule type="expression" dxfId="261" priority="113" stopIfTrue="1">
      <formula>$AC$7&lt;&gt;$AD$7</formula>
    </cfRule>
    <cfRule type="expression" dxfId="260" priority="112" stopIfTrue="1">
      <formula>$AC$7=$AD$7</formula>
    </cfRule>
  </conditionalFormatting>
  <conditionalFormatting sqref="B13:H13 Y13:Z13">
    <cfRule type="expression" dxfId="259" priority="115" stopIfTrue="1">
      <formula>$AC$8&lt;&gt;$AD$8</formula>
    </cfRule>
    <cfRule type="expression" dxfId="258" priority="114" stopIfTrue="1">
      <formula>$AC$8=$AD$8</formula>
    </cfRule>
  </conditionalFormatting>
  <conditionalFormatting sqref="B17:H17 Y17:Z17">
    <cfRule type="expression" dxfId="257" priority="117" stopIfTrue="1">
      <formula>$AC$9&lt;&gt;$AD$9</formula>
    </cfRule>
    <cfRule type="expression" dxfId="256" priority="116" stopIfTrue="1">
      <formula>$AC$9=$AD$9</formula>
    </cfRule>
  </conditionalFormatting>
  <conditionalFormatting sqref="B24:H24 Y24:Z24">
    <cfRule type="expression" dxfId="255" priority="67" stopIfTrue="1">
      <formula>$AC$10=$AD$10</formula>
    </cfRule>
    <cfRule type="expression" dxfId="254" priority="68" stopIfTrue="1">
      <formula>$AC$10&lt;&gt;$AD$10</formula>
    </cfRule>
  </conditionalFormatting>
  <conditionalFormatting sqref="B28:H28 Y28:Z28">
    <cfRule type="expression" dxfId="253" priority="121" stopIfTrue="1">
      <formula>$AC$11&lt;&gt;$AD$11</formula>
    </cfRule>
    <cfRule type="expression" dxfId="252" priority="120" stopIfTrue="1">
      <formula>$AC$11=$AD$11</formula>
    </cfRule>
  </conditionalFormatting>
  <conditionalFormatting sqref="B42:H42 Y42:Z42">
    <cfRule type="expression" dxfId="251" priority="122" stopIfTrue="1">
      <formula>$AC$12=$AD$12</formula>
    </cfRule>
    <cfRule type="expression" dxfId="250" priority="123" stopIfTrue="1">
      <formula>$AC$12&lt;&gt;$AD$12</formula>
    </cfRule>
  </conditionalFormatting>
  <conditionalFormatting sqref="B48:H48 Y48:Z48">
    <cfRule type="expression" dxfId="249" priority="108" stopIfTrue="1">
      <formula>$AC$13=$AD$13</formula>
    </cfRule>
    <cfRule type="expression" dxfId="248" priority="109" stopIfTrue="1">
      <formula>$AC$13&lt;&gt;$AD$13</formula>
    </cfRule>
  </conditionalFormatting>
  <conditionalFormatting sqref="B56:H56 Y56:Z56">
    <cfRule type="expression" dxfId="247" priority="102" stopIfTrue="1">
      <formula>$AC$14=$AD$14</formula>
    </cfRule>
    <cfRule type="expression" dxfId="246" priority="103" stopIfTrue="1">
      <formula>$AC$14&lt;&gt;$AD$14</formula>
    </cfRule>
  </conditionalFormatting>
  <conditionalFormatting sqref="B58:H58 Y58:Z58">
    <cfRule type="expression" dxfId="245" priority="104" stopIfTrue="1">
      <formula>$AC$15=$AD$15</formula>
    </cfRule>
    <cfRule type="expression" dxfId="244" priority="105" stopIfTrue="1">
      <formula>$AC$15&lt;&gt;$AD$15</formula>
    </cfRule>
  </conditionalFormatting>
  <conditionalFormatting sqref="B64:H64 Y64:Z64">
    <cfRule type="expression" dxfId="243" priority="185" stopIfTrue="1">
      <formula>$AC$16&lt;&gt;$AD$16</formula>
    </cfRule>
    <cfRule type="expression" dxfId="242" priority="184" stopIfTrue="1">
      <formula>$AC$16=$AD$16</formula>
    </cfRule>
  </conditionalFormatting>
  <conditionalFormatting sqref="B67:H67 Y67:Z67">
    <cfRule type="expression" dxfId="241" priority="107" stopIfTrue="1">
      <formula>$AC$17&lt;&gt;$AD$17</formula>
    </cfRule>
    <cfRule type="expression" dxfId="240" priority="106" stopIfTrue="1">
      <formula>$AC$17=$AD$17</formula>
    </cfRule>
  </conditionalFormatting>
  <conditionalFormatting sqref="B89:H89 Y89:Z89">
    <cfRule type="expression" dxfId="239" priority="16" stopIfTrue="1">
      <formula>$AC$18&lt;&gt;$AD$18</formula>
    </cfRule>
    <cfRule type="expression" dxfId="238" priority="15" stopIfTrue="1">
      <formula>$AC$18=$AD$18</formula>
    </cfRule>
  </conditionalFormatting>
  <conditionalFormatting sqref="C6 C8:C9 C11:C12 C14:C16 C18:C23 C25:C27 C29:C41 C43:C47 C49:C55 C57 C59:C63 C65:C66 C68:C88 C91:C139">
    <cfRule type="expression" dxfId="237" priority="56" stopIfTrue="1">
      <formula>A6=""</formula>
    </cfRule>
  </conditionalFormatting>
  <conditionalFormatting sqref="D6 D8:D9 D11:D12 D14:D16 D18:D23 D25:D27 D29:D41 D43:D47 D49:D55 D57 D59:D63 D65:D66 D68:D88 D90:D139">
    <cfRule type="expression" dxfId="236" priority="74" stopIfTrue="1">
      <formula>U6=1</formula>
    </cfRule>
  </conditionalFormatting>
  <conditionalFormatting sqref="D90">
    <cfRule type="expression" dxfId="235" priority="2" stopIfTrue="1">
      <formula>U90=1</formula>
    </cfRule>
    <cfRule type="expression" dxfId="234" priority="1" stopIfTrue="1">
      <formula>U90&gt;1</formula>
    </cfRule>
  </conditionalFormatting>
  <conditionalFormatting sqref="D90:D139 D6 D8:D9 D11:D12 D14:D16 D18:D23 D25:D27 D29:D41 D43:D47 D49:D55 D57 D59:D63 D65:D66 D68:D88">
    <cfRule type="expression" dxfId="233" priority="73" stopIfTrue="1">
      <formula>U6&gt;1</formula>
    </cfRule>
  </conditionalFormatting>
  <conditionalFormatting sqref="H1">
    <cfRule type="expression" dxfId="232" priority="95" stopIfTrue="1">
      <formula>Master="Master"</formula>
    </cfRule>
  </conditionalFormatting>
  <conditionalFormatting sqref="AA1">
    <cfRule type="expression" dxfId="231" priority="173" stopIfTrue="1">
      <formula>Master="Master"</formula>
    </cfRule>
  </conditionalFormatting>
  <conditionalFormatting sqref="AA2:AA3">
    <cfRule type="expression" dxfId="230" priority="174" stopIfTrue="1">
      <formula>Master="Master"</formula>
    </cfRule>
  </conditionalFormatting>
  <conditionalFormatting sqref="AA4">
    <cfRule type="expression" dxfId="229" priority="175" stopIfTrue="1">
      <formula>Master="Master"</formula>
    </cfRule>
  </conditionalFormatting>
  <conditionalFormatting sqref="AA5:AA139">
    <cfRule type="expression" dxfId="228" priority="172" stopIfTrue="1">
      <formula>Master="Master"</formula>
    </cfRule>
  </conditionalFormatting>
  <dataValidations xWindow="610" yWindow="520" count="1">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90:D139 D57 D43:D47 D25:D27 D14:D16 D18:D23 D6 D8:D12 D29:D41 D49:D55 D59:D63 D68:D88 D65:D66" xr:uid="{00000000-0002-0000-0300-000000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AA18"/>
  <sheetViews>
    <sheetView showGridLines="0" showZeros="0" zoomScale="85" zoomScaleNormal="85" workbookViewId="0">
      <pane ySplit="4" topLeftCell="A13" activePane="bottomLeft" state="frozen"/>
      <selection activeCell="A5" sqref="A5"/>
      <selection pane="bottomLeft" activeCell="E7" sqref="E7"/>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21" width="2.81640625" hidden="1" customWidth="1"/>
    <col min="22" max="24" width="3.81640625" hidden="1" customWidth="1"/>
    <col min="25" max="25" width="14.1796875" hidden="1" customWidth="1"/>
    <col min="26" max="26" width="28.1796875" hidden="1" customWidth="1"/>
  </cols>
  <sheetData>
    <row r="1" spans="1:27" ht="23.25" customHeight="1">
      <c r="A1" s="39"/>
      <c r="B1" s="84" t="s">
        <v>431</v>
      </c>
      <c r="C1" s="85"/>
      <c r="D1" s="86"/>
      <c r="E1" s="86"/>
      <c r="F1" s="86"/>
      <c r="G1" s="86"/>
      <c r="H1" s="63">
        <f>Master</f>
        <v>0</v>
      </c>
      <c r="I1" s="217"/>
      <c r="J1" s="217"/>
      <c r="K1" s="217"/>
      <c r="L1" s="217"/>
      <c r="M1" s="217"/>
      <c r="N1" s="217"/>
      <c r="O1" s="217"/>
      <c r="P1" s="217" t="str">
        <f>LEFT(B1,1)</f>
        <v>A</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COUNTA(I5:I18)</f>
        <v>14</v>
      </c>
      <c r="J2" s="219"/>
      <c r="K2" s="219"/>
      <c r="L2" s="219"/>
      <c r="M2" s="219"/>
      <c r="N2" s="219"/>
      <c r="O2" s="219"/>
      <c r="P2" s="219"/>
      <c r="Q2" s="219"/>
      <c r="R2" s="219"/>
      <c r="S2" s="219">
        <f>COUNTIF(S5:S18,1)</f>
        <v>14</v>
      </c>
      <c r="T2" s="219"/>
      <c r="U2" s="219"/>
      <c r="V2" s="219"/>
      <c r="W2" s="219">
        <f>COUNTIF(W5:W18,1)</f>
        <v>14</v>
      </c>
      <c r="X2" s="219"/>
      <c r="Y2" s="36"/>
      <c r="Z2" s="88"/>
      <c r="AA2" s="155"/>
    </row>
    <row r="3" spans="1:27" ht="49.5" customHeight="1">
      <c r="A3" s="220" t="s">
        <v>61</v>
      </c>
      <c r="B3" s="242" t="s">
        <v>143</v>
      </c>
      <c r="C3" s="243"/>
      <c r="D3" s="243"/>
      <c r="E3" s="243"/>
      <c r="F3" s="243"/>
      <c r="G3" s="243"/>
      <c r="H3" s="24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Y3" s="104"/>
      <c r="Z3" s="104"/>
      <c r="AA3" s="112" t="s">
        <v>153</v>
      </c>
    </row>
    <row r="4" spans="1:27" ht="14">
      <c r="A4" s="221">
        <f>MAX(A5:A168)</f>
        <v>3286</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3.25" customHeight="1">
      <c r="A5" s="222">
        <v>3198</v>
      </c>
      <c r="B5" s="116" t="str">
        <f>IF(I5=0,"",IF(I5=1,P$1&amp;"."&amp;K5,IF(I5=2,P$1&amp;"."&amp;K5&amp;"."&amp;L5,IF(I5=3,P$1&amp;"."&amp;K5&amp;"."&amp;L5&amp;"."&amp;M5,IF(I5=4,P$1&amp;"."&amp;K5&amp;"."&amp;L5&amp;"."&amp;M5&amp;"."&amp;N5,IF(I5=5,P$1&amp;"."&amp;K5&amp;"."&amp;L5&amp;"."&amp;M5&amp;"."&amp;N5&amp;"."&amp;O5))))))</f>
        <v>A.1</v>
      </c>
      <c r="C5" s="122" t="s">
        <v>437</v>
      </c>
      <c r="D5" s="117" t="s">
        <v>438</v>
      </c>
      <c r="E5" s="212"/>
      <c r="F5" s="3" t="s">
        <v>169</v>
      </c>
      <c r="G5" s="119">
        <v>4.0999999999999996</v>
      </c>
      <c r="H5" s="3" t="s">
        <v>170</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18" si="0">IF(Master="Master",Q5,IF(U4="",R5,IF(OR(AND(T5&gt;0,R5&lt;U4),AND(T5=1,R5&lt;=U4)),U4,R5)))</f>
        <v>1</v>
      </c>
      <c r="V5" s="222">
        <f>IF(I5="","",IF(OR(AND(S4=1,T5=1),R5&gt;0,AND(S6=0,V6=1)),1,0))</f>
        <v>1</v>
      </c>
      <c r="W5" s="222">
        <f>IF(I5="","",IF(OR(AND(T5&gt;0,S5=1),AND(S5=1,V5=1)),1,0))</f>
        <v>1</v>
      </c>
      <c r="X5" s="120">
        <f t="shared" ref="X5:X18" si="1">IF(ISNA(VLOOKUP(A5,L2_Array,1,FALSE)),"",1)</f>
        <v>1</v>
      </c>
      <c r="Y5" s="119"/>
      <c r="Z5" s="3"/>
      <c r="AA5" s="209" t="s">
        <v>439</v>
      </c>
    </row>
    <row r="6" spans="1:27" ht="28">
      <c r="A6" s="222">
        <v>2409</v>
      </c>
      <c r="B6" s="116" t="str">
        <f t="shared" ref="B6:B18" si="2">IF(I6=0,"",IF(I6=1,P$1&amp;"."&amp;K6,IF(I6=2,P$1&amp;"."&amp;K6&amp;"."&amp;L6,IF(I6=3,P$1&amp;"."&amp;K6&amp;"."&amp;L6&amp;"."&amp;M6,IF(I6=4,P$1&amp;"."&amp;K6&amp;"."&amp;L6&amp;"."&amp;M6&amp;"."&amp;N6,IF(I6=5,P$1&amp;"."&amp;K6&amp;"."&amp;L6&amp;"."&amp;M6&amp;"."&amp;N6&amp;"."&amp;O6))))))</f>
        <v>A.1.1</v>
      </c>
      <c r="C6" s="125" t="s">
        <v>440</v>
      </c>
      <c r="D6" s="117" t="s">
        <v>438</v>
      </c>
      <c r="E6" s="212" t="s">
        <v>441</v>
      </c>
      <c r="F6" s="3" t="s">
        <v>442</v>
      </c>
      <c r="G6" s="119" t="s">
        <v>300</v>
      </c>
      <c r="H6" s="3" t="s">
        <v>301</v>
      </c>
      <c r="I6" s="116">
        <v>2</v>
      </c>
      <c r="J6" s="3"/>
      <c r="K6" s="231">
        <f t="shared" ref="K6:K18" si="3">IF(K5="",1,IF(I6=1,K5+1,K5))</f>
        <v>1</v>
      </c>
      <c r="L6" s="222">
        <f t="shared" ref="L6:L18" si="4">IF(L5="",0,IF(K5&lt;&gt;K6,0,IF($I6=2,L5+1,L5)))</f>
        <v>1</v>
      </c>
      <c r="M6" s="222">
        <f t="shared" ref="M6:M18" si="5">IF(M5="",0,IF(L5&lt;&gt;L6,0,IF($I6=3,M5+1,M5)))</f>
        <v>0</v>
      </c>
      <c r="N6" s="222">
        <f t="shared" ref="N6:N18" si="6">IF(N5="",0,IF(M5&lt;&gt;M6,0,IF($I6=4,N5+1,N5)))</f>
        <v>0</v>
      </c>
      <c r="O6" s="222">
        <f t="shared" ref="O6:O18" si="7">IF(O5="",0,IF(N5&lt;&gt;N6,0,IF($I6=5,O5+1,O5)))</f>
        <v>0</v>
      </c>
      <c r="P6" s="222">
        <f t="shared" ref="P6:P18" si="8">IF(OR(Master="Master",I6=0),0,IF(J6=1,0,IF(ISNA(VLOOKUP(A6,L2_Array,21,FALSE)),0,VLOOKUP(A6,L2_Array,21,FALSE))))</f>
        <v>0</v>
      </c>
      <c r="Q6" s="222">
        <f t="shared" ref="Q6:Q18" si="9">IF(I6="","",IF(D6="Yes",1,IF(D6="No",2,IF(D6="N/A",3,0))))</f>
        <v>1</v>
      </c>
      <c r="R6" s="222">
        <f t="shared" ref="R6:R18" si="10">IF(I6="","",IF(P6&gt;0,P6,IF(Q6&gt;0,Q6,0)))</f>
        <v>1</v>
      </c>
      <c r="S6" s="222">
        <f t="shared" ref="S6:S18" si="11">IF(I6="","",IF(OR(I6=1,S5=""),1,IF(OR(AND(J5=1,(I6-I4&lt;&gt;0)),AND(S5=0,I5=I6),AND(J5=1,I6=I4)),0,1)))</f>
        <v>1</v>
      </c>
      <c r="T6" s="222">
        <f t="shared" ref="T6:T18" si="12">IF(I6="",T5,IF(AND(R6&gt;1,OR(T5="",T5=0,T5&gt;=I6)),I6,IF(I6&gt;T5,T5,0)))</f>
        <v>0</v>
      </c>
      <c r="U6" s="222">
        <f t="shared" si="0"/>
        <v>1</v>
      </c>
      <c r="V6" s="222">
        <f t="shared" ref="V6:V18" si="13">IF(I6="","",IF(OR(AND(S5=1,T6=1),R6&gt;0,AND(S7=0,V7=1)),1,0))</f>
        <v>1</v>
      </c>
      <c r="W6" s="222">
        <f t="shared" ref="W6:W18" si="14">IF(I6="","",IF(OR(AND(T6&gt;0,S6=1),AND(S6=1,V6=1)),1,0))</f>
        <v>1</v>
      </c>
      <c r="X6" s="120" t="str">
        <f t="shared" si="1"/>
        <v/>
      </c>
      <c r="Y6" s="119"/>
      <c r="Z6" s="3"/>
      <c r="AA6" s="209" t="s">
        <v>443</v>
      </c>
    </row>
    <row r="7" spans="1:27" ht="28">
      <c r="A7" s="222">
        <v>2325</v>
      </c>
      <c r="B7" s="116" t="str">
        <f t="shared" si="2"/>
        <v>A.1.2</v>
      </c>
      <c r="C7" s="125" t="s">
        <v>444</v>
      </c>
      <c r="D7" s="117" t="s">
        <v>50</v>
      </c>
      <c r="E7" s="212" t="s">
        <v>445</v>
      </c>
      <c r="F7" s="3" t="s">
        <v>169</v>
      </c>
      <c r="G7" s="119" t="s">
        <v>3</v>
      </c>
      <c r="H7" s="3"/>
      <c r="I7" s="116">
        <v>2</v>
      </c>
      <c r="J7" s="116"/>
      <c r="K7" s="231">
        <f t="shared" si="3"/>
        <v>1</v>
      </c>
      <c r="L7" s="222">
        <f t="shared" si="4"/>
        <v>2</v>
      </c>
      <c r="M7" s="222">
        <f t="shared" si="5"/>
        <v>0</v>
      </c>
      <c r="N7" s="222">
        <f t="shared" si="6"/>
        <v>0</v>
      </c>
      <c r="O7" s="222">
        <f t="shared" si="7"/>
        <v>0</v>
      </c>
      <c r="P7" s="222">
        <f t="shared" si="8"/>
        <v>0</v>
      </c>
      <c r="Q7" s="222">
        <f t="shared" si="9"/>
        <v>2</v>
      </c>
      <c r="R7" s="222">
        <f t="shared" si="10"/>
        <v>2</v>
      </c>
      <c r="S7" s="222">
        <f t="shared" si="11"/>
        <v>1</v>
      </c>
      <c r="T7" s="222">
        <f t="shared" si="12"/>
        <v>2</v>
      </c>
      <c r="U7" s="222">
        <f t="shared" si="0"/>
        <v>2</v>
      </c>
      <c r="V7" s="222">
        <f t="shared" si="13"/>
        <v>1</v>
      </c>
      <c r="W7" s="222">
        <f t="shared" si="14"/>
        <v>1</v>
      </c>
      <c r="X7" s="120" t="str">
        <f t="shared" si="1"/>
        <v/>
      </c>
      <c r="Y7" s="119"/>
      <c r="Z7" s="3"/>
      <c r="AA7" s="209" t="s">
        <v>446</v>
      </c>
    </row>
    <row r="8" spans="1:27" ht="28">
      <c r="A8" s="222">
        <v>2326</v>
      </c>
      <c r="B8" s="116" t="str">
        <f t="shared" si="2"/>
        <v>A.1.3</v>
      </c>
      <c r="C8" s="125" t="s">
        <v>447</v>
      </c>
      <c r="D8" s="117" t="s">
        <v>438</v>
      </c>
      <c r="E8" s="212"/>
      <c r="F8" s="3" t="s">
        <v>169</v>
      </c>
      <c r="G8" s="119" t="s">
        <v>3</v>
      </c>
      <c r="H8" s="3"/>
      <c r="I8" s="116">
        <v>2</v>
      </c>
      <c r="J8" s="116"/>
      <c r="K8" s="231">
        <f t="shared" si="3"/>
        <v>1</v>
      </c>
      <c r="L8" s="222">
        <f t="shared" si="4"/>
        <v>3</v>
      </c>
      <c r="M8" s="222">
        <f t="shared" si="5"/>
        <v>0</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209" t="s">
        <v>448</v>
      </c>
    </row>
    <row r="9" spans="1:27" ht="28">
      <c r="A9" s="222">
        <v>2420</v>
      </c>
      <c r="B9" s="116" t="str">
        <f t="shared" si="2"/>
        <v>A.1.4</v>
      </c>
      <c r="C9" s="125" t="s">
        <v>449</v>
      </c>
      <c r="D9" s="117" t="s">
        <v>438</v>
      </c>
      <c r="E9" s="212"/>
      <c r="F9" s="3" t="s">
        <v>169</v>
      </c>
      <c r="G9" s="119">
        <v>4.0999999999999996</v>
      </c>
      <c r="H9" s="3" t="s">
        <v>170</v>
      </c>
      <c r="I9" s="116">
        <v>2</v>
      </c>
      <c r="J9" s="116"/>
      <c r="K9" s="231">
        <f t="shared" si="3"/>
        <v>1</v>
      </c>
      <c r="L9" s="222">
        <f t="shared" si="4"/>
        <v>4</v>
      </c>
      <c r="M9" s="222">
        <f t="shared" si="5"/>
        <v>0</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209" t="s">
        <v>450</v>
      </c>
    </row>
    <row r="10" spans="1:27" ht="28">
      <c r="A10" s="222">
        <v>2425</v>
      </c>
      <c r="B10" s="116" t="str">
        <f t="shared" si="2"/>
        <v>A.1.5</v>
      </c>
      <c r="C10" s="125" t="s">
        <v>451</v>
      </c>
      <c r="D10" s="117" t="s">
        <v>438</v>
      </c>
      <c r="E10" s="212"/>
      <c r="F10" s="3" t="s">
        <v>169</v>
      </c>
      <c r="G10" s="119">
        <v>4.0999999999999996</v>
      </c>
      <c r="H10" s="3" t="s">
        <v>170</v>
      </c>
      <c r="I10" s="116">
        <v>2</v>
      </c>
      <c r="J10" s="116"/>
      <c r="K10" s="231">
        <f t="shared" si="3"/>
        <v>1</v>
      </c>
      <c r="L10" s="222">
        <f t="shared" si="4"/>
        <v>5</v>
      </c>
      <c r="M10" s="222">
        <f t="shared" si="5"/>
        <v>0</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209" t="s">
        <v>452</v>
      </c>
    </row>
    <row r="11" spans="1:27" ht="28">
      <c r="A11" s="222">
        <v>2426</v>
      </c>
      <c r="B11" s="116" t="str">
        <f t="shared" si="2"/>
        <v>A.1.6</v>
      </c>
      <c r="C11" s="125" t="s">
        <v>453</v>
      </c>
      <c r="D11" s="117" t="s">
        <v>438</v>
      </c>
      <c r="E11" s="212"/>
      <c r="F11" s="3" t="s">
        <v>169</v>
      </c>
      <c r="G11" s="119">
        <v>4.0999999999999996</v>
      </c>
      <c r="H11" s="3" t="s">
        <v>170</v>
      </c>
      <c r="I11" s="116">
        <v>2</v>
      </c>
      <c r="J11" s="116"/>
      <c r="K11" s="231">
        <f t="shared" si="3"/>
        <v>1</v>
      </c>
      <c r="L11" s="222">
        <f t="shared" si="4"/>
        <v>6</v>
      </c>
      <c r="M11" s="222">
        <f t="shared" si="5"/>
        <v>0</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209" t="s">
        <v>454</v>
      </c>
    </row>
    <row r="12" spans="1:27" ht="28">
      <c r="A12" s="222">
        <v>2427</v>
      </c>
      <c r="B12" s="116" t="str">
        <f t="shared" si="2"/>
        <v>A.1.7</v>
      </c>
      <c r="C12" s="125" t="s">
        <v>455</v>
      </c>
      <c r="D12" s="117" t="s">
        <v>438</v>
      </c>
      <c r="E12" s="212"/>
      <c r="F12" s="3" t="s">
        <v>169</v>
      </c>
      <c r="G12" s="119">
        <v>4.0999999999999996</v>
      </c>
      <c r="H12" s="3" t="s">
        <v>170</v>
      </c>
      <c r="I12" s="116">
        <v>2</v>
      </c>
      <c r="J12" s="116"/>
      <c r="K12" s="231">
        <f t="shared" si="3"/>
        <v>1</v>
      </c>
      <c r="L12" s="222">
        <f t="shared" si="4"/>
        <v>7</v>
      </c>
      <c r="M12" s="222">
        <f t="shared" si="5"/>
        <v>0</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209" t="s">
        <v>456</v>
      </c>
    </row>
    <row r="13" spans="1:27" ht="28">
      <c r="A13" s="222">
        <v>2431</v>
      </c>
      <c r="B13" s="116" t="str">
        <f t="shared" si="2"/>
        <v>A.1.8</v>
      </c>
      <c r="C13" s="125" t="s">
        <v>457</v>
      </c>
      <c r="D13" s="117" t="s">
        <v>438</v>
      </c>
      <c r="E13" s="212"/>
      <c r="F13" s="3" t="s">
        <v>169</v>
      </c>
      <c r="G13" s="119">
        <v>4.0999999999999996</v>
      </c>
      <c r="H13" s="3" t="s">
        <v>170</v>
      </c>
      <c r="I13" s="116">
        <v>2</v>
      </c>
      <c r="J13" s="116"/>
      <c r="K13" s="231">
        <f t="shared" si="3"/>
        <v>1</v>
      </c>
      <c r="L13" s="222">
        <f t="shared" si="4"/>
        <v>8</v>
      </c>
      <c r="M13" s="222">
        <f t="shared" si="5"/>
        <v>0</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458</v>
      </c>
    </row>
    <row r="14" spans="1:27" ht="28">
      <c r="A14" s="222">
        <v>2429</v>
      </c>
      <c r="B14" s="116" t="str">
        <f t="shared" si="2"/>
        <v>A.1.9</v>
      </c>
      <c r="C14" s="125" t="s">
        <v>459</v>
      </c>
      <c r="D14" s="117" t="s">
        <v>438</v>
      </c>
      <c r="E14" s="212"/>
      <c r="F14" s="3" t="s">
        <v>169</v>
      </c>
      <c r="G14" s="119">
        <v>4.0999999999999996</v>
      </c>
      <c r="H14" s="3" t="s">
        <v>170</v>
      </c>
      <c r="I14" s="116">
        <v>2</v>
      </c>
      <c r="J14" s="116"/>
      <c r="K14" s="231">
        <f t="shared" si="3"/>
        <v>1</v>
      </c>
      <c r="L14" s="222">
        <f t="shared" si="4"/>
        <v>9</v>
      </c>
      <c r="M14" s="222">
        <f t="shared" si="5"/>
        <v>0</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121" t="s">
        <v>460</v>
      </c>
    </row>
    <row r="15" spans="1:27" ht="28">
      <c r="A15" s="222">
        <v>2430</v>
      </c>
      <c r="B15" s="16" t="str">
        <f t="shared" si="2"/>
        <v>A.1.9.1</v>
      </c>
      <c r="C15" s="93" t="s">
        <v>461</v>
      </c>
      <c r="D15" s="117" t="s">
        <v>438</v>
      </c>
      <c r="E15" s="212"/>
      <c r="F15" s="17"/>
      <c r="G15" s="18" t="s">
        <v>3</v>
      </c>
      <c r="H15" s="17"/>
      <c r="I15" s="16">
        <v>3</v>
      </c>
      <c r="J15" s="17"/>
      <c r="K15" s="231">
        <f t="shared" si="3"/>
        <v>1</v>
      </c>
      <c r="L15" s="222">
        <f t="shared" si="4"/>
        <v>9</v>
      </c>
      <c r="M15" s="222">
        <f t="shared" si="5"/>
        <v>1</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8"/>
      <c r="Z15" s="17"/>
      <c r="AA15" s="106" t="s">
        <v>462</v>
      </c>
    </row>
    <row r="16" spans="1:27" ht="28">
      <c r="A16" s="222">
        <v>2428</v>
      </c>
      <c r="B16" s="16" t="str">
        <f t="shared" si="2"/>
        <v>A.1.9.2</v>
      </c>
      <c r="C16" s="93" t="s">
        <v>463</v>
      </c>
      <c r="D16" s="117" t="s">
        <v>438</v>
      </c>
      <c r="E16" s="212"/>
      <c r="F16" s="17"/>
      <c r="G16" s="18" t="s">
        <v>3</v>
      </c>
      <c r="H16" s="17"/>
      <c r="I16" s="16">
        <v>3</v>
      </c>
      <c r="J16" s="17"/>
      <c r="K16" s="231">
        <f t="shared" si="3"/>
        <v>1</v>
      </c>
      <c r="L16" s="222">
        <f t="shared" si="4"/>
        <v>9</v>
      </c>
      <c r="M16" s="222">
        <f t="shared" si="5"/>
        <v>2</v>
      </c>
      <c r="N16" s="222">
        <f t="shared" si="6"/>
        <v>0</v>
      </c>
      <c r="O16" s="222">
        <f t="shared" si="7"/>
        <v>0</v>
      </c>
      <c r="P16" s="222">
        <f t="shared" si="8"/>
        <v>0</v>
      </c>
      <c r="Q16" s="222">
        <f t="shared" si="9"/>
        <v>1</v>
      </c>
      <c r="R16" s="222">
        <f t="shared" si="10"/>
        <v>1</v>
      </c>
      <c r="S16" s="222">
        <f t="shared" si="11"/>
        <v>1</v>
      </c>
      <c r="T16" s="222">
        <f t="shared" si="12"/>
        <v>0</v>
      </c>
      <c r="U16" s="222">
        <f t="shared" si="0"/>
        <v>1</v>
      </c>
      <c r="V16" s="222">
        <f t="shared" si="13"/>
        <v>1</v>
      </c>
      <c r="W16" s="222">
        <f t="shared" si="14"/>
        <v>1</v>
      </c>
      <c r="X16" s="120" t="str">
        <f t="shared" si="1"/>
        <v/>
      </c>
      <c r="Y16" s="18"/>
      <c r="Z16" s="17"/>
      <c r="AA16" s="210" t="s">
        <v>464</v>
      </c>
    </row>
    <row r="17" spans="1:27" ht="28">
      <c r="A17" s="222">
        <v>3285</v>
      </c>
      <c r="B17" s="116" t="str">
        <f t="shared" si="2"/>
        <v>A.1.10</v>
      </c>
      <c r="C17" s="125" t="s">
        <v>465</v>
      </c>
      <c r="D17" s="117" t="s">
        <v>438</v>
      </c>
      <c r="E17" s="212" t="s">
        <v>466</v>
      </c>
      <c r="F17" s="3" t="s">
        <v>442</v>
      </c>
      <c r="G17" s="119" t="s">
        <v>3</v>
      </c>
      <c r="H17" s="3" t="s">
        <v>243</v>
      </c>
      <c r="I17" s="116">
        <v>2</v>
      </c>
      <c r="J17" s="116"/>
      <c r="K17" s="231">
        <f t="shared" si="3"/>
        <v>1</v>
      </c>
      <c r="L17" s="222">
        <f t="shared" si="4"/>
        <v>10</v>
      </c>
      <c r="M17" s="222">
        <f t="shared" si="5"/>
        <v>0</v>
      </c>
      <c r="N17" s="222">
        <f t="shared" si="6"/>
        <v>0</v>
      </c>
      <c r="O17" s="222">
        <f t="shared" si="7"/>
        <v>0</v>
      </c>
      <c r="P17" s="222">
        <f t="shared" si="8"/>
        <v>0</v>
      </c>
      <c r="Q17" s="222">
        <f t="shared" si="9"/>
        <v>1</v>
      </c>
      <c r="R17" s="222">
        <f t="shared" si="10"/>
        <v>1</v>
      </c>
      <c r="S17" s="222">
        <f t="shared" si="11"/>
        <v>1</v>
      </c>
      <c r="T17" s="222">
        <f t="shared" si="12"/>
        <v>0</v>
      </c>
      <c r="U17" s="222">
        <f t="shared" si="0"/>
        <v>1</v>
      </c>
      <c r="V17" s="222">
        <f t="shared" si="13"/>
        <v>1</v>
      </c>
      <c r="W17" s="222">
        <f t="shared" si="14"/>
        <v>1</v>
      </c>
      <c r="X17" s="120" t="str">
        <f t="shared" si="1"/>
        <v/>
      </c>
      <c r="Y17" s="119"/>
      <c r="Z17" s="3"/>
      <c r="AA17" s="121" t="s">
        <v>467</v>
      </c>
    </row>
    <row r="18" spans="1:27" ht="47.25" customHeight="1">
      <c r="A18" s="222">
        <v>3286</v>
      </c>
      <c r="B18" s="116" t="str">
        <f t="shared" si="2"/>
        <v>A.2</v>
      </c>
      <c r="C18" s="122" t="s">
        <v>468</v>
      </c>
      <c r="D18" s="117" t="s">
        <v>438</v>
      </c>
      <c r="E18" s="212"/>
      <c r="F18" s="3" t="s">
        <v>442</v>
      </c>
      <c r="G18" s="119">
        <v>4.2</v>
      </c>
      <c r="H18" s="3" t="s">
        <v>469</v>
      </c>
      <c r="I18" s="116">
        <v>1</v>
      </c>
      <c r="J18" s="116"/>
      <c r="K18" s="231">
        <f t="shared" si="3"/>
        <v>2</v>
      </c>
      <c r="L18" s="222">
        <f t="shared" si="4"/>
        <v>0</v>
      </c>
      <c r="M18" s="222">
        <f t="shared" si="5"/>
        <v>0</v>
      </c>
      <c r="N18" s="222">
        <f t="shared" si="6"/>
        <v>0</v>
      </c>
      <c r="O18" s="222">
        <f t="shared" si="7"/>
        <v>0</v>
      </c>
      <c r="P18" s="222">
        <f t="shared" si="8"/>
        <v>0</v>
      </c>
      <c r="Q18" s="222">
        <f t="shared" si="9"/>
        <v>1</v>
      </c>
      <c r="R18" s="222">
        <f t="shared" si="10"/>
        <v>1</v>
      </c>
      <c r="S18" s="222">
        <f t="shared" si="11"/>
        <v>1</v>
      </c>
      <c r="T18" s="222">
        <f t="shared" si="12"/>
        <v>0</v>
      </c>
      <c r="U18" s="222">
        <f t="shared" si="0"/>
        <v>1</v>
      </c>
      <c r="V18" s="222">
        <f t="shared" si="13"/>
        <v>1</v>
      </c>
      <c r="W18" s="222">
        <f t="shared" si="14"/>
        <v>1</v>
      </c>
      <c r="X18" s="120" t="str">
        <f t="shared" si="1"/>
        <v/>
      </c>
      <c r="Y18" s="119"/>
      <c r="Z18" s="3"/>
      <c r="AA18" s="121" t="s">
        <v>470</v>
      </c>
    </row>
  </sheetData>
  <sheetProtection password="B009" sheet="1" objects="1" scenarios="1"/>
  <mergeCells count="1">
    <mergeCell ref="B3:H3"/>
  </mergeCells>
  <phoneticPr fontId="0" type="noConversion"/>
  <conditionalFormatting sqref="A1:A2">
    <cfRule type="expression" dxfId="227" priority="36" stopIfTrue="1">
      <formula>#REF!=1</formula>
    </cfRule>
  </conditionalFormatting>
  <conditionalFormatting sqref="A5:A18 K5:W18">
    <cfRule type="expression" dxfId="226" priority="23" stopIfTrue="1">
      <formula>A5=""</formula>
    </cfRule>
  </conditionalFormatting>
  <conditionalFormatting sqref="B5:C18">
    <cfRule type="expression" dxfId="225" priority="3" stopIfTrue="1">
      <formula>$X5=1</formula>
    </cfRule>
  </conditionalFormatting>
  <conditionalFormatting sqref="B1:G2 Y1:Z2 H2">
    <cfRule type="expression" dxfId="224" priority="34" stopIfTrue="1">
      <formula>OR($D$2&lt;1,$D$2="0%")</formula>
    </cfRule>
    <cfRule type="expression" dxfId="223" priority="35" stopIfTrue="1">
      <formula>$D$2=1</formula>
    </cfRule>
  </conditionalFormatting>
  <conditionalFormatting sqref="D5:D18">
    <cfRule type="expression" dxfId="222" priority="26" stopIfTrue="1">
      <formula>J5&gt;0</formula>
    </cfRule>
    <cfRule type="expression" dxfId="221" priority="27" stopIfTrue="1">
      <formula>U5=1</formula>
    </cfRule>
    <cfRule type="expression" dxfId="220" priority="28" stopIfTrue="1">
      <formula>U5&gt;1</formula>
    </cfRule>
  </conditionalFormatting>
  <conditionalFormatting sqref="E5:E18">
    <cfRule type="expression" dxfId="219" priority="29" stopIfTrue="1">
      <formula>J5=1</formula>
    </cfRule>
  </conditionalFormatting>
  <conditionalFormatting sqref="H1">
    <cfRule type="expression" dxfId="218" priority="37" stopIfTrue="1">
      <formula>Master="Master"</formula>
    </cfRule>
    <cfRule type="expression" dxfId="217" priority="38" stopIfTrue="1">
      <formula>OR($D$2&lt;1,$D$2="0%")</formula>
    </cfRule>
    <cfRule type="expression" dxfId="216" priority="39" stopIfTrue="1">
      <formula>$D$2=1</formula>
    </cfRule>
  </conditionalFormatting>
  <conditionalFormatting sqref="I5:I18">
    <cfRule type="expression" dxfId="215" priority="7" stopIfTrue="1">
      <formula>I5*I6/I5-I5&gt;1</formula>
    </cfRule>
  </conditionalFormatting>
  <conditionalFormatting sqref="AA1">
    <cfRule type="expression" dxfId="214" priority="60" stopIfTrue="1">
      <formula>Master="Master"</formula>
    </cfRule>
  </conditionalFormatting>
  <conditionalFormatting sqref="AA2:AA3">
    <cfRule type="expression" dxfId="213" priority="61" stopIfTrue="1">
      <formula>Master="Master"</formula>
    </cfRule>
  </conditionalFormatting>
  <conditionalFormatting sqref="AA4">
    <cfRule type="expression" dxfId="212" priority="62" stopIfTrue="1">
      <formula>Master="Master"</formula>
    </cfRule>
  </conditionalFormatting>
  <conditionalFormatting sqref="AA5:AA18">
    <cfRule type="expression" dxfId="211" priority="1" stopIfTrue="1">
      <formula>Master="Master"</formula>
    </cfRule>
  </conditionalFormatting>
  <dataValidations count="6">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8" xr:uid="{00000000-0002-0000-0400-000000000000}">
      <formula1>"Yes,No,N/A"</formula1>
    </dataValidation>
    <dataValidation allowBlank="1" showInputMessage="1" showErrorMessage="1" prompt="Enter the Number of Hours to meet the Recovery Time Objectives in the Response column." sqref="H6 F6" xr:uid="{00000000-0002-0000-0400-000001000000}"/>
    <dataValidation allowBlank="1" prompt="Enter the Number of Hours to meet the Recovery Time Objectives" sqref="I6" xr:uid="{00000000-0002-0000-0400-000002000000}"/>
    <dataValidation type="whole" allowBlank="1" showInputMessage="1" showErrorMessage="1" prompt="Enter the Number of Hours to meet the Recovery Time Objectives" sqref="J6" xr:uid="{00000000-0002-0000-0400-000003000000}">
      <formula1>0</formula1>
      <formula2>10000</formula2>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18" xr:uid="{00000000-0002-0000-0400-000004000000}"/>
    <dataValidation allowBlank="1" sqref="G4:G17" xr:uid="{00000000-0002-0000-0400-000005000000}"/>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AA52"/>
  <sheetViews>
    <sheetView showGridLines="0" showZeros="0" zoomScale="85" zoomScaleNormal="75" workbookViewId="0">
      <pane ySplit="4" topLeftCell="A44" activePane="bottomLeft" state="frozen"/>
      <selection activeCell="B6" sqref="B6"/>
      <selection pane="bottomLeft" activeCell="E46" sqref="E46"/>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24" width="2.81640625" hidden="1" customWidth="1"/>
    <col min="25" max="25" width="14.1796875" hidden="1" customWidth="1"/>
    <col min="26" max="26" width="28.1796875" hidden="1" customWidth="1"/>
  </cols>
  <sheetData>
    <row r="1" spans="1:27" ht="23.25" customHeight="1">
      <c r="A1" s="39"/>
      <c r="B1" s="84" t="s">
        <v>8</v>
      </c>
      <c r="C1" s="85"/>
      <c r="D1" s="86"/>
      <c r="E1" s="86"/>
      <c r="F1" s="86"/>
      <c r="G1" s="86"/>
      <c r="H1" s="63">
        <f>Master</f>
        <v>0</v>
      </c>
      <c r="I1" s="217"/>
      <c r="J1" s="217"/>
      <c r="K1" s="217"/>
      <c r="L1" s="217"/>
      <c r="M1" s="217"/>
      <c r="N1" s="217"/>
      <c r="O1" s="217"/>
      <c r="P1" s="217" t="str">
        <f>LEFT(B1,1)</f>
        <v>B</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COUNTA(I5:I52)</f>
        <v>48</v>
      </c>
      <c r="J2" s="219"/>
      <c r="K2" s="219"/>
      <c r="L2" s="219"/>
      <c r="M2" s="219"/>
      <c r="N2" s="219"/>
      <c r="O2" s="219"/>
      <c r="P2" s="219"/>
      <c r="Q2" s="219"/>
      <c r="R2" s="219"/>
      <c r="S2" s="219">
        <f>COUNTIF(S5:S52,1)</f>
        <v>48</v>
      </c>
      <c r="T2" s="219"/>
      <c r="U2" s="219"/>
      <c r="V2" s="219"/>
      <c r="W2" s="219">
        <f>COUNTIF(W5:W52,1)</f>
        <v>48</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MAX(A5:A52)</f>
        <v>3287</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6">
      <c r="A5" s="222">
        <v>3199</v>
      </c>
      <c r="B5" s="122" t="str">
        <f>IF(I5=0,"",IF(I5=1,P$1&amp;"."&amp;K5,IF(I5=2,P$1&amp;"."&amp;K5&amp;"."&amp;L5,IF(I5=3,P$1&amp;"."&amp;K5&amp;"."&amp;L5&amp;"."&amp;M5,IF(I5=4,P$1&amp;"."&amp;K5&amp;"."&amp;L5&amp;"."&amp;M5&amp;"."&amp;N5,IF(I5=5,P$1&amp;"."&amp;K5&amp;"."&amp;L5&amp;"."&amp;M5&amp;"."&amp;N5&amp;"."&amp;O5))))))</f>
        <v>B.1</v>
      </c>
      <c r="C5" s="3" t="s">
        <v>471</v>
      </c>
      <c r="D5" s="117" t="s">
        <v>47</v>
      </c>
      <c r="E5" s="212" t="s">
        <v>472</v>
      </c>
      <c r="F5" s="3"/>
      <c r="G5" s="119" t="s">
        <v>174</v>
      </c>
      <c r="H5" s="3" t="s">
        <v>175</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52" si="0">IF(ISNA(VLOOKUP(A5,L2_Array,1,FALSE)),"",1)</f>
        <v>1</v>
      </c>
      <c r="Y5" s="119"/>
      <c r="Z5" s="3"/>
      <c r="AA5" s="121" t="s">
        <v>473</v>
      </c>
    </row>
    <row r="6" spans="1:27" ht="28">
      <c r="A6" s="222">
        <v>2467</v>
      </c>
      <c r="B6" s="122" t="str">
        <f t="shared" ref="B6:B52" si="1">IF(I6=0,"",IF(I6=1,P$1&amp;"."&amp;K6,IF(I6=2,P$1&amp;"."&amp;K6&amp;"."&amp;L6,IF(I6=3,P$1&amp;"."&amp;K6&amp;"."&amp;L6&amp;"."&amp;M6,IF(I6=4,P$1&amp;"."&amp;K6&amp;"."&amp;L6&amp;"."&amp;M6&amp;"."&amp;N6,IF(I6=5,P$1&amp;"."&amp;K6&amp;"."&amp;L6&amp;"."&amp;M6&amp;"."&amp;N6&amp;"."&amp;O6))))))</f>
        <v>B.1.1</v>
      </c>
      <c r="C6" s="125" t="s">
        <v>474</v>
      </c>
      <c r="D6" s="117" t="s">
        <v>47</v>
      </c>
      <c r="E6" s="118"/>
      <c r="F6" s="3"/>
      <c r="G6" s="119" t="s">
        <v>475</v>
      </c>
      <c r="H6" s="3" t="s">
        <v>175</v>
      </c>
      <c r="I6" s="116">
        <v>2</v>
      </c>
      <c r="J6" s="116"/>
      <c r="K6" s="231">
        <f t="shared" ref="K6:K52" si="2">IF(K5="",1,IF(I6=1,K5+1,K5))</f>
        <v>1</v>
      </c>
      <c r="L6" s="222">
        <f t="shared" ref="L6:L52" si="3">IF(L5="",0,IF(K5&lt;&gt;K6,0,IF($I6=2,L5+1,L5)))</f>
        <v>1</v>
      </c>
      <c r="M6" s="222">
        <f t="shared" ref="M6:M52" si="4">IF(M5="",0,IF(L5&lt;&gt;L6,0,IF($I6=3,M5+1,M5)))</f>
        <v>0</v>
      </c>
      <c r="N6" s="222">
        <f t="shared" ref="N6:N52" si="5">IF(N5="",0,IF(M5&lt;&gt;M6,0,IF($I6=4,N5+1,N5)))</f>
        <v>0</v>
      </c>
      <c r="O6" s="222">
        <f t="shared" ref="O6:O52" si="6">IF(O5="",0,IF(N5&lt;&gt;N6,0,IF($I6=5,O5+1,O5)))</f>
        <v>0</v>
      </c>
      <c r="P6" s="222">
        <f t="shared" ref="P6:P52" si="7">IF(OR(Master="Master",I6=0),0,IF(J6=1,0,IF(ISNA(VLOOKUP(A6,L2_Array,21,FALSE)),0,VLOOKUP(A6,L2_Array,21,FALSE))))</f>
        <v>0</v>
      </c>
      <c r="Q6" s="222">
        <f t="shared" ref="Q6:Q52" si="8">IF(I6="","",IF(D6="Yes",1,IF(D6="No",2,IF(D6="N/A",3,0))))</f>
        <v>1</v>
      </c>
      <c r="R6" s="222">
        <f t="shared" ref="R6:R52" si="9">IF(I6="","",IF(P6&gt;0,P6,IF(Q6&gt;0,Q6,0)))</f>
        <v>1</v>
      </c>
      <c r="S6" s="222">
        <f t="shared" ref="S6:S52" si="10">IF(I6="","",IF(OR(I6=1,S5=""),1,IF(OR(AND(J5=1,(I6-I4&lt;&gt;0)),AND(S5=0,I5=I6),AND(J5=1,I6=I4)),0,1)))</f>
        <v>1</v>
      </c>
      <c r="T6" s="222">
        <f t="shared" ref="T6:T52" si="11">IF(I6="",T5,IF(AND(R6&gt;1,OR(T5="",T5=0,T5&gt;=I6)),I6,IF(I6&gt;T5,T5,0)))</f>
        <v>0</v>
      </c>
      <c r="U6" s="222">
        <f t="shared" ref="U6:U52" si="12">IF(Master="Master",Q6,IF(U5="",R6,IF(OR(AND(T6&gt;0,R6&lt;U5),AND(T6=1,R6&lt;=U5)),U5,R6)))</f>
        <v>1</v>
      </c>
      <c r="V6" s="222">
        <f t="shared" ref="V6:V52" si="13">IF(I6="","",IF(OR(AND(S5=1,T6=1),R6&gt;0,AND(S7=0,V7=1)),1,0))</f>
        <v>1</v>
      </c>
      <c r="W6" s="222">
        <f t="shared" ref="W6:W52" si="14">IF(I6="","",IF(OR(AND(T6&gt;0,S6=1),AND(S6=1,V6=1)),1,0))</f>
        <v>1</v>
      </c>
      <c r="X6" s="120" t="str">
        <f t="shared" si="0"/>
        <v/>
      </c>
      <c r="Y6" s="119"/>
      <c r="Z6" s="3"/>
      <c r="AA6" s="121" t="s">
        <v>476</v>
      </c>
    </row>
    <row r="7" spans="1:27" ht="28">
      <c r="A7" s="222">
        <v>45</v>
      </c>
      <c r="B7" s="122" t="str">
        <f t="shared" si="1"/>
        <v>B.1.2</v>
      </c>
      <c r="C7" s="125" t="s">
        <v>477</v>
      </c>
      <c r="D7" s="117" t="s">
        <v>47</v>
      </c>
      <c r="E7" s="118"/>
      <c r="F7" s="3"/>
      <c r="G7" s="119" t="s">
        <v>475</v>
      </c>
      <c r="H7" s="3" t="s">
        <v>175</v>
      </c>
      <c r="I7" s="116">
        <v>2</v>
      </c>
      <c r="J7" s="116"/>
      <c r="K7" s="231">
        <f t="shared" si="2"/>
        <v>1</v>
      </c>
      <c r="L7" s="222">
        <f t="shared" si="3"/>
        <v>2</v>
      </c>
      <c r="M7" s="222">
        <f t="shared" si="4"/>
        <v>0</v>
      </c>
      <c r="N7" s="222">
        <f t="shared" si="5"/>
        <v>0</v>
      </c>
      <c r="O7" s="222">
        <f t="shared" si="6"/>
        <v>0</v>
      </c>
      <c r="P7" s="222">
        <f t="shared" si="7"/>
        <v>0</v>
      </c>
      <c r="Q7" s="222">
        <f t="shared" si="8"/>
        <v>1</v>
      </c>
      <c r="R7" s="222">
        <f t="shared" si="9"/>
        <v>1</v>
      </c>
      <c r="S7" s="222">
        <f t="shared" si="10"/>
        <v>1</v>
      </c>
      <c r="T7" s="222">
        <f t="shared" si="11"/>
        <v>0</v>
      </c>
      <c r="U7" s="222">
        <f t="shared" si="12"/>
        <v>1</v>
      </c>
      <c r="V7" s="222">
        <f t="shared" si="13"/>
        <v>1</v>
      </c>
      <c r="W7" s="222">
        <f t="shared" si="14"/>
        <v>1</v>
      </c>
      <c r="X7" s="120" t="str">
        <f t="shared" si="0"/>
        <v/>
      </c>
      <c r="Y7" s="119"/>
      <c r="Z7" s="3"/>
      <c r="AA7" s="121" t="s">
        <v>478</v>
      </c>
    </row>
    <row r="8" spans="1:27" ht="28">
      <c r="A8" s="222">
        <v>47</v>
      </c>
      <c r="B8" s="122" t="str">
        <f t="shared" si="1"/>
        <v>B.1.3</v>
      </c>
      <c r="C8" s="125" t="s">
        <v>479</v>
      </c>
      <c r="D8" s="117" t="s">
        <v>47</v>
      </c>
      <c r="E8" s="118"/>
      <c r="F8" s="3"/>
      <c r="G8" s="119" t="s">
        <v>480</v>
      </c>
      <c r="H8" s="3" t="s">
        <v>175</v>
      </c>
      <c r="I8" s="116">
        <v>2</v>
      </c>
      <c r="J8" s="116"/>
      <c r="K8" s="231">
        <f t="shared" si="2"/>
        <v>1</v>
      </c>
      <c r="L8" s="222">
        <f t="shared" si="3"/>
        <v>3</v>
      </c>
      <c r="M8" s="222">
        <f t="shared" si="4"/>
        <v>0</v>
      </c>
      <c r="N8" s="222">
        <f t="shared" si="5"/>
        <v>0</v>
      </c>
      <c r="O8" s="222">
        <f t="shared" si="6"/>
        <v>0</v>
      </c>
      <c r="P8" s="222">
        <f t="shared" si="7"/>
        <v>0</v>
      </c>
      <c r="Q8" s="222">
        <f t="shared" si="8"/>
        <v>1</v>
      </c>
      <c r="R8" s="222">
        <f t="shared" si="9"/>
        <v>1</v>
      </c>
      <c r="S8" s="222">
        <f t="shared" si="10"/>
        <v>1</v>
      </c>
      <c r="T8" s="222">
        <f t="shared" si="11"/>
        <v>0</v>
      </c>
      <c r="U8" s="222">
        <f t="shared" si="12"/>
        <v>1</v>
      </c>
      <c r="V8" s="222">
        <f t="shared" si="13"/>
        <v>1</v>
      </c>
      <c r="W8" s="222">
        <f t="shared" si="14"/>
        <v>1</v>
      </c>
      <c r="X8" s="120" t="str">
        <f t="shared" si="0"/>
        <v/>
      </c>
      <c r="Y8" s="119"/>
      <c r="Z8" s="3"/>
      <c r="AA8" s="121" t="s">
        <v>481</v>
      </c>
    </row>
    <row r="9" spans="1:27" ht="28">
      <c r="A9" s="222">
        <v>24</v>
      </c>
      <c r="B9" s="122" t="str">
        <f t="shared" si="1"/>
        <v>B.1.4</v>
      </c>
      <c r="C9" s="125" t="s">
        <v>482</v>
      </c>
      <c r="D9" s="117" t="s">
        <v>47</v>
      </c>
      <c r="E9" s="118"/>
      <c r="F9" s="3"/>
      <c r="G9" s="119" t="s">
        <v>483</v>
      </c>
      <c r="H9" s="3" t="s">
        <v>175</v>
      </c>
      <c r="I9" s="116">
        <v>2</v>
      </c>
      <c r="J9" s="116"/>
      <c r="K9" s="231">
        <f t="shared" si="2"/>
        <v>1</v>
      </c>
      <c r="L9" s="222">
        <f t="shared" si="3"/>
        <v>4</v>
      </c>
      <c r="M9" s="222">
        <f t="shared" si="4"/>
        <v>0</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t="str">
        <f t="shared" si="0"/>
        <v/>
      </c>
      <c r="Y9" s="119"/>
      <c r="Z9" s="3"/>
      <c r="AA9" s="121" t="s">
        <v>484</v>
      </c>
    </row>
    <row r="10" spans="1:27" ht="28">
      <c r="A10" s="222">
        <v>57</v>
      </c>
      <c r="B10" s="122" t="str">
        <f t="shared" si="1"/>
        <v>B.1.5</v>
      </c>
      <c r="C10" s="125" t="s">
        <v>485</v>
      </c>
      <c r="D10" s="117" t="s">
        <v>47</v>
      </c>
      <c r="E10" s="118"/>
      <c r="F10" s="3"/>
      <c r="G10" s="119" t="s">
        <v>486</v>
      </c>
      <c r="H10" s="3" t="s">
        <v>175</v>
      </c>
      <c r="I10" s="116">
        <v>2</v>
      </c>
      <c r="J10" s="116"/>
      <c r="K10" s="231">
        <f t="shared" si="2"/>
        <v>1</v>
      </c>
      <c r="L10" s="222">
        <f t="shared" si="3"/>
        <v>5</v>
      </c>
      <c r="M10" s="222">
        <f t="shared" si="4"/>
        <v>0</v>
      </c>
      <c r="N10" s="222">
        <f t="shared" si="5"/>
        <v>0</v>
      </c>
      <c r="O10" s="222">
        <f t="shared" si="6"/>
        <v>0</v>
      </c>
      <c r="P10" s="222">
        <f t="shared" si="7"/>
        <v>0</v>
      </c>
      <c r="Q10" s="222">
        <f t="shared" si="8"/>
        <v>1</v>
      </c>
      <c r="R10" s="222">
        <f t="shared" si="9"/>
        <v>1</v>
      </c>
      <c r="S10" s="222">
        <f t="shared" si="10"/>
        <v>1</v>
      </c>
      <c r="T10" s="222">
        <f t="shared" si="11"/>
        <v>0</v>
      </c>
      <c r="U10" s="222">
        <f t="shared" si="12"/>
        <v>1</v>
      </c>
      <c r="V10" s="222">
        <f t="shared" si="13"/>
        <v>1</v>
      </c>
      <c r="W10" s="222">
        <f t="shared" si="14"/>
        <v>1</v>
      </c>
      <c r="X10" s="120" t="str">
        <f t="shared" si="0"/>
        <v/>
      </c>
      <c r="Y10" s="119"/>
      <c r="Z10" s="3"/>
      <c r="AA10" s="209" t="s">
        <v>487</v>
      </c>
    </row>
    <row r="11" spans="1:27" ht="28">
      <c r="A11" s="222">
        <v>2469</v>
      </c>
      <c r="B11" s="122" t="str">
        <f t="shared" si="1"/>
        <v>B.1.6</v>
      </c>
      <c r="C11" s="125" t="s">
        <v>488</v>
      </c>
      <c r="D11" s="117" t="s">
        <v>47</v>
      </c>
      <c r="E11" s="118"/>
      <c r="F11" s="3"/>
      <c r="G11" s="119" t="s">
        <v>489</v>
      </c>
      <c r="H11" s="3" t="s">
        <v>175</v>
      </c>
      <c r="I11" s="116">
        <v>2</v>
      </c>
      <c r="J11" s="116"/>
      <c r="K11" s="231">
        <f t="shared" si="2"/>
        <v>1</v>
      </c>
      <c r="L11" s="222">
        <f t="shared" si="3"/>
        <v>6</v>
      </c>
      <c r="M11" s="222">
        <f t="shared" si="4"/>
        <v>0</v>
      </c>
      <c r="N11" s="222">
        <f t="shared" si="5"/>
        <v>0</v>
      </c>
      <c r="O11" s="222">
        <f t="shared" si="6"/>
        <v>0</v>
      </c>
      <c r="P11" s="222">
        <f t="shared" si="7"/>
        <v>0</v>
      </c>
      <c r="Q11" s="222">
        <f t="shared" si="8"/>
        <v>1</v>
      </c>
      <c r="R11" s="222">
        <f t="shared" si="9"/>
        <v>1</v>
      </c>
      <c r="S11" s="222">
        <f t="shared" si="10"/>
        <v>1</v>
      </c>
      <c r="T11" s="222">
        <f t="shared" si="11"/>
        <v>0</v>
      </c>
      <c r="U11" s="222">
        <f t="shared" si="12"/>
        <v>1</v>
      </c>
      <c r="V11" s="222">
        <f t="shared" si="13"/>
        <v>1</v>
      </c>
      <c r="W11" s="222">
        <f t="shared" si="14"/>
        <v>1</v>
      </c>
      <c r="X11" s="120" t="str">
        <f t="shared" si="0"/>
        <v/>
      </c>
      <c r="Y11" s="119"/>
      <c r="Z11" s="3"/>
      <c r="AA11" s="121" t="s">
        <v>490</v>
      </c>
    </row>
    <row r="12" spans="1:27" ht="14">
      <c r="A12" s="222">
        <v>21</v>
      </c>
      <c r="B12" s="122" t="str">
        <f t="shared" si="1"/>
        <v>B.1.7</v>
      </c>
      <c r="C12" s="125" t="s">
        <v>491</v>
      </c>
      <c r="D12" s="117" t="s">
        <v>47</v>
      </c>
      <c r="E12" s="118"/>
      <c r="F12" s="3"/>
      <c r="G12" s="119" t="s">
        <v>492</v>
      </c>
      <c r="H12" s="3" t="s">
        <v>493</v>
      </c>
      <c r="I12" s="116">
        <v>2</v>
      </c>
      <c r="J12" s="116"/>
      <c r="K12" s="231">
        <f t="shared" si="2"/>
        <v>1</v>
      </c>
      <c r="L12" s="222">
        <f t="shared" si="3"/>
        <v>7</v>
      </c>
      <c r="M12" s="222">
        <f t="shared" si="4"/>
        <v>0</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494</v>
      </c>
    </row>
    <row r="13" spans="1:27" ht="14">
      <c r="A13" s="222">
        <v>22</v>
      </c>
      <c r="B13" s="122" t="str">
        <f t="shared" si="1"/>
        <v>B.1.8</v>
      </c>
      <c r="C13" s="125" t="s">
        <v>495</v>
      </c>
      <c r="D13" s="117" t="s">
        <v>47</v>
      </c>
      <c r="E13" s="118"/>
      <c r="F13" s="3"/>
      <c r="G13" s="119" t="s">
        <v>3</v>
      </c>
      <c r="H13" s="3"/>
      <c r="I13" s="116">
        <v>2</v>
      </c>
      <c r="J13" s="116"/>
      <c r="K13" s="231">
        <f t="shared" si="2"/>
        <v>1</v>
      </c>
      <c r="L13" s="222">
        <f t="shared" si="3"/>
        <v>8</v>
      </c>
      <c r="M13" s="222">
        <f t="shared" si="4"/>
        <v>0</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496</v>
      </c>
    </row>
    <row r="14" spans="1:27" ht="14">
      <c r="A14" s="222">
        <v>23</v>
      </c>
      <c r="B14" s="122" t="str">
        <f t="shared" si="1"/>
        <v>B.1.9</v>
      </c>
      <c r="C14" s="125" t="s">
        <v>497</v>
      </c>
      <c r="D14" s="117" t="s">
        <v>47</v>
      </c>
      <c r="E14" s="118"/>
      <c r="F14" s="3"/>
      <c r="G14" s="119" t="s">
        <v>3</v>
      </c>
      <c r="H14" s="3"/>
      <c r="I14" s="116">
        <v>2</v>
      </c>
      <c r="J14" s="116"/>
      <c r="K14" s="231">
        <f t="shared" si="2"/>
        <v>1</v>
      </c>
      <c r="L14" s="222">
        <f t="shared" si="3"/>
        <v>9</v>
      </c>
      <c r="M14" s="222">
        <f t="shared" si="4"/>
        <v>0</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498</v>
      </c>
    </row>
    <row r="15" spans="1:27" ht="14">
      <c r="A15" s="222">
        <v>25</v>
      </c>
      <c r="B15" s="122" t="str">
        <f t="shared" si="1"/>
        <v>B.1.10</v>
      </c>
      <c r="C15" s="125" t="s">
        <v>499</v>
      </c>
      <c r="D15" s="117" t="s">
        <v>47</v>
      </c>
      <c r="E15" s="118"/>
      <c r="F15" s="3"/>
      <c r="G15" s="119" t="s">
        <v>3</v>
      </c>
      <c r="H15" s="3"/>
      <c r="I15" s="116">
        <v>2</v>
      </c>
      <c r="J15" s="116"/>
      <c r="K15" s="231">
        <f t="shared" si="2"/>
        <v>1</v>
      </c>
      <c r="L15" s="222">
        <f t="shared" si="3"/>
        <v>10</v>
      </c>
      <c r="M15" s="222">
        <f t="shared" si="4"/>
        <v>0</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500</v>
      </c>
    </row>
    <row r="16" spans="1:27" ht="14">
      <c r="A16" s="222">
        <v>26</v>
      </c>
      <c r="B16" s="122" t="str">
        <f t="shared" si="1"/>
        <v>B.1.11</v>
      </c>
      <c r="C16" s="125" t="s">
        <v>501</v>
      </c>
      <c r="D16" s="117" t="s">
        <v>47</v>
      </c>
      <c r="E16" s="118"/>
      <c r="F16" s="3"/>
      <c r="G16" s="119" t="s">
        <v>3</v>
      </c>
      <c r="H16" s="3"/>
      <c r="I16" s="116">
        <v>2</v>
      </c>
      <c r="J16" s="116"/>
      <c r="K16" s="231">
        <f t="shared" si="2"/>
        <v>1</v>
      </c>
      <c r="L16" s="222">
        <f t="shared" si="3"/>
        <v>11</v>
      </c>
      <c r="M16" s="222">
        <f t="shared" si="4"/>
        <v>0</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502</v>
      </c>
    </row>
    <row r="17" spans="1:27" ht="14">
      <c r="A17" s="222">
        <v>27</v>
      </c>
      <c r="B17" s="122" t="str">
        <f t="shared" si="1"/>
        <v>B.1.12</v>
      </c>
      <c r="C17" s="125" t="s">
        <v>503</v>
      </c>
      <c r="D17" s="117" t="s">
        <v>47</v>
      </c>
      <c r="E17" s="118"/>
      <c r="F17" s="3"/>
      <c r="G17" s="119" t="s">
        <v>3</v>
      </c>
      <c r="H17" s="3"/>
      <c r="I17" s="116">
        <v>2</v>
      </c>
      <c r="J17" s="116"/>
      <c r="K17" s="231">
        <f t="shared" si="2"/>
        <v>1</v>
      </c>
      <c r="L17" s="222">
        <f t="shared" si="3"/>
        <v>12</v>
      </c>
      <c r="M17" s="222">
        <f t="shared" si="4"/>
        <v>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504</v>
      </c>
    </row>
    <row r="18" spans="1:27" ht="14">
      <c r="A18" s="222">
        <v>28</v>
      </c>
      <c r="B18" s="122" t="str">
        <f t="shared" si="1"/>
        <v>B.1.13</v>
      </c>
      <c r="C18" s="125" t="s">
        <v>505</v>
      </c>
      <c r="D18" s="117" t="s">
        <v>47</v>
      </c>
      <c r="E18" s="118"/>
      <c r="F18" s="3"/>
      <c r="G18" s="119" t="s">
        <v>3</v>
      </c>
      <c r="H18" s="3"/>
      <c r="I18" s="116">
        <v>2</v>
      </c>
      <c r="J18" s="116"/>
      <c r="K18" s="231">
        <f t="shared" si="2"/>
        <v>1</v>
      </c>
      <c r="L18" s="222">
        <f t="shared" si="3"/>
        <v>13</v>
      </c>
      <c r="M18" s="222">
        <f t="shared" si="4"/>
        <v>0</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506</v>
      </c>
    </row>
    <row r="19" spans="1:27" ht="14">
      <c r="A19" s="222">
        <v>29</v>
      </c>
      <c r="B19" s="122" t="str">
        <f t="shared" si="1"/>
        <v>B.1.14</v>
      </c>
      <c r="C19" s="125" t="s">
        <v>507</v>
      </c>
      <c r="D19" s="117" t="s">
        <v>47</v>
      </c>
      <c r="E19" s="118"/>
      <c r="F19" s="3"/>
      <c r="G19" s="119" t="s">
        <v>3</v>
      </c>
      <c r="H19" s="3"/>
      <c r="I19" s="116">
        <v>2</v>
      </c>
      <c r="J19" s="116"/>
      <c r="K19" s="231">
        <f t="shared" si="2"/>
        <v>1</v>
      </c>
      <c r="L19" s="222">
        <f t="shared" si="3"/>
        <v>14</v>
      </c>
      <c r="M19" s="222">
        <f t="shared" si="4"/>
        <v>0</v>
      </c>
      <c r="N19" s="222">
        <f t="shared" si="5"/>
        <v>0</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508</v>
      </c>
    </row>
    <row r="20" spans="1:27" ht="14">
      <c r="A20" s="222">
        <v>30</v>
      </c>
      <c r="B20" s="122" t="str">
        <f t="shared" si="1"/>
        <v>B.1.15</v>
      </c>
      <c r="C20" s="125" t="s">
        <v>509</v>
      </c>
      <c r="D20" s="117" t="s">
        <v>47</v>
      </c>
      <c r="E20" s="118"/>
      <c r="F20" s="3"/>
      <c r="G20" s="119" t="s">
        <v>3</v>
      </c>
      <c r="H20" s="3"/>
      <c r="I20" s="116">
        <v>2</v>
      </c>
      <c r="J20" s="116"/>
      <c r="K20" s="231">
        <f t="shared" si="2"/>
        <v>1</v>
      </c>
      <c r="L20" s="222">
        <f t="shared" si="3"/>
        <v>15</v>
      </c>
      <c r="M20" s="222">
        <f t="shared" si="4"/>
        <v>0</v>
      </c>
      <c r="N20" s="222">
        <f t="shared" si="5"/>
        <v>0</v>
      </c>
      <c r="O20" s="222">
        <f t="shared" si="6"/>
        <v>0</v>
      </c>
      <c r="P20" s="222">
        <f t="shared" si="7"/>
        <v>0</v>
      </c>
      <c r="Q20" s="222">
        <f t="shared" si="8"/>
        <v>1</v>
      </c>
      <c r="R20" s="222">
        <f t="shared" si="9"/>
        <v>1</v>
      </c>
      <c r="S20" s="222">
        <f t="shared" si="10"/>
        <v>1</v>
      </c>
      <c r="T20" s="222">
        <f t="shared" si="11"/>
        <v>0</v>
      </c>
      <c r="U20" s="222">
        <f t="shared" si="12"/>
        <v>1</v>
      </c>
      <c r="V20" s="222">
        <f t="shared" si="13"/>
        <v>1</v>
      </c>
      <c r="W20" s="222">
        <f t="shared" si="14"/>
        <v>1</v>
      </c>
      <c r="X20" s="120" t="str">
        <f t="shared" si="0"/>
        <v/>
      </c>
      <c r="Y20" s="119"/>
      <c r="Z20" s="3"/>
      <c r="AA20" s="121" t="s">
        <v>510</v>
      </c>
    </row>
    <row r="21" spans="1:27" ht="14">
      <c r="A21" s="222">
        <v>31</v>
      </c>
      <c r="B21" s="122" t="str">
        <f t="shared" si="1"/>
        <v>B.1.16</v>
      </c>
      <c r="C21" s="125" t="s">
        <v>511</v>
      </c>
      <c r="D21" s="117" t="s">
        <v>47</v>
      </c>
      <c r="E21" s="118"/>
      <c r="F21" s="3"/>
      <c r="G21" s="119" t="s">
        <v>3</v>
      </c>
      <c r="H21" s="3"/>
      <c r="I21" s="116">
        <v>2</v>
      </c>
      <c r="J21" s="116"/>
      <c r="K21" s="231">
        <f t="shared" si="2"/>
        <v>1</v>
      </c>
      <c r="L21" s="222">
        <f t="shared" si="3"/>
        <v>16</v>
      </c>
      <c r="M21" s="222">
        <f t="shared" si="4"/>
        <v>0</v>
      </c>
      <c r="N21" s="222">
        <f t="shared" si="5"/>
        <v>0</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512</v>
      </c>
    </row>
    <row r="22" spans="1:27" ht="14">
      <c r="A22" s="222">
        <v>32</v>
      </c>
      <c r="B22" s="122" t="str">
        <f t="shared" si="1"/>
        <v>B.1.17</v>
      </c>
      <c r="C22" s="125" t="s">
        <v>513</v>
      </c>
      <c r="D22" s="117" t="s">
        <v>47</v>
      </c>
      <c r="E22" s="118"/>
      <c r="F22" s="3"/>
      <c r="G22" s="119" t="s">
        <v>3</v>
      </c>
      <c r="H22" s="3"/>
      <c r="I22" s="116">
        <v>2</v>
      </c>
      <c r="J22" s="116"/>
      <c r="K22" s="231">
        <f t="shared" si="2"/>
        <v>1</v>
      </c>
      <c r="L22" s="222">
        <f t="shared" si="3"/>
        <v>17</v>
      </c>
      <c r="M22" s="222">
        <f t="shared" si="4"/>
        <v>0</v>
      </c>
      <c r="N22" s="222">
        <f t="shared" si="5"/>
        <v>0</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514</v>
      </c>
    </row>
    <row r="23" spans="1:27" ht="14">
      <c r="A23" s="222">
        <v>33</v>
      </c>
      <c r="B23" s="122" t="str">
        <f t="shared" si="1"/>
        <v>B.1.18</v>
      </c>
      <c r="C23" s="125" t="s">
        <v>515</v>
      </c>
      <c r="D23" s="117" t="s">
        <v>47</v>
      </c>
      <c r="E23" s="118"/>
      <c r="F23" s="3"/>
      <c r="G23" s="119" t="s">
        <v>3</v>
      </c>
      <c r="H23" s="3"/>
      <c r="I23" s="116">
        <v>2</v>
      </c>
      <c r="J23" s="116"/>
      <c r="K23" s="231">
        <f t="shared" si="2"/>
        <v>1</v>
      </c>
      <c r="L23" s="222">
        <f t="shared" si="3"/>
        <v>18</v>
      </c>
      <c r="M23" s="222">
        <f t="shared" si="4"/>
        <v>0</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516</v>
      </c>
    </row>
    <row r="24" spans="1:27" ht="14">
      <c r="A24" s="222">
        <v>34</v>
      </c>
      <c r="B24" s="122" t="str">
        <f t="shared" si="1"/>
        <v>B.1.19</v>
      </c>
      <c r="C24" s="125" t="s">
        <v>517</v>
      </c>
      <c r="D24" s="117" t="s">
        <v>47</v>
      </c>
      <c r="E24" s="118"/>
      <c r="F24" s="3"/>
      <c r="G24" s="119" t="s">
        <v>3</v>
      </c>
      <c r="H24" s="3"/>
      <c r="I24" s="116">
        <v>2</v>
      </c>
      <c r="J24" s="116"/>
      <c r="K24" s="231">
        <f t="shared" si="2"/>
        <v>1</v>
      </c>
      <c r="L24" s="222">
        <f t="shared" si="3"/>
        <v>19</v>
      </c>
      <c r="M24" s="222">
        <f t="shared" si="4"/>
        <v>0</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518</v>
      </c>
    </row>
    <row r="25" spans="1:27" ht="14">
      <c r="A25" s="222">
        <v>35</v>
      </c>
      <c r="B25" s="122" t="str">
        <f t="shared" si="1"/>
        <v>B.1.20</v>
      </c>
      <c r="C25" s="125" t="s">
        <v>519</v>
      </c>
      <c r="D25" s="117" t="s">
        <v>47</v>
      </c>
      <c r="E25" s="118"/>
      <c r="F25" s="3"/>
      <c r="G25" s="119" t="s">
        <v>3</v>
      </c>
      <c r="H25" s="3"/>
      <c r="I25" s="116">
        <v>2</v>
      </c>
      <c r="J25" s="116"/>
      <c r="K25" s="231">
        <f t="shared" si="2"/>
        <v>1</v>
      </c>
      <c r="L25" s="222">
        <f t="shared" si="3"/>
        <v>20</v>
      </c>
      <c r="M25" s="222">
        <f t="shared" si="4"/>
        <v>0</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520</v>
      </c>
    </row>
    <row r="26" spans="1:27" ht="14">
      <c r="A26" s="222">
        <v>36</v>
      </c>
      <c r="B26" s="122" t="str">
        <f t="shared" si="1"/>
        <v>B.1.21</v>
      </c>
      <c r="C26" s="125" t="s">
        <v>521</v>
      </c>
      <c r="D26" s="117" t="s">
        <v>47</v>
      </c>
      <c r="E26" s="118"/>
      <c r="F26" s="3"/>
      <c r="G26" s="119" t="s">
        <v>3</v>
      </c>
      <c r="H26" s="3"/>
      <c r="I26" s="116">
        <v>2</v>
      </c>
      <c r="J26" s="116"/>
      <c r="K26" s="231">
        <f t="shared" si="2"/>
        <v>1</v>
      </c>
      <c r="L26" s="222">
        <f t="shared" si="3"/>
        <v>21</v>
      </c>
      <c r="M26" s="222">
        <f t="shared" si="4"/>
        <v>0</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522</v>
      </c>
    </row>
    <row r="27" spans="1:27" ht="14">
      <c r="A27" s="222">
        <v>37</v>
      </c>
      <c r="B27" s="122" t="str">
        <f t="shared" si="1"/>
        <v>B.1.22</v>
      </c>
      <c r="C27" s="125" t="s">
        <v>523</v>
      </c>
      <c r="D27" s="117" t="s">
        <v>47</v>
      </c>
      <c r="E27" s="118"/>
      <c r="F27" s="3"/>
      <c r="G27" s="119" t="s">
        <v>3</v>
      </c>
      <c r="H27" s="3"/>
      <c r="I27" s="116">
        <v>2</v>
      </c>
      <c r="J27" s="116"/>
      <c r="K27" s="231">
        <f t="shared" si="2"/>
        <v>1</v>
      </c>
      <c r="L27" s="222">
        <f t="shared" si="3"/>
        <v>22</v>
      </c>
      <c r="M27" s="222">
        <f t="shared" si="4"/>
        <v>0</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524</v>
      </c>
    </row>
    <row r="28" spans="1:27" ht="14">
      <c r="A28" s="222">
        <v>38</v>
      </c>
      <c r="B28" s="122" t="str">
        <f t="shared" si="1"/>
        <v>B.1.23</v>
      </c>
      <c r="C28" s="125" t="s">
        <v>525</v>
      </c>
      <c r="D28" s="117" t="s">
        <v>47</v>
      </c>
      <c r="E28" s="118"/>
      <c r="F28" s="3"/>
      <c r="G28" s="119" t="s">
        <v>3</v>
      </c>
      <c r="H28" s="3"/>
      <c r="I28" s="116">
        <v>2</v>
      </c>
      <c r="J28" s="116"/>
      <c r="K28" s="231">
        <f t="shared" si="2"/>
        <v>1</v>
      </c>
      <c r="L28" s="222">
        <f t="shared" si="3"/>
        <v>23</v>
      </c>
      <c r="M28" s="222">
        <f t="shared" si="4"/>
        <v>0</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526</v>
      </c>
    </row>
    <row r="29" spans="1:27" ht="14">
      <c r="A29" s="222">
        <v>39</v>
      </c>
      <c r="B29" s="122" t="str">
        <f t="shared" si="1"/>
        <v>B.1.24</v>
      </c>
      <c r="C29" s="125" t="s">
        <v>527</v>
      </c>
      <c r="D29" s="117" t="s">
        <v>47</v>
      </c>
      <c r="E29" s="118"/>
      <c r="F29" s="3"/>
      <c r="G29" s="119" t="s">
        <v>3</v>
      </c>
      <c r="H29" s="3"/>
      <c r="I29" s="116">
        <v>2</v>
      </c>
      <c r="J29" s="116"/>
      <c r="K29" s="231">
        <f t="shared" si="2"/>
        <v>1</v>
      </c>
      <c r="L29" s="222">
        <f t="shared" si="3"/>
        <v>24</v>
      </c>
      <c r="M29" s="222">
        <f t="shared" si="4"/>
        <v>0</v>
      </c>
      <c r="N29" s="222">
        <f t="shared" si="5"/>
        <v>0</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528</v>
      </c>
    </row>
    <row r="30" spans="1:27" ht="14">
      <c r="A30" s="222">
        <v>40</v>
      </c>
      <c r="B30" s="122" t="str">
        <f t="shared" si="1"/>
        <v>B.1.25</v>
      </c>
      <c r="C30" s="125" t="s">
        <v>529</v>
      </c>
      <c r="D30" s="117" t="s">
        <v>47</v>
      </c>
      <c r="E30" s="118"/>
      <c r="F30" s="3"/>
      <c r="G30" s="119" t="s">
        <v>3</v>
      </c>
      <c r="H30" s="3"/>
      <c r="I30" s="116">
        <v>2</v>
      </c>
      <c r="J30" s="116"/>
      <c r="K30" s="231">
        <f t="shared" si="2"/>
        <v>1</v>
      </c>
      <c r="L30" s="222">
        <f t="shared" si="3"/>
        <v>25</v>
      </c>
      <c r="M30" s="222">
        <f t="shared" si="4"/>
        <v>0</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530</v>
      </c>
    </row>
    <row r="31" spans="1:27" ht="14">
      <c r="A31" s="222">
        <v>41</v>
      </c>
      <c r="B31" s="122" t="str">
        <f t="shared" si="1"/>
        <v>B.1.26</v>
      </c>
      <c r="C31" s="125" t="s">
        <v>531</v>
      </c>
      <c r="D31" s="117" t="s">
        <v>47</v>
      </c>
      <c r="E31" s="118"/>
      <c r="F31" s="3"/>
      <c r="G31" s="119" t="s">
        <v>3</v>
      </c>
      <c r="H31" s="3"/>
      <c r="I31" s="116">
        <v>2</v>
      </c>
      <c r="J31" s="116"/>
      <c r="K31" s="231">
        <f t="shared" si="2"/>
        <v>1</v>
      </c>
      <c r="L31" s="222">
        <f t="shared" si="3"/>
        <v>26</v>
      </c>
      <c r="M31" s="222">
        <f t="shared" si="4"/>
        <v>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532</v>
      </c>
    </row>
    <row r="32" spans="1:27" ht="14">
      <c r="A32" s="222">
        <v>42</v>
      </c>
      <c r="B32" s="122" t="str">
        <f t="shared" si="1"/>
        <v>B.1.27</v>
      </c>
      <c r="C32" s="125" t="s">
        <v>533</v>
      </c>
      <c r="D32" s="117" t="s">
        <v>47</v>
      </c>
      <c r="E32" s="118"/>
      <c r="F32" s="3"/>
      <c r="G32" s="119" t="s">
        <v>3</v>
      </c>
      <c r="H32" s="3"/>
      <c r="I32" s="116">
        <v>2</v>
      </c>
      <c r="J32" s="116"/>
      <c r="K32" s="231">
        <f t="shared" si="2"/>
        <v>1</v>
      </c>
      <c r="L32" s="222">
        <f t="shared" si="3"/>
        <v>27</v>
      </c>
      <c r="M32" s="222">
        <f t="shared" si="4"/>
        <v>0</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534</v>
      </c>
    </row>
    <row r="33" spans="1:27" ht="14">
      <c r="A33" s="222">
        <v>44</v>
      </c>
      <c r="B33" s="122" t="str">
        <f t="shared" si="1"/>
        <v>B.1.28</v>
      </c>
      <c r="C33" s="125" t="s">
        <v>535</v>
      </c>
      <c r="D33" s="117" t="s">
        <v>47</v>
      </c>
      <c r="E33" s="118"/>
      <c r="F33" s="3"/>
      <c r="G33" s="119" t="s">
        <v>3</v>
      </c>
      <c r="H33" s="3"/>
      <c r="I33" s="116">
        <v>2</v>
      </c>
      <c r="J33" s="116"/>
      <c r="K33" s="231">
        <f t="shared" si="2"/>
        <v>1</v>
      </c>
      <c r="L33" s="222">
        <f t="shared" si="3"/>
        <v>28</v>
      </c>
      <c r="M33" s="222">
        <f t="shared" si="4"/>
        <v>0</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536</v>
      </c>
    </row>
    <row r="34" spans="1:27" ht="14">
      <c r="A34" s="222">
        <v>48</v>
      </c>
      <c r="B34" s="122" t="str">
        <f t="shared" si="1"/>
        <v>B.1.29</v>
      </c>
      <c r="C34" s="125" t="s">
        <v>537</v>
      </c>
      <c r="D34" s="117" t="s">
        <v>47</v>
      </c>
      <c r="E34" s="118"/>
      <c r="F34" s="3"/>
      <c r="G34" s="119" t="s">
        <v>3</v>
      </c>
      <c r="H34" s="3"/>
      <c r="I34" s="116">
        <v>2</v>
      </c>
      <c r="J34" s="116"/>
      <c r="K34" s="231">
        <f t="shared" si="2"/>
        <v>1</v>
      </c>
      <c r="L34" s="222">
        <f t="shared" si="3"/>
        <v>29</v>
      </c>
      <c r="M34" s="222">
        <f t="shared" si="4"/>
        <v>0</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538</v>
      </c>
    </row>
    <row r="35" spans="1:27" ht="14">
      <c r="A35" s="222">
        <v>46</v>
      </c>
      <c r="B35" s="122" t="str">
        <f t="shared" si="1"/>
        <v>B.1.30</v>
      </c>
      <c r="C35" s="125" t="s">
        <v>539</v>
      </c>
      <c r="D35" s="117" t="s">
        <v>47</v>
      </c>
      <c r="E35" s="118"/>
      <c r="F35" s="3"/>
      <c r="G35" s="119" t="s">
        <v>3</v>
      </c>
      <c r="H35" s="3"/>
      <c r="I35" s="116">
        <v>2</v>
      </c>
      <c r="J35" s="116"/>
      <c r="K35" s="231">
        <f t="shared" si="2"/>
        <v>1</v>
      </c>
      <c r="L35" s="222">
        <f t="shared" si="3"/>
        <v>30</v>
      </c>
      <c r="M35" s="222">
        <f t="shared" si="4"/>
        <v>0</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540</v>
      </c>
    </row>
    <row r="36" spans="1:27" ht="14">
      <c r="A36" s="222">
        <v>3287</v>
      </c>
      <c r="B36" s="122" t="str">
        <f t="shared" si="1"/>
        <v>B.1.31</v>
      </c>
      <c r="C36" s="125" t="s">
        <v>541</v>
      </c>
      <c r="D36" s="117" t="s">
        <v>47</v>
      </c>
      <c r="E36" s="118"/>
      <c r="F36" s="3"/>
      <c r="G36" s="119" t="s">
        <v>3</v>
      </c>
      <c r="H36" s="3"/>
      <c r="I36" s="116">
        <v>2</v>
      </c>
      <c r="J36" s="116"/>
      <c r="K36" s="231">
        <f t="shared" si="2"/>
        <v>1</v>
      </c>
      <c r="L36" s="222">
        <f t="shared" si="3"/>
        <v>31</v>
      </c>
      <c r="M36" s="222">
        <f t="shared" si="4"/>
        <v>0</v>
      </c>
      <c r="N36" s="222">
        <f t="shared" si="5"/>
        <v>0</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542</v>
      </c>
    </row>
    <row r="37" spans="1:27" ht="14">
      <c r="A37" s="222">
        <v>50</v>
      </c>
      <c r="B37" s="122" t="str">
        <f t="shared" si="1"/>
        <v>B.1.32</v>
      </c>
      <c r="C37" s="125" t="s">
        <v>543</v>
      </c>
      <c r="D37" s="117" t="s">
        <v>47</v>
      </c>
      <c r="E37" s="118"/>
      <c r="F37" s="3"/>
      <c r="G37" s="119" t="s">
        <v>3</v>
      </c>
      <c r="H37" s="3"/>
      <c r="I37" s="116">
        <v>2</v>
      </c>
      <c r="J37" s="116"/>
      <c r="K37" s="231">
        <f t="shared" si="2"/>
        <v>1</v>
      </c>
      <c r="L37" s="222">
        <f t="shared" si="3"/>
        <v>32</v>
      </c>
      <c r="M37" s="222">
        <f t="shared" si="4"/>
        <v>0</v>
      </c>
      <c r="N37" s="222">
        <f t="shared" si="5"/>
        <v>0</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544</v>
      </c>
    </row>
    <row r="38" spans="1:27" ht="28">
      <c r="A38" s="222">
        <v>2471</v>
      </c>
      <c r="B38" s="122" t="str">
        <f t="shared" si="1"/>
        <v>B.1.33</v>
      </c>
      <c r="C38" s="125" t="s">
        <v>545</v>
      </c>
      <c r="D38" s="117" t="s">
        <v>47</v>
      </c>
      <c r="E38" s="118" t="s">
        <v>546</v>
      </c>
      <c r="F38" s="3" t="s">
        <v>178</v>
      </c>
      <c r="G38" s="119" t="s">
        <v>179</v>
      </c>
      <c r="H38" s="3" t="s">
        <v>180</v>
      </c>
      <c r="I38" s="116">
        <v>2</v>
      </c>
      <c r="J38" s="116"/>
      <c r="K38" s="231">
        <f t="shared" si="2"/>
        <v>1</v>
      </c>
      <c r="L38" s="222">
        <f t="shared" si="3"/>
        <v>33</v>
      </c>
      <c r="M38" s="222">
        <f t="shared" si="4"/>
        <v>0</v>
      </c>
      <c r="N38" s="222">
        <f t="shared" si="5"/>
        <v>0</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f t="shared" si="0"/>
        <v>1</v>
      </c>
      <c r="Y38" s="119"/>
      <c r="Z38" s="3"/>
      <c r="AA38" s="121" t="s">
        <v>547</v>
      </c>
    </row>
    <row r="39" spans="1:27" ht="28">
      <c r="A39" s="222">
        <v>2473</v>
      </c>
      <c r="B39" s="122" t="str">
        <f t="shared" si="1"/>
        <v>B.1.33.1</v>
      </c>
      <c r="C39" s="62" t="s">
        <v>548</v>
      </c>
      <c r="D39" s="117" t="s">
        <v>47</v>
      </c>
      <c r="E39" s="118"/>
      <c r="F39" s="3"/>
      <c r="G39" s="119" t="s">
        <v>549</v>
      </c>
      <c r="H39" s="3" t="s">
        <v>180</v>
      </c>
      <c r="I39" s="116">
        <v>3</v>
      </c>
      <c r="J39" s="116"/>
      <c r="K39" s="231">
        <f t="shared" si="2"/>
        <v>1</v>
      </c>
      <c r="L39" s="222">
        <f t="shared" si="3"/>
        <v>33</v>
      </c>
      <c r="M39" s="222">
        <f t="shared" si="4"/>
        <v>1</v>
      </c>
      <c r="N39" s="222">
        <f t="shared" si="5"/>
        <v>0</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si="0"/>
        <v/>
      </c>
      <c r="Y39" s="119"/>
      <c r="Z39" s="3"/>
      <c r="AA39" s="121" t="s">
        <v>550</v>
      </c>
    </row>
    <row r="40" spans="1:27" ht="28">
      <c r="A40" s="222">
        <v>2474</v>
      </c>
      <c r="B40" s="122" t="str">
        <f t="shared" si="1"/>
        <v>B.1.33.2</v>
      </c>
      <c r="C40" s="62" t="s">
        <v>551</v>
      </c>
      <c r="D40" s="117" t="s">
        <v>47</v>
      </c>
      <c r="E40" s="118"/>
      <c r="F40" s="3"/>
      <c r="G40" s="119" t="s">
        <v>552</v>
      </c>
      <c r="H40" s="3" t="s">
        <v>180</v>
      </c>
      <c r="I40" s="116">
        <v>3</v>
      </c>
      <c r="J40" s="116"/>
      <c r="K40" s="231">
        <f t="shared" si="2"/>
        <v>1</v>
      </c>
      <c r="L40" s="222">
        <f t="shared" si="3"/>
        <v>33</v>
      </c>
      <c r="M40" s="222">
        <f t="shared" si="4"/>
        <v>2</v>
      </c>
      <c r="N40" s="222">
        <f t="shared" si="5"/>
        <v>0</v>
      </c>
      <c r="O40" s="222">
        <f t="shared" si="6"/>
        <v>0</v>
      </c>
      <c r="P40" s="222">
        <f t="shared" si="7"/>
        <v>0</v>
      </c>
      <c r="Q40" s="222">
        <f t="shared" si="8"/>
        <v>1</v>
      </c>
      <c r="R40" s="222">
        <f t="shared" si="9"/>
        <v>1</v>
      </c>
      <c r="S40" s="222">
        <f t="shared" si="10"/>
        <v>1</v>
      </c>
      <c r="T40" s="222">
        <f t="shared" si="11"/>
        <v>0</v>
      </c>
      <c r="U40" s="222">
        <f t="shared" si="12"/>
        <v>1</v>
      </c>
      <c r="V40" s="222">
        <f t="shared" si="13"/>
        <v>1</v>
      </c>
      <c r="W40" s="222">
        <f t="shared" si="14"/>
        <v>1</v>
      </c>
      <c r="X40" s="120" t="str">
        <f t="shared" si="0"/>
        <v/>
      </c>
      <c r="Y40" s="119"/>
      <c r="Z40" s="3"/>
      <c r="AA40" s="121" t="s">
        <v>553</v>
      </c>
    </row>
    <row r="41" spans="1:27" ht="28">
      <c r="A41" s="222">
        <v>2478</v>
      </c>
      <c r="B41" s="122" t="str">
        <f t="shared" si="1"/>
        <v>B.1.33.3</v>
      </c>
      <c r="C41" s="62" t="s">
        <v>554</v>
      </c>
      <c r="D41" s="117" t="s">
        <v>47</v>
      </c>
      <c r="E41" s="118"/>
      <c r="F41" s="3"/>
      <c r="G41" s="119" t="s">
        <v>555</v>
      </c>
      <c r="H41" s="3" t="s">
        <v>180</v>
      </c>
      <c r="I41" s="116">
        <v>3</v>
      </c>
      <c r="J41" s="116"/>
      <c r="K41" s="231">
        <f t="shared" si="2"/>
        <v>1</v>
      </c>
      <c r="L41" s="222">
        <f t="shared" si="3"/>
        <v>33</v>
      </c>
      <c r="M41" s="222">
        <f t="shared" si="4"/>
        <v>3</v>
      </c>
      <c r="N41" s="222">
        <f t="shared" si="5"/>
        <v>0</v>
      </c>
      <c r="O41" s="222">
        <f t="shared" si="6"/>
        <v>0</v>
      </c>
      <c r="P41" s="222">
        <f t="shared" si="7"/>
        <v>0</v>
      </c>
      <c r="Q41" s="222">
        <f t="shared" si="8"/>
        <v>1</v>
      </c>
      <c r="R41" s="222">
        <f t="shared" si="9"/>
        <v>1</v>
      </c>
      <c r="S41" s="222">
        <f t="shared" si="10"/>
        <v>1</v>
      </c>
      <c r="T41" s="222">
        <f t="shared" si="11"/>
        <v>0</v>
      </c>
      <c r="U41" s="222">
        <f t="shared" si="12"/>
        <v>1</v>
      </c>
      <c r="V41" s="222">
        <f t="shared" si="13"/>
        <v>1</v>
      </c>
      <c r="W41" s="222">
        <f t="shared" si="14"/>
        <v>1</v>
      </c>
      <c r="X41" s="120" t="str">
        <f t="shared" si="0"/>
        <v/>
      </c>
      <c r="Y41" s="119"/>
      <c r="Z41" s="3"/>
      <c r="AA41" s="121" t="s">
        <v>556</v>
      </c>
    </row>
    <row r="42" spans="1:27" ht="28">
      <c r="A42" s="222">
        <v>2479</v>
      </c>
      <c r="B42" s="122" t="str">
        <f t="shared" si="1"/>
        <v>B.1.33.4</v>
      </c>
      <c r="C42" s="62" t="s">
        <v>557</v>
      </c>
      <c r="D42" s="117" t="s">
        <v>47</v>
      </c>
      <c r="E42" s="118"/>
      <c r="F42" s="3"/>
      <c r="G42" s="119" t="s">
        <v>558</v>
      </c>
      <c r="H42" s="3" t="s">
        <v>180</v>
      </c>
      <c r="I42" s="116">
        <v>3</v>
      </c>
      <c r="J42" s="116"/>
      <c r="K42" s="231">
        <f t="shared" si="2"/>
        <v>1</v>
      </c>
      <c r="L42" s="222">
        <f t="shared" si="3"/>
        <v>33</v>
      </c>
      <c r="M42" s="222">
        <f t="shared" si="4"/>
        <v>4</v>
      </c>
      <c r="N42" s="222">
        <f t="shared" si="5"/>
        <v>0</v>
      </c>
      <c r="O42" s="222">
        <f t="shared" si="6"/>
        <v>0</v>
      </c>
      <c r="P42" s="222">
        <f t="shared" si="7"/>
        <v>0</v>
      </c>
      <c r="Q42" s="222">
        <f t="shared" si="8"/>
        <v>1</v>
      </c>
      <c r="R42" s="222">
        <f t="shared" si="9"/>
        <v>1</v>
      </c>
      <c r="S42" s="222">
        <f t="shared" si="10"/>
        <v>1</v>
      </c>
      <c r="T42" s="222">
        <f t="shared" si="11"/>
        <v>0</v>
      </c>
      <c r="U42" s="222">
        <f t="shared" si="12"/>
        <v>1</v>
      </c>
      <c r="V42" s="222">
        <f t="shared" si="13"/>
        <v>1</v>
      </c>
      <c r="W42" s="222">
        <f t="shared" si="14"/>
        <v>1</v>
      </c>
      <c r="X42" s="120" t="str">
        <f t="shared" si="0"/>
        <v/>
      </c>
      <c r="Y42" s="119"/>
      <c r="Z42" s="3"/>
      <c r="AA42" s="121" t="s">
        <v>559</v>
      </c>
    </row>
    <row r="43" spans="1:27" ht="28">
      <c r="A43" s="222">
        <v>2481</v>
      </c>
      <c r="B43" s="122" t="str">
        <f t="shared" si="1"/>
        <v>B.1.33.5</v>
      </c>
      <c r="C43" s="62" t="s">
        <v>560</v>
      </c>
      <c r="D43" s="117" t="s">
        <v>47</v>
      </c>
      <c r="E43" s="118"/>
      <c r="F43" s="3"/>
      <c r="G43" s="119" t="s">
        <v>561</v>
      </c>
      <c r="H43" s="3" t="s">
        <v>180</v>
      </c>
      <c r="I43" s="116">
        <v>3</v>
      </c>
      <c r="J43" s="116"/>
      <c r="K43" s="231">
        <f t="shared" si="2"/>
        <v>1</v>
      </c>
      <c r="L43" s="222">
        <f t="shared" si="3"/>
        <v>33</v>
      </c>
      <c r="M43" s="222">
        <f t="shared" si="4"/>
        <v>5</v>
      </c>
      <c r="N43" s="222">
        <f t="shared" si="5"/>
        <v>0</v>
      </c>
      <c r="O43" s="222">
        <f t="shared" si="6"/>
        <v>0</v>
      </c>
      <c r="P43" s="222">
        <f t="shared" si="7"/>
        <v>0</v>
      </c>
      <c r="Q43" s="222">
        <f t="shared" si="8"/>
        <v>1</v>
      </c>
      <c r="R43" s="222">
        <f t="shared" si="9"/>
        <v>1</v>
      </c>
      <c r="S43" s="222">
        <f t="shared" si="10"/>
        <v>1</v>
      </c>
      <c r="T43" s="222">
        <f t="shared" si="11"/>
        <v>0</v>
      </c>
      <c r="U43" s="222">
        <f t="shared" si="12"/>
        <v>1</v>
      </c>
      <c r="V43" s="222">
        <f t="shared" si="13"/>
        <v>1</v>
      </c>
      <c r="W43" s="222">
        <f t="shared" si="14"/>
        <v>1</v>
      </c>
      <c r="X43" s="120" t="str">
        <f t="shared" si="0"/>
        <v/>
      </c>
      <c r="Y43" s="119"/>
      <c r="Z43" s="3"/>
      <c r="AA43" s="121" t="s">
        <v>562</v>
      </c>
    </row>
    <row r="44" spans="1:27" ht="28">
      <c r="A44" s="222">
        <v>2482</v>
      </c>
      <c r="B44" s="122" t="str">
        <f t="shared" si="1"/>
        <v>B.1.33.6</v>
      </c>
      <c r="C44" s="62" t="s">
        <v>563</v>
      </c>
      <c r="D44" s="117" t="s">
        <v>47</v>
      </c>
      <c r="E44" s="118"/>
      <c r="F44" s="3"/>
      <c r="G44" s="119" t="s">
        <v>564</v>
      </c>
      <c r="H44" s="3" t="s">
        <v>180</v>
      </c>
      <c r="I44" s="116">
        <v>3</v>
      </c>
      <c r="J44" s="116"/>
      <c r="K44" s="231">
        <f t="shared" si="2"/>
        <v>1</v>
      </c>
      <c r="L44" s="222">
        <f t="shared" si="3"/>
        <v>33</v>
      </c>
      <c r="M44" s="222">
        <f t="shared" si="4"/>
        <v>6</v>
      </c>
      <c r="N44" s="222">
        <f t="shared" si="5"/>
        <v>0</v>
      </c>
      <c r="O44" s="222">
        <f t="shared" si="6"/>
        <v>0</v>
      </c>
      <c r="P44" s="222">
        <f t="shared" si="7"/>
        <v>0</v>
      </c>
      <c r="Q44" s="222">
        <f t="shared" si="8"/>
        <v>1</v>
      </c>
      <c r="R44" s="222">
        <f t="shared" si="9"/>
        <v>1</v>
      </c>
      <c r="S44" s="222">
        <f t="shared" si="10"/>
        <v>1</v>
      </c>
      <c r="T44" s="222">
        <f t="shared" si="11"/>
        <v>0</v>
      </c>
      <c r="U44" s="222">
        <f t="shared" si="12"/>
        <v>1</v>
      </c>
      <c r="V44" s="222">
        <f t="shared" si="13"/>
        <v>1</v>
      </c>
      <c r="W44" s="222">
        <f t="shared" si="14"/>
        <v>1</v>
      </c>
      <c r="X44" s="120" t="str">
        <f t="shared" si="0"/>
        <v/>
      </c>
      <c r="Y44" s="119"/>
      <c r="Z44" s="3"/>
      <c r="AA44" s="121" t="s">
        <v>565</v>
      </c>
    </row>
    <row r="45" spans="1:27" ht="28">
      <c r="A45" s="222">
        <v>2483</v>
      </c>
      <c r="B45" s="122" t="str">
        <f t="shared" si="1"/>
        <v>B.1.33.7</v>
      </c>
      <c r="C45" s="62" t="s">
        <v>566</v>
      </c>
      <c r="D45" s="117" t="s">
        <v>47</v>
      </c>
      <c r="E45" s="118"/>
      <c r="F45" s="3" t="s">
        <v>178</v>
      </c>
      <c r="G45" s="119" t="s">
        <v>179</v>
      </c>
      <c r="H45" s="3" t="s">
        <v>180</v>
      </c>
      <c r="I45" s="116">
        <v>3</v>
      </c>
      <c r="J45" s="116"/>
      <c r="K45" s="231">
        <f t="shared" si="2"/>
        <v>1</v>
      </c>
      <c r="L45" s="222">
        <f t="shared" si="3"/>
        <v>33</v>
      </c>
      <c r="M45" s="222">
        <f t="shared" si="4"/>
        <v>7</v>
      </c>
      <c r="N45" s="222">
        <f t="shared" si="5"/>
        <v>0</v>
      </c>
      <c r="O45" s="222">
        <f t="shared" si="6"/>
        <v>0</v>
      </c>
      <c r="P45" s="222">
        <f t="shared" si="7"/>
        <v>0</v>
      </c>
      <c r="Q45" s="222">
        <f t="shared" si="8"/>
        <v>1</v>
      </c>
      <c r="R45" s="222">
        <f t="shared" si="9"/>
        <v>1</v>
      </c>
      <c r="S45" s="222">
        <f t="shared" si="10"/>
        <v>1</v>
      </c>
      <c r="T45" s="222">
        <f t="shared" si="11"/>
        <v>0</v>
      </c>
      <c r="U45" s="222">
        <f t="shared" si="12"/>
        <v>1</v>
      </c>
      <c r="V45" s="222">
        <f t="shared" si="13"/>
        <v>1</v>
      </c>
      <c r="W45" s="222">
        <f t="shared" si="14"/>
        <v>1</v>
      </c>
      <c r="X45" s="120" t="str">
        <f t="shared" si="0"/>
        <v/>
      </c>
      <c r="Y45" s="119"/>
      <c r="Z45" s="3"/>
      <c r="AA45" s="121" t="s">
        <v>567</v>
      </c>
    </row>
    <row r="46" spans="1:27" ht="14">
      <c r="A46" s="222">
        <v>53</v>
      </c>
      <c r="B46" s="122" t="str">
        <f t="shared" si="1"/>
        <v>B.1.34</v>
      </c>
      <c r="C46" s="125" t="s">
        <v>568</v>
      </c>
      <c r="D46" s="117" t="s">
        <v>47</v>
      </c>
      <c r="E46" s="118" t="s">
        <v>569</v>
      </c>
      <c r="F46" s="3"/>
      <c r="G46" s="119" t="s">
        <v>3</v>
      </c>
      <c r="H46" s="3"/>
      <c r="I46" s="116">
        <v>2</v>
      </c>
      <c r="J46" s="116"/>
      <c r="K46" s="231">
        <f t="shared" si="2"/>
        <v>1</v>
      </c>
      <c r="L46" s="222">
        <f t="shared" si="3"/>
        <v>34</v>
      </c>
      <c r="M46" s="222">
        <f t="shared" si="4"/>
        <v>0</v>
      </c>
      <c r="N46" s="222">
        <f t="shared" si="5"/>
        <v>0</v>
      </c>
      <c r="O46" s="222">
        <f t="shared" si="6"/>
        <v>0</v>
      </c>
      <c r="P46" s="222">
        <f t="shared" si="7"/>
        <v>0</v>
      </c>
      <c r="Q46" s="222">
        <f t="shared" si="8"/>
        <v>1</v>
      </c>
      <c r="R46" s="222">
        <f t="shared" si="9"/>
        <v>1</v>
      </c>
      <c r="S46" s="222">
        <f t="shared" si="10"/>
        <v>1</v>
      </c>
      <c r="T46" s="222">
        <f t="shared" si="11"/>
        <v>0</v>
      </c>
      <c r="U46" s="222">
        <f t="shared" si="12"/>
        <v>1</v>
      </c>
      <c r="V46" s="222">
        <f t="shared" si="13"/>
        <v>1</v>
      </c>
      <c r="W46" s="222">
        <f t="shared" si="14"/>
        <v>1</v>
      </c>
      <c r="X46" s="120" t="str">
        <f t="shared" si="0"/>
        <v/>
      </c>
      <c r="Y46" s="119"/>
      <c r="Z46" s="3"/>
      <c r="AA46" s="121" t="s">
        <v>570</v>
      </c>
    </row>
    <row r="47" spans="1:27" ht="14">
      <c r="A47" s="222">
        <v>54</v>
      </c>
      <c r="B47" s="122" t="str">
        <f t="shared" si="1"/>
        <v>B.1.34.1</v>
      </c>
      <c r="C47" s="62" t="s">
        <v>571</v>
      </c>
      <c r="D47" s="117" t="s">
        <v>47</v>
      </c>
      <c r="E47" s="118"/>
      <c r="F47" s="3"/>
      <c r="G47" s="119" t="s">
        <v>3</v>
      </c>
      <c r="H47" s="3"/>
      <c r="I47" s="116">
        <v>3</v>
      </c>
      <c r="J47" s="116"/>
      <c r="K47" s="231">
        <f t="shared" si="2"/>
        <v>1</v>
      </c>
      <c r="L47" s="222">
        <f t="shared" si="3"/>
        <v>34</v>
      </c>
      <c r="M47" s="222">
        <f t="shared" si="4"/>
        <v>1</v>
      </c>
      <c r="N47" s="222">
        <f t="shared" si="5"/>
        <v>0</v>
      </c>
      <c r="O47" s="222">
        <f t="shared" si="6"/>
        <v>0</v>
      </c>
      <c r="P47" s="222">
        <f t="shared" si="7"/>
        <v>0</v>
      </c>
      <c r="Q47" s="222">
        <f t="shared" si="8"/>
        <v>1</v>
      </c>
      <c r="R47" s="222">
        <f t="shared" si="9"/>
        <v>1</v>
      </c>
      <c r="S47" s="222">
        <f t="shared" si="10"/>
        <v>1</v>
      </c>
      <c r="T47" s="222">
        <f t="shared" si="11"/>
        <v>0</v>
      </c>
      <c r="U47" s="222">
        <f t="shared" si="12"/>
        <v>1</v>
      </c>
      <c r="V47" s="222">
        <f t="shared" si="13"/>
        <v>1</v>
      </c>
      <c r="W47" s="222">
        <f t="shared" si="14"/>
        <v>1</v>
      </c>
      <c r="X47" s="120" t="str">
        <f t="shared" si="0"/>
        <v/>
      </c>
      <c r="Y47" s="119"/>
      <c r="Z47" s="3"/>
      <c r="AA47" s="121" t="s">
        <v>572</v>
      </c>
    </row>
    <row r="48" spans="1:27" ht="28">
      <c r="A48" s="222">
        <v>19</v>
      </c>
      <c r="B48" s="122" t="str">
        <f t="shared" si="1"/>
        <v>B.1.35</v>
      </c>
      <c r="C48" s="125" t="s">
        <v>573</v>
      </c>
      <c r="D48" s="117" t="s">
        <v>47</v>
      </c>
      <c r="E48" s="118"/>
      <c r="F48" s="3"/>
      <c r="G48" s="119" t="s">
        <v>174</v>
      </c>
      <c r="H48" s="3" t="s">
        <v>175</v>
      </c>
      <c r="I48" s="116">
        <v>2</v>
      </c>
      <c r="J48" s="116"/>
      <c r="K48" s="231">
        <f t="shared" si="2"/>
        <v>1</v>
      </c>
      <c r="L48" s="222">
        <f t="shared" si="3"/>
        <v>35</v>
      </c>
      <c r="M48" s="222">
        <f t="shared" si="4"/>
        <v>0</v>
      </c>
      <c r="N48" s="222">
        <f t="shared" si="5"/>
        <v>0</v>
      </c>
      <c r="O48" s="222">
        <f t="shared" si="6"/>
        <v>0</v>
      </c>
      <c r="P48" s="222">
        <f t="shared" si="7"/>
        <v>0</v>
      </c>
      <c r="Q48" s="222">
        <f t="shared" si="8"/>
        <v>1</v>
      </c>
      <c r="R48" s="222">
        <f t="shared" si="9"/>
        <v>1</v>
      </c>
      <c r="S48" s="222">
        <f t="shared" si="10"/>
        <v>1</v>
      </c>
      <c r="T48" s="222">
        <f t="shared" si="11"/>
        <v>0</v>
      </c>
      <c r="U48" s="222">
        <f t="shared" si="12"/>
        <v>1</v>
      </c>
      <c r="V48" s="222">
        <f t="shared" si="13"/>
        <v>1</v>
      </c>
      <c r="W48" s="222">
        <f t="shared" si="14"/>
        <v>1</v>
      </c>
      <c r="X48" s="120" t="str">
        <f t="shared" si="0"/>
        <v/>
      </c>
      <c r="Y48" s="119"/>
      <c r="Z48" s="3"/>
      <c r="AA48" s="121" t="s">
        <v>574</v>
      </c>
    </row>
    <row r="49" spans="1:27" ht="14">
      <c r="A49" s="222">
        <v>223</v>
      </c>
      <c r="B49" s="122" t="str">
        <f t="shared" si="1"/>
        <v>B.1.35.1</v>
      </c>
      <c r="C49" s="62" t="s">
        <v>575</v>
      </c>
      <c r="D49" s="117" t="s">
        <v>47</v>
      </c>
      <c r="E49" s="118"/>
      <c r="F49" s="3"/>
      <c r="G49" s="119" t="s">
        <v>3</v>
      </c>
      <c r="H49" s="3"/>
      <c r="I49" s="116">
        <v>3</v>
      </c>
      <c r="J49" s="116"/>
      <c r="K49" s="231">
        <f t="shared" si="2"/>
        <v>1</v>
      </c>
      <c r="L49" s="222">
        <f t="shared" si="3"/>
        <v>35</v>
      </c>
      <c r="M49" s="222">
        <f t="shared" si="4"/>
        <v>1</v>
      </c>
      <c r="N49" s="222">
        <f t="shared" si="5"/>
        <v>0</v>
      </c>
      <c r="O49" s="222">
        <f t="shared" si="6"/>
        <v>0</v>
      </c>
      <c r="P49" s="222">
        <f t="shared" si="7"/>
        <v>0</v>
      </c>
      <c r="Q49" s="222">
        <f t="shared" si="8"/>
        <v>1</v>
      </c>
      <c r="R49" s="222">
        <f t="shared" si="9"/>
        <v>1</v>
      </c>
      <c r="S49" s="222">
        <f t="shared" si="10"/>
        <v>1</v>
      </c>
      <c r="T49" s="222">
        <f t="shared" si="11"/>
        <v>0</v>
      </c>
      <c r="U49" s="222">
        <f t="shared" si="12"/>
        <v>1</v>
      </c>
      <c r="V49" s="222">
        <f t="shared" si="13"/>
        <v>1</v>
      </c>
      <c r="W49" s="222">
        <f t="shared" si="14"/>
        <v>1</v>
      </c>
      <c r="X49" s="120" t="str">
        <f t="shared" si="0"/>
        <v/>
      </c>
      <c r="Y49" s="119"/>
      <c r="Z49" s="3"/>
      <c r="AA49" s="121" t="s">
        <v>576</v>
      </c>
    </row>
    <row r="50" spans="1:27" ht="14">
      <c r="A50" s="222">
        <v>224</v>
      </c>
      <c r="B50" s="122" t="str">
        <f t="shared" si="1"/>
        <v>B.1.35.2</v>
      </c>
      <c r="C50" s="62" t="s">
        <v>577</v>
      </c>
      <c r="D50" s="117" t="s">
        <v>47</v>
      </c>
      <c r="E50" s="118"/>
      <c r="F50" s="3"/>
      <c r="G50" s="119" t="s">
        <v>3</v>
      </c>
      <c r="H50" s="3"/>
      <c r="I50" s="116">
        <v>3</v>
      </c>
      <c r="J50" s="116"/>
      <c r="K50" s="231">
        <f t="shared" si="2"/>
        <v>1</v>
      </c>
      <c r="L50" s="222">
        <f t="shared" si="3"/>
        <v>35</v>
      </c>
      <c r="M50" s="222">
        <f t="shared" si="4"/>
        <v>2</v>
      </c>
      <c r="N50" s="222">
        <f t="shared" si="5"/>
        <v>0</v>
      </c>
      <c r="O50" s="222">
        <f t="shared" si="6"/>
        <v>0</v>
      </c>
      <c r="P50" s="222">
        <f t="shared" si="7"/>
        <v>0</v>
      </c>
      <c r="Q50" s="222">
        <f t="shared" si="8"/>
        <v>1</v>
      </c>
      <c r="R50" s="222">
        <f t="shared" si="9"/>
        <v>1</v>
      </c>
      <c r="S50" s="222">
        <f t="shared" si="10"/>
        <v>1</v>
      </c>
      <c r="T50" s="222">
        <f t="shared" si="11"/>
        <v>0</v>
      </c>
      <c r="U50" s="222">
        <f t="shared" si="12"/>
        <v>1</v>
      </c>
      <c r="V50" s="222">
        <f t="shared" si="13"/>
        <v>1</v>
      </c>
      <c r="W50" s="222">
        <f t="shared" si="14"/>
        <v>1</v>
      </c>
      <c r="X50" s="120" t="str">
        <f t="shared" si="0"/>
        <v/>
      </c>
      <c r="Y50" s="119"/>
      <c r="Z50" s="3"/>
      <c r="AA50" s="121" t="s">
        <v>578</v>
      </c>
    </row>
    <row r="51" spans="1:27" ht="14">
      <c r="A51" s="222">
        <v>225</v>
      </c>
      <c r="B51" s="122" t="str">
        <f t="shared" si="1"/>
        <v>B.1.35.3</v>
      </c>
      <c r="C51" s="62" t="s">
        <v>579</v>
      </c>
      <c r="D51" s="117" t="s">
        <v>47</v>
      </c>
      <c r="E51" s="118"/>
      <c r="F51" s="3"/>
      <c r="G51" s="119" t="s">
        <v>3</v>
      </c>
      <c r="H51" s="3"/>
      <c r="I51" s="116">
        <v>3</v>
      </c>
      <c r="J51" s="116"/>
      <c r="K51" s="231">
        <f t="shared" si="2"/>
        <v>1</v>
      </c>
      <c r="L51" s="222">
        <f t="shared" si="3"/>
        <v>35</v>
      </c>
      <c r="M51" s="222">
        <f t="shared" si="4"/>
        <v>3</v>
      </c>
      <c r="N51" s="222">
        <f t="shared" si="5"/>
        <v>0</v>
      </c>
      <c r="O51" s="222">
        <f t="shared" si="6"/>
        <v>0</v>
      </c>
      <c r="P51" s="222">
        <f t="shared" si="7"/>
        <v>0</v>
      </c>
      <c r="Q51" s="222">
        <f t="shared" si="8"/>
        <v>1</v>
      </c>
      <c r="R51" s="222">
        <f t="shared" si="9"/>
        <v>1</v>
      </c>
      <c r="S51" s="222">
        <f t="shared" si="10"/>
        <v>1</v>
      </c>
      <c r="T51" s="222">
        <f t="shared" si="11"/>
        <v>0</v>
      </c>
      <c r="U51" s="222">
        <f t="shared" si="12"/>
        <v>1</v>
      </c>
      <c r="V51" s="222">
        <f t="shared" si="13"/>
        <v>1</v>
      </c>
      <c r="W51" s="222">
        <f t="shared" si="14"/>
        <v>1</v>
      </c>
      <c r="X51" s="120" t="str">
        <f t="shared" si="0"/>
        <v/>
      </c>
      <c r="Y51" s="119"/>
      <c r="Z51" s="3"/>
      <c r="AA51" s="121" t="s">
        <v>580</v>
      </c>
    </row>
    <row r="52" spans="1:27" ht="14">
      <c r="A52" s="222">
        <v>226</v>
      </c>
      <c r="B52" s="122" t="str">
        <f t="shared" si="1"/>
        <v>B.1.35.4</v>
      </c>
      <c r="C52" s="62" t="s">
        <v>581</v>
      </c>
      <c r="D52" s="117" t="s">
        <v>47</v>
      </c>
      <c r="E52" s="118"/>
      <c r="F52" s="3"/>
      <c r="G52" s="119" t="s">
        <v>3</v>
      </c>
      <c r="H52" s="3"/>
      <c r="I52" s="116">
        <v>3</v>
      </c>
      <c r="J52" s="116"/>
      <c r="K52" s="231">
        <f t="shared" si="2"/>
        <v>1</v>
      </c>
      <c r="L52" s="222">
        <f t="shared" si="3"/>
        <v>35</v>
      </c>
      <c r="M52" s="222">
        <f t="shared" si="4"/>
        <v>4</v>
      </c>
      <c r="N52" s="222">
        <f t="shared" si="5"/>
        <v>0</v>
      </c>
      <c r="O52" s="222">
        <f t="shared" si="6"/>
        <v>0</v>
      </c>
      <c r="P52" s="222">
        <f t="shared" si="7"/>
        <v>0</v>
      </c>
      <c r="Q52" s="222">
        <f t="shared" si="8"/>
        <v>1</v>
      </c>
      <c r="R52" s="222">
        <f t="shared" si="9"/>
        <v>1</v>
      </c>
      <c r="S52" s="222">
        <f t="shared" si="10"/>
        <v>1</v>
      </c>
      <c r="T52" s="222">
        <f t="shared" si="11"/>
        <v>0</v>
      </c>
      <c r="U52" s="222">
        <f t="shared" si="12"/>
        <v>1</v>
      </c>
      <c r="V52" s="222">
        <f t="shared" si="13"/>
        <v>1</v>
      </c>
      <c r="W52" s="222">
        <f t="shared" si="14"/>
        <v>1</v>
      </c>
      <c r="X52" s="120" t="str">
        <f t="shared" si="0"/>
        <v/>
      </c>
      <c r="Y52" s="119"/>
      <c r="Z52" s="3"/>
      <c r="AA52" s="121" t="s">
        <v>582</v>
      </c>
    </row>
  </sheetData>
  <sheetProtection password="B009" sheet="1" objects="1" scenarios="1"/>
  <customSheetViews>
    <customSheetView guid="{E1B3B869-9B15-4AFC-BA36-DA09F5711648}" showRuler="0" topLeftCell="A25">
      <selection activeCell="B26" sqref="B26"/>
      <pageMargins left="0" right="0" top="0" bottom="0" header="0" footer="0"/>
      <pageSetup orientation="landscape"/>
      <headerFooter alignWithMargins="0"/>
    </customSheetView>
    <customSheetView guid="{D7B51006-83AC-4A14-BAFD-CE844DFB8668}" showRuler="0" topLeftCell="A25">
      <selection activeCell="B26" sqref="B26"/>
      <pageMargins left="0" right="0" top="0" bottom="0" header="0" footer="0"/>
      <pageSetup orientation="landscape"/>
      <headerFooter alignWithMargins="0"/>
    </customSheetView>
  </customSheetViews>
  <mergeCells count="1">
    <mergeCell ref="B3:H3"/>
  </mergeCells>
  <phoneticPr fontId="0" type="noConversion"/>
  <conditionalFormatting sqref="A5:A52 K5:X52">
    <cfRule type="expression" dxfId="210" priority="22" stopIfTrue="1">
      <formula>A5=""</formula>
    </cfRule>
  </conditionalFormatting>
  <conditionalFormatting sqref="B5:C52">
    <cfRule type="expression" dxfId="209" priority="31" stopIfTrue="1">
      <formula>$X5=1</formula>
    </cfRule>
  </conditionalFormatting>
  <conditionalFormatting sqref="B1:G2 Y1:Z2 H2">
    <cfRule type="expression" dxfId="208" priority="35" stopIfTrue="1">
      <formula>OR($D$2&lt;1,$D$2="0%")</formula>
    </cfRule>
    <cfRule type="expression" dxfId="207" priority="36" stopIfTrue="1">
      <formula>$D$2=1</formula>
    </cfRule>
  </conditionalFormatting>
  <conditionalFormatting sqref="D5:D52">
    <cfRule type="expression" dxfId="206" priority="24" stopIfTrue="1">
      <formula>J5&gt;0</formula>
    </cfRule>
    <cfRule type="expression" dxfId="205" priority="25" stopIfTrue="1">
      <formula>U5=1</formula>
    </cfRule>
    <cfRule type="expression" dxfId="204" priority="26" stopIfTrue="1">
      <formula>U5&gt;1</formula>
    </cfRule>
  </conditionalFormatting>
  <conditionalFormatting sqref="E6:E52">
    <cfRule type="expression" dxfId="203" priority="27" stopIfTrue="1">
      <formula>J6=1</formula>
    </cfRule>
  </conditionalFormatting>
  <conditionalFormatting sqref="H1">
    <cfRule type="expression" dxfId="202" priority="37" stopIfTrue="1">
      <formula>Master="Master"</formula>
    </cfRule>
    <cfRule type="expression" dxfId="201" priority="38" stopIfTrue="1">
      <formula>OR($D$2&lt;1,$D$2="0%")</formula>
    </cfRule>
    <cfRule type="expression" dxfId="200" priority="39" stopIfTrue="1">
      <formula>$D$2=1</formula>
    </cfRule>
  </conditionalFormatting>
  <conditionalFormatting sqref="I5:I52">
    <cfRule type="expression" dxfId="199" priority="1" stopIfTrue="1">
      <formula>I5*I6/I5-I5&gt;1</formula>
    </cfRule>
  </conditionalFormatting>
  <conditionalFormatting sqref="AA1">
    <cfRule type="expression" dxfId="198" priority="60" stopIfTrue="1">
      <formula>Master="Master"</formula>
    </cfRule>
  </conditionalFormatting>
  <conditionalFormatting sqref="AA2:AA3">
    <cfRule type="expression" dxfId="197" priority="61" stopIfTrue="1">
      <formula>Master="Master"</formula>
    </cfRule>
  </conditionalFormatting>
  <conditionalFormatting sqref="AA4">
    <cfRule type="expression" dxfId="196" priority="62" stopIfTrue="1">
      <formula>Master="Master"</formula>
    </cfRule>
  </conditionalFormatting>
  <conditionalFormatting sqref="AA5:AA52">
    <cfRule type="expression" dxfId="195" priority="59" stopIfTrue="1">
      <formula>Master="Master"</formula>
    </cfRule>
  </conditionalFormatting>
  <dataValidations xWindow="727" yWindow="286"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43:H43 G17:H17 E5:E52" xr:uid="{00000000-0002-0000-05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52" xr:uid="{00000000-0002-0000-05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A60"/>
  <sheetViews>
    <sheetView showGridLines="0" showZeros="0" topLeftCell="B1" zoomScale="85" zoomScaleNormal="75" workbookViewId="0">
      <pane ySplit="4" topLeftCell="A5" activePane="bottomLeft" state="frozen"/>
      <selection activeCell="B6" sqref="B6"/>
      <selection pane="bottomLeft" activeCell="E5" sqref="E5"/>
    </sheetView>
  </sheetViews>
  <sheetFormatPr defaultColWidth="8.81640625" defaultRowHeight="12.5"/>
  <cols>
    <col min="1" max="1" width="5.8164062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customWidth="1"/>
    <col min="9" max="24" width="2.81640625" hidden="1" customWidth="1"/>
    <col min="25" max="25" width="14.1796875" hidden="1" customWidth="1"/>
    <col min="26" max="26" width="28.1796875" hidden="1" customWidth="1"/>
  </cols>
  <sheetData>
    <row r="1" spans="1:27" ht="23.25" customHeight="1">
      <c r="A1" s="39"/>
      <c r="B1" s="84" t="s">
        <v>10</v>
      </c>
      <c r="C1" s="85"/>
      <c r="D1" s="86"/>
      <c r="E1" s="86"/>
      <c r="F1" s="86"/>
      <c r="G1" s="86"/>
      <c r="H1" s="63">
        <f>Master</f>
        <v>0</v>
      </c>
      <c r="I1" s="217"/>
      <c r="J1" s="217"/>
      <c r="K1" s="217"/>
      <c r="L1" s="217"/>
      <c r="M1" s="217"/>
      <c r="N1" s="217"/>
      <c r="O1" s="217"/>
      <c r="P1" s="217" t="str">
        <f>LEFT(B1,1)</f>
        <v>C</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COUNTA(I5:I60)</f>
        <v>56</v>
      </c>
      <c r="J2" s="219"/>
      <c r="K2" s="219"/>
      <c r="L2" s="219"/>
      <c r="M2" s="219"/>
      <c r="N2" s="219"/>
      <c r="O2" s="219"/>
      <c r="P2" s="219"/>
      <c r="Q2" s="219"/>
      <c r="R2" s="219"/>
      <c r="S2" s="219">
        <f>COUNTIF(S5:S60,1)</f>
        <v>56</v>
      </c>
      <c r="T2" s="219"/>
      <c r="U2" s="219"/>
      <c r="V2" s="219"/>
      <c r="W2" s="219">
        <f>COUNTIF(W5:W60,1)</f>
        <v>56</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95">
        <f>MAX(A5:A60)</f>
        <v>2889</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28">
      <c r="A5" s="222">
        <v>58</v>
      </c>
      <c r="B5" s="116" t="str">
        <f>IF(I5=0,"",IF(I5=1,P$1&amp;"."&amp;K5,IF(I5=2,P$1&amp;"."&amp;K5&amp;"."&amp;L5,IF(I5=3,P$1&amp;"."&amp;K5&amp;"."&amp;L5&amp;"."&amp;M5,IF(I5=4,P$1&amp;"."&amp;K5&amp;"."&amp;L5&amp;"."&amp;M5&amp;"."&amp;N5,IF(I5=5,P$1&amp;"."&amp;K5&amp;"."&amp;L5&amp;"."&amp;M5&amp;"."&amp;N5&amp;"."&amp;O5))))))</f>
        <v>C.1</v>
      </c>
      <c r="C5" s="3" t="s">
        <v>583</v>
      </c>
      <c r="D5" s="117" t="s">
        <v>47</v>
      </c>
      <c r="E5" s="212" t="s">
        <v>584</v>
      </c>
      <c r="F5" s="3"/>
      <c r="G5" s="119" t="s">
        <v>184</v>
      </c>
      <c r="H5" s="3" t="s">
        <v>185</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36" si="0">IF(Master="Master",Q5,IF(U4="",R5,IF(OR(AND(T5&gt;0,R5&lt;U4),AND(T5=1,R5&lt;=U4)),U4,R5)))</f>
        <v>1</v>
      </c>
      <c r="V5" s="222">
        <f>IF(I5="","",IF(OR(AND(S4=1,T5=1),R5&gt;0,AND(S6=0,V6=1)),1,0))</f>
        <v>1</v>
      </c>
      <c r="W5" s="222">
        <f>IF(I5="","",IF(OR(AND(T5&gt;0,S5=1),AND(S5=1,V5=1)),1,0))</f>
        <v>1</v>
      </c>
      <c r="X5" s="120">
        <f t="shared" ref="X5:X36" si="1">IF(ISNA(VLOOKUP(A5,L2_Array,1,FALSE)),"",1)</f>
        <v>1</v>
      </c>
      <c r="Y5" s="119"/>
      <c r="Z5" s="3"/>
      <c r="AA5" s="121" t="s">
        <v>585</v>
      </c>
    </row>
    <row r="6" spans="1:27" ht="28">
      <c r="A6" s="222">
        <v>61</v>
      </c>
      <c r="B6" s="116" t="str">
        <f t="shared" ref="B6:B60" si="2">IF(I6=0,"",IF(I6=1,P$1&amp;"."&amp;K6,IF(I6=2,P$1&amp;"."&amp;K6&amp;"."&amp;L6,IF(I6=3,P$1&amp;"."&amp;K6&amp;"."&amp;L6&amp;"."&amp;M6,IF(I6=4,P$1&amp;"."&amp;K6&amp;"."&amp;L6&amp;"."&amp;M6&amp;"."&amp;N6,IF(I6=5,P$1&amp;"."&amp;K6&amp;"."&amp;L6&amp;"."&amp;M6&amp;"."&amp;N6&amp;"."&amp;O6))))))</f>
        <v>C.1.1</v>
      </c>
      <c r="C6" s="125" t="s">
        <v>586</v>
      </c>
      <c r="D6" s="117" t="s">
        <v>47</v>
      </c>
      <c r="E6" s="118"/>
      <c r="F6" s="3"/>
      <c r="G6" s="119" t="s">
        <v>587</v>
      </c>
      <c r="H6" s="3" t="s">
        <v>185</v>
      </c>
      <c r="I6" s="116">
        <v>2</v>
      </c>
      <c r="J6" s="116"/>
      <c r="K6" s="231">
        <f t="shared" ref="K6:K60" si="3">IF(K5="",1,IF(I6=1,K5+1,K5))</f>
        <v>1</v>
      </c>
      <c r="L6" s="222">
        <f t="shared" ref="L6:L60" si="4">IF(L5="",0,IF(K5&lt;&gt;K6,0,IF($I6=2,L5+1,L5)))</f>
        <v>1</v>
      </c>
      <c r="M6" s="222">
        <f t="shared" ref="M6:M60" si="5">IF(M5="",0,IF(L5&lt;&gt;L6,0,IF($I6=3,M5+1,M5)))</f>
        <v>0</v>
      </c>
      <c r="N6" s="222">
        <f t="shared" ref="N6:N60" si="6">IF(N5="",0,IF(M5&lt;&gt;M6,0,IF($I6=4,N5+1,N5)))</f>
        <v>0</v>
      </c>
      <c r="O6" s="222">
        <f t="shared" ref="O6:O60" si="7">IF(O5="",0,IF(N5&lt;&gt;N6,0,IF($I6=5,O5+1,O5)))</f>
        <v>0</v>
      </c>
      <c r="P6" s="222">
        <f t="shared" ref="P6:P60" si="8">IF(OR(Master="Master",I6=0),0,IF(J6=1,0,IF(ISNA(VLOOKUP(A6,L2_Array,21,FALSE)),0,VLOOKUP(A6,L2_Array,21,FALSE))))</f>
        <v>0</v>
      </c>
      <c r="Q6" s="222">
        <f t="shared" ref="Q6:Q60" si="9">IF(I6="","",IF(D6="Yes",1,IF(D6="No",2,IF(D6="N/A",3,0))))</f>
        <v>1</v>
      </c>
      <c r="R6" s="222">
        <f t="shared" ref="R6:R60" si="10">IF(I6="","",IF(P6&gt;0,P6,IF(Q6&gt;0,Q6,0)))</f>
        <v>1</v>
      </c>
      <c r="S6" s="222">
        <f t="shared" ref="S6:S60" si="11">IF(I6="","",IF(OR(I6=1,S5=""),1,IF(OR(AND(J5=1,(I6-I4&lt;&gt;0)),AND(S5=0,I5=I6),AND(J5=1,I6=I4)),0,1)))</f>
        <v>1</v>
      </c>
      <c r="T6" s="222">
        <f t="shared" ref="T6:T60" si="12">IF(I6="",T5,IF(AND(R6&gt;1,OR(T5="",T5=0,T5&gt;=I6)),I6,IF(I6&gt;T5,T5,0)))</f>
        <v>0</v>
      </c>
      <c r="U6" s="222">
        <f t="shared" si="0"/>
        <v>1</v>
      </c>
      <c r="V6" s="222">
        <f t="shared" ref="V6:V60" si="13">IF(I6="","",IF(OR(AND(S5=1,T6=1),R6&gt;0,AND(S7=0,V7=1)),1,0))</f>
        <v>1</v>
      </c>
      <c r="W6" s="222">
        <f t="shared" ref="W6:W60" si="14">IF(I6="","",IF(OR(AND(T6&gt;0,S6=1),AND(S6=1,V6=1)),1,0))</f>
        <v>1</v>
      </c>
      <c r="X6" s="120" t="str">
        <f t="shared" si="1"/>
        <v/>
      </c>
      <c r="Y6" s="119"/>
      <c r="Z6" s="3"/>
      <c r="AA6" s="121" t="s">
        <v>588</v>
      </c>
    </row>
    <row r="7" spans="1:27" ht="28">
      <c r="A7" s="222">
        <v>2488</v>
      </c>
      <c r="B7" s="116" t="str">
        <f t="shared" si="2"/>
        <v>C.1.2</v>
      </c>
      <c r="C7" s="125" t="s">
        <v>589</v>
      </c>
      <c r="D7" s="117" t="s">
        <v>47</v>
      </c>
      <c r="E7" s="118"/>
      <c r="F7" s="3"/>
      <c r="G7" s="119" t="s">
        <v>590</v>
      </c>
      <c r="H7" s="3" t="s">
        <v>185</v>
      </c>
      <c r="I7" s="116">
        <v>2</v>
      </c>
      <c r="J7" s="116"/>
      <c r="K7" s="231">
        <f t="shared" si="3"/>
        <v>1</v>
      </c>
      <c r="L7" s="222">
        <f t="shared" si="4"/>
        <v>2</v>
      </c>
      <c r="M7" s="222">
        <f t="shared" si="5"/>
        <v>0</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121" t="s">
        <v>591</v>
      </c>
    </row>
    <row r="8" spans="1:27" ht="28">
      <c r="A8" s="222">
        <v>2490</v>
      </c>
      <c r="B8" s="116" t="str">
        <f t="shared" si="2"/>
        <v>C.1.3</v>
      </c>
      <c r="C8" s="125" t="s">
        <v>592</v>
      </c>
      <c r="D8" s="117" t="s">
        <v>47</v>
      </c>
      <c r="E8" s="118"/>
      <c r="F8" s="3"/>
      <c r="G8" s="119" t="s">
        <v>593</v>
      </c>
      <c r="H8" s="3" t="s">
        <v>185</v>
      </c>
      <c r="I8" s="116">
        <v>2</v>
      </c>
      <c r="J8" s="116"/>
      <c r="K8" s="231">
        <f t="shared" si="3"/>
        <v>1</v>
      </c>
      <c r="L8" s="222">
        <f t="shared" si="4"/>
        <v>3</v>
      </c>
      <c r="M8" s="222">
        <f t="shared" si="5"/>
        <v>0</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209" t="s">
        <v>594</v>
      </c>
    </row>
    <row r="9" spans="1:27" ht="28">
      <c r="A9" s="222">
        <v>65</v>
      </c>
      <c r="B9" s="116" t="str">
        <f t="shared" si="2"/>
        <v>C.1.4</v>
      </c>
      <c r="C9" s="125" t="s">
        <v>595</v>
      </c>
      <c r="D9" s="117" t="s">
        <v>47</v>
      </c>
      <c r="E9" s="118"/>
      <c r="F9" s="3"/>
      <c r="G9" s="119" t="s">
        <v>184</v>
      </c>
      <c r="H9" s="3" t="s">
        <v>185</v>
      </c>
      <c r="I9" s="116">
        <v>2</v>
      </c>
      <c r="J9" s="116"/>
      <c r="K9" s="231">
        <f t="shared" si="3"/>
        <v>1</v>
      </c>
      <c r="L9" s="222">
        <f t="shared" si="4"/>
        <v>4</v>
      </c>
      <c r="M9" s="222">
        <f t="shared" si="5"/>
        <v>0</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121" t="s">
        <v>596</v>
      </c>
    </row>
    <row r="10" spans="1:27" ht="28">
      <c r="A10" s="222">
        <v>2494</v>
      </c>
      <c r="B10" s="116" t="str">
        <f t="shared" si="2"/>
        <v>C.1.5</v>
      </c>
      <c r="C10" s="125" t="s">
        <v>597</v>
      </c>
      <c r="D10" s="117" t="s">
        <v>47</v>
      </c>
      <c r="E10" s="118"/>
      <c r="F10" s="3"/>
      <c r="G10" s="119" t="s">
        <v>304</v>
      </c>
      <c r="H10" s="3" t="s">
        <v>305</v>
      </c>
      <c r="I10" s="116">
        <v>2</v>
      </c>
      <c r="J10" s="116"/>
      <c r="K10" s="231">
        <f t="shared" si="3"/>
        <v>1</v>
      </c>
      <c r="L10" s="222">
        <f t="shared" si="4"/>
        <v>5</v>
      </c>
      <c r="M10" s="222">
        <f t="shared" si="5"/>
        <v>0</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121" t="s">
        <v>598</v>
      </c>
    </row>
    <row r="11" spans="1:27" ht="28">
      <c r="A11" s="222">
        <v>63</v>
      </c>
      <c r="B11" s="116" t="str">
        <f t="shared" si="2"/>
        <v>C.1.6</v>
      </c>
      <c r="C11" s="125" t="s">
        <v>599</v>
      </c>
      <c r="D11" s="117" t="s">
        <v>47</v>
      </c>
      <c r="E11" s="118"/>
      <c r="F11" s="3"/>
      <c r="G11" s="119" t="s">
        <v>561</v>
      </c>
      <c r="H11" s="3" t="s">
        <v>600</v>
      </c>
      <c r="I11" s="116">
        <v>2</v>
      </c>
      <c r="J11" s="116"/>
      <c r="K11" s="231">
        <f t="shared" si="3"/>
        <v>1</v>
      </c>
      <c r="L11" s="222">
        <f t="shared" si="4"/>
        <v>6</v>
      </c>
      <c r="M11" s="222">
        <f t="shared" si="5"/>
        <v>0</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121" t="s">
        <v>601</v>
      </c>
    </row>
    <row r="12" spans="1:27" ht="28">
      <c r="A12" s="222">
        <v>62</v>
      </c>
      <c r="B12" s="116" t="str">
        <f t="shared" si="2"/>
        <v>C.1.7</v>
      </c>
      <c r="C12" s="125" t="s">
        <v>602</v>
      </c>
      <c r="D12" s="117" t="s">
        <v>47</v>
      </c>
      <c r="E12" s="118"/>
      <c r="F12" s="3"/>
      <c r="G12" s="119" t="s">
        <v>603</v>
      </c>
      <c r="H12" s="3" t="s">
        <v>604</v>
      </c>
      <c r="I12" s="116">
        <v>2</v>
      </c>
      <c r="J12" s="116"/>
      <c r="K12" s="231">
        <f t="shared" si="3"/>
        <v>1</v>
      </c>
      <c r="L12" s="222">
        <f t="shared" si="4"/>
        <v>7</v>
      </c>
      <c r="M12" s="222">
        <f t="shared" si="5"/>
        <v>0</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121" t="s">
        <v>605</v>
      </c>
    </row>
    <row r="13" spans="1:27" ht="28">
      <c r="A13" s="222">
        <v>2500</v>
      </c>
      <c r="B13" s="116" t="str">
        <f t="shared" si="2"/>
        <v>C.1.8</v>
      </c>
      <c r="C13" s="125" t="s">
        <v>606</v>
      </c>
      <c r="D13" s="117" t="s">
        <v>47</v>
      </c>
      <c r="E13" s="118"/>
      <c r="F13" s="3"/>
      <c r="G13" s="119" t="s">
        <v>607</v>
      </c>
      <c r="H13" s="3" t="s">
        <v>608</v>
      </c>
      <c r="I13" s="116">
        <v>2</v>
      </c>
      <c r="J13" s="116"/>
      <c r="K13" s="231">
        <f t="shared" si="3"/>
        <v>1</v>
      </c>
      <c r="L13" s="222">
        <f t="shared" si="4"/>
        <v>8</v>
      </c>
      <c r="M13" s="222">
        <f t="shared" si="5"/>
        <v>0</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609</v>
      </c>
    </row>
    <row r="14" spans="1:27" ht="28">
      <c r="A14" s="222">
        <v>67</v>
      </c>
      <c r="B14" s="116" t="str">
        <f t="shared" si="2"/>
        <v>C.1.9</v>
      </c>
      <c r="C14" s="125" t="s">
        <v>610</v>
      </c>
      <c r="D14" s="117" t="s">
        <v>47</v>
      </c>
      <c r="E14" s="118"/>
      <c r="F14" s="3"/>
      <c r="G14" s="119" t="s">
        <v>611</v>
      </c>
      <c r="H14" s="3" t="s">
        <v>612</v>
      </c>
      <c r="I14" s="116">
        <v>2</v>
      </c>
      <c r="J14" s="116"/>
      <c r="K14" s="231">
        <f t="shared" si="3"/>
        <v>1</v>
      </c>
      <c r="L14" s="222">
        <f t="shared" si="4"/>
        <v>9</v>
      </c>
      <c r="M14" s="222">
        <f t="shared" si="5"/>
        <v>0</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209" t="s">
        <v>613</v>
      </c>
    </row>
    <row r="15" spans="1:27" ht="14">
      <c r="A15" s="222">
        <v>2889</v>
      </c>
      <c r="B15" s="116" t="str">
        <f t="shared" si="2"/>
        <v>C.1.10</v>
      </c>
      <c r="C15" s="125" t="s">
        <v>614</v>
      </c>
      <c r="D15" s="117" t="s">
        <v>47</v>
      </c>
      <c r="E15" s="118"/>
      <c r="F15" s="3"/>
      <c r="G15" s="119" t="s">
        <v>3</v>
      </c>
      <c r="H15" s="3"/>
      <c r="I15" s="116">
        <v>2</v>
      </c>
      <c r="J15" s="116"/>
      <c r="K15" s="231">
        <f t="shared" si="3"/>
        <v>1</v>
      </c>
      <c r="L15" s="222">
        <f t="shared" si="4"/>
        <v>10</v>
      </c>
      <c r="M15" s="222">
        <f t="shared" si="5"/>
        <v>0</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19"/>
      <c r="Z15" s="3"/>
      <c r="AA15" s="121" t="s">
        <v>615</v>
      </c>
    </row>
    <row r="16" spans="1:27" ht="28">
      <c r="A16" s="222">
        <v>71</v>
      </c>
      <c r="B16" s="116" t="str">
        <f t="shared" si="2"/>
        <v>C.2</v>
      </c>
      <c r="C16" s="3" t="s">
        <v>616</v>
      </c>
      <c r="D16" s="117" t="s">
        <v>50</v>
      </c>
      <c r="E16" s="118"/>
      <c r="F16" s="3"/>
      <c r="G16" s="119">
        <v>6.2</v>
      </c>
      <c r="H16" s="3" t="s">
        <v>188</v>
      </c>
      <c r="I16" s="116">
        <v>1</v>
      </c>
      <c r="J16" s="116"/>
      <c r="K16" s="231">
        <f t="shared" si="3"/>
        <v>2</v>
      </c>
      <c r="L16" s="222">
        <f t="shared" si="4"/>
        <v>0</v>
      </c>
      <c r="M16" s="222">
        <f t="shared" si="5"/>
        <v>0</v>
      </c>
      <c r="N16" s="222">
        <f t="shared" si="6"/>
        <v>0</v>
      </c>
      <c r="O16" s="222">
        <f t="shared" si="7"/>
        <v>0</v>
      </c>
      <c r="P16" s="222">
        <f t="shared" si="8"/>
        <v>0</v>
      </c>
      <c r="Q16" s="222">
        <f t="shared" si="9"/>
        <v>2</v>
      </c>
      <c r="R16" s="222">
        <f t="shared" si="10"/>
        <v>2</v>
      </c>
      <c r="S16" s="222">
        <f t="shared" si="11"/>
        <v>1</v>
      </c>
      <c r="T16" s="222">
        <f t="shared" si="12"/>
        <v>1</v>
      </c>
      <c r="U16" s="222">
        <f t="shared" si="0"/>
        <v>2</v>
      </c>
      <c r="V16" s="222">
        <f t="shared" si="13"/>
        <v>1</v>
      </c>
      <c r="W16" s="222">
        <f t="shared" si="14"/>
        <v>1</v>
      </c>
      <c r="X16" s="120">
        <f t="shared" si="1"/>
        <v>1</v>
      </c>
      <c r="Y16" s="119"/>
      <c r="Z16" s="3"/>
      <c r="AA16" s="121" t="s">
        <v>617</v>
      </c>
    </row>
    <row r="17" spans="1:27" ht="28">
      <c r="A17" s="222">
        <v>2512</v>
      </c>
      <c r="B17" s="116" t="str">
        <f t="shared" si="2"/>
        <v>C.2.1</v>
      </c>
      <c r="C17" s="125" t="s">
        <v>618</v>
      </c>
      <c r="D17" s="117"/>
      <c r="E17" s="118"/>
      <c r="F17" s="3"/>
      <c r="G17" s="119" t="s">
        <v>619</v>
      </c>
      <c r="H17" s="3" t="s">
        <v>620</v>
      </c>
      <c r="I17" s="116">
        <v>2</v>
      </c>
      <c r="J17" s="116"/>
      <c r="K17" s="231">
        <f t="shared" si="3"/>
        <v>2</v>
      </c>
      <c r="L17" s="222">
        <f t="shared" si="4"/>
        <v>1</v>
      </c>
      <c r="M17" s="222">
        <f t="shared" si="5"/>
        <v>0</v>
      </c>
      <c r="N17" s="222">
        <f t="shared" si="6"/>
        <v>0</v>
      </c>
      <c r="O17" s="222">
        <f t="shared" si="7"/>
        <v>0</v>
      </c>
      <c r="P17" s="222">
        <f t="shared" si="8"/>
        <v>0</v>
      </c>
      <c r="Q17" s="222">
        <f t="shared" si="9"/>
        <v>0</v>
      </c>
      <c r="R17" s="222">
        <f t="shared" si="10"/>
        <v>0</v>
      </c>
      <c r="S17" s="222">
        <f t="shared" si="11"/>
        <v>1</v>
      </c>
      <c r="T17" s="222">
        <f t="shared" si="12"/>
        <v>1</v>
      </c>
      <c r="U17" s="222">
        <f t="shared" si="0"/>
        <v>2</v>
      </c>
      <c r="V17" s="222">
        <f t="shared" si="13"/>
        <v>1</v>
      </c>
      <c r="W17" s="222">
        <f t="shared" si="14"/>
        <v>1</v>
      </c>
      <c r="X17" s="120" t="str">
        <f t="shared" si="1"/>
        <v/>
      </c>
      <c r="Y17" s="119"/>
      <c r="Z17" s="3"/>
      <c r="AA17" s="121" t="s">
        <v>621</v>
      </c>
    </row>
    <row r="18" spans="1:27" ht="14">
      <c r="A18" s="222">
        <v>2514</v>
      </c>
      <c r="B18" s="116" t="str">
        <f t="shared" si="2"/>
        <v>C.2.2</v>
      </c>
      <c r="C18" s="125" t="s">
        <v>622</v>
      </c>
      <c r="D18" s="117"/>
      <c r="E18" s="118"/>
      <c r="F18" s="3"/>
      <c r="G18" s="119" t="s">
        <v>3</v>
      </c>
      <c r="H18" s="3"/>
      <c r="I18" s="116">
        <v>2</v>
      </c>
      <c r="J18" s="116"/>
      <c r="K18" s="231">
        <f t="shared" si="3"/>
        <v>2</v>
      </c>
      <c r="L18" s="222">
        <f t="shared" si="4"/>
        <v>2</v>
      </c>
      <c r="M18" s="222">
        <f t="shared" si="5"/>
        <v>0</v>
      </c>
      <c r="N18" s="222">
        <f t="shared" si="6"/>
        <v>0</v>
      </c>
      <c r="O18" s="222">
        <f t="shared" si="7"/>
        <v>0</v>
      </c>
      <c r="P18" s="222">
        <f t="shared" si="8"/>
        <v>0</v>
      </c>
      <c r="Q18" s="222">
        <f t="shared" si="9"/>
        <v>0</v>
      </c>
      <c r="R18" s="222">
        <f t="shared" si="10"/>
        <v>0</v>
      </c>
      <c r="S18" s="222">
        <f t="shared" si="11"/>
        <v>1</v>
      </c>
      <c r="T18" s="222">
        <f t="shared" si="12"/>
        <v>1</v>
      </c>
      <c r="U18" s="222">
        <f t="shared" si="0"/>
        <v>2</v>
      </c>
      <c r="V18" s="222">
        <f t="shared" si="13"/>
        <v>1</v>
      </c>
      <c r="W18" s="222">
        <f t="shared" si="14"/>
        <v>1</v>
      </c>
      <c r="X18" s="120" t="str">
        <f t="shared" si="1"/>
        <v/>
      </c>
      <c r="Y18" s="119"/>
      <c r="Z18" s="3"/>
      <c r="AA18" s="121" t="s">
        <v>623</v>
      </c>
    </row>
    <row r="19" spans="1:27" ht="28">
      <c r="A19" s="222">
        <v>101</v>
      </c>
      <c r="B19" s="116" t="str">
        <f t="shared" si="2"/>
        <v>C.2.3</v>
      </c>
      <c r="C19" s="125" t="s">
        <v>624</v>
      </c>
      <c r="D19" s="117"/>
      <c r="E19" s="118"/>
      <c r="F19" s="3"/>
      <c r="G19" s="119" t="s">
        <v>619</v>
      </c>
      <c r="H19" s="3" t="s">
        <v>620</v>
      </c>
      <c r="I19" s="116">
        <v>2</v>
      </c>
      <c r="J19" s="116"/>
      <c r="K19" s="231">
        <f t="shared" si="3"/>
        <v>2</v>
      </c>
      <c r="L19" s="222">
        <f t="shared" si="4"/>
        <v>3</v>
      </c>
      <c r="M19" s="222">
        <f t="shared" si="5"/>
        <v>0</v>
      </c>
      <c r="N19" s="222">
        <f t="shared" si="6"/>
        <v>0</v>
      </c>
      <c r="O19" s="222">
        <f t="shared" si="7"/>
        <v>0</v>
      </c>
      <c r="P19" s="222">
        <f t="shared" si="8"/>
        <v>0</v>
      </c>
      <c r="Q19" s="222">
        <f t="shared" si="9"/>
        <v>0</v>
      </c>
      <c r="R19" s="222">
        <f t="shared" si="10"/>
        <v>0</v>
      </c>
      <c r="S19" s="222">
        <f t="shared" si="11"/>
        <v>1</v>
      </c>
      <c r="T19" s="222">
        <f t="shared" si="12"/>
        <v>1</v>
      </c>
      <c r="U19" s="222">
        <f t="shared" si="0"/>
        <v>2</v>
      </c>
      <c r="V19" s="222">
        <f t="shared" si="13"/>
        <v>1</v>
      </c>
      <c r="W19" s="222">
        <f t="shared" si="14"/>
        <v>1</v>
      </c>
      <c r="X19" s="120" t="str">
        <f t="shared" si="1"/>
        <v/>
      </c>
      <c r="Y19" s="119"/>
      <c r="Z19" s="3"/>
      <c r="AA19" s="121" t="s">
        <v>625</v>
      </c>
    </row>
    <row r="20" spans="1:27" ht="28">
      <c r="A20" s="222">
        <v>2516</v>
      </c>
      <c r="B20" s="116" t="str">
        <f t="shared" si="2"/>
        <v>C.2.4</v>
      </c>
      <c r="C20" s="125" t="s">
        <v>626</v>
      </c>
      <c r="D20" s="117"/>
      <c r="E20" s="118"/>
      <c r="F20" s="3"/>
      <c r="G20" s="119" t="s">
        <v>627</v>
      </c>
      <c r="H20" s="3" t="s">
        <v>628</v>
      </c>
      <c r="I20" s="116">
        <v>2</v>
      </c>
      <c r="J20" s="116"/>
      <c r="K20" s="231">
        <f t="shared" si="3"/>
        <v>2</v>
      </c>
      <c r="L20" s="222">
        <f t="shared" si="4"/>
        <v>4</v>
      </c>
      <c r="M20" s="222">
        <f t="shared" si="5"/>
        <v>0</v>
      </c>
      <c r="N20" s="222">
        <f t="shared" si="6"/>
        <v>0</v>
      </c>
      <c r="O20" s="222">
        <f t="shared" si="7"/>
        <v>0</v>
      </c>
      <c r="P20" s="222">
        <f t="shared" si="8"/>
        <v>0</v>
      </c>
      <c r="Q20" s="222">
        <f t="shared" si="9"/>
        <v>0</v>
      </c>
      <c r="R20" s="222">
        <f t="shared" si="10"/>
        <v>0</v>
      </c>
      <c r="S20" s="222">
        <f t="shared" si="11"/>
        <v>1</v>
      </c>
      <c r="T20" s="222">
        <f t="shared" si="12"/>
        <v>1</v>
      </c>
      <c r="U20" s="222">
        <f t="shared" si="0"/>
        <v>2</v>
      </c>
      <c r="V20" s="222">
        <f t="shared" si="13"/>
        <v>1</v>
      </c>
      <c r="W20" s="222">
        <f t="shared" si="14"/>
        <v>1</v>
      </c>
      <c r="X20" s="120" t="str">
        <f t="shared" si="1"/>
        <v/>
      </c>
      <c r="Y20" s="119"/>
      <c r="Z20" s="3"/>
      <c r="AA20" s="121" t="s">
        <v>629</v>
      </c>
    </row>
    <row r="21" spans="1:27" ht="28">
      <c r="A21" s="222">
        <v>2501</v>
      </c>
      <c r="B21" s="116" t="str">
        <f t="shared" si="2"/>
        <v>C.2.5</v>
      </c>
      <c r="C21" s="125" t="s">
        <v>630</v>
      </c>
      <c r="D21" s="117"/>
      <c r="E21" s="118"/>
      <c r="F21" s="3"/>
      <c r="G21" s="119" t="s">
        <v>631</v>
      </c>
      <c r="H21" s="3" t="s">
        <v>632</v>
      </c>
      <c r="I21" s="116">
        <v>2</v>
      </c>
      <c r="J21" s="116"/>
      <c r="K21" s="231">
        <f t="shared" si="3"/>
        <v>2</v>
      </c>
      <c r="L21" s="222">
        <f t="shared" si="4"/>
        <v>5</v>
      </c>
      <c r="M21" s="222">
        <f t="shared" si="5"/>
        <v>0</v>
      </c>
      <c r="N21" s="222">
        <f t="shared" si="6"/>
        <v>0</v>
      </c>
      <c r="O21" s="222">
        <f t="shared" si="7"/>
        <v>0</v>
      </c>
      <c r="P21" s="222">
        <f t="shared" si="8"/>
        <v>0</v>
      </c>
      <c r="Q21" s="222">
        <f t="shared" si="9"/>
        <v>0</v>
      </c>
      <c r="R21" s="222">
        <f t="shared" si="10"/>
        <v>0</v>
      </c>
      <c r="S21" s="222">
        <f t="shared" si="11"/>
        <v>1</v>
      </c>
      <c r="T21" s="222">
        <f t="shared" si="12"/>
        <v>1</v>
      </c>
      <c r="U21" s="222">
        <f t="shared" si="0"/>
        <v>2</v>
      </c>
      <c r="V21" s="222">
        <f t="shared" si="13"/>
        <v>1</v>
      </c>
      <c r="W21" s="222">
        <f t="shared" si="14"/>
        <v>1</v>
      </c>
      <c r="X21" s="120" t="str">
        <f t="shared" si="1"/>
        <v/>
      </c>
      <c r="Y21" s="119"/>
      <c r="Z21" s="3"/>
      <c r="AA21" s="121" t="s">
        <v>633</v>
      </c>
    </row>
    <row r="22" spans="1:27" ht="14">
      <c r="A22" s="222">
        <v>2506</v>
      </c>
      <c r="B22" s="116" t="str">
        <f t="shared" si="2"/>
        <v>C.2.5.1</v>
      </c>
      <c r="C22" s="62" t="s">
        <v>634</v>
      </c>
      <c r="D22" s="117"/>
      <c r="E22" s="118"/>
      <c r="F22" s="3"/>
      <c r="G22" s="119" t="s">
        <v>635</v>
      </c>
      <c r="H22" s="3" t="s">
        <v>632</v>
      </c>
      <c r="I22" s="116">
        <v>3</v>
      </c>
      <c r="J22" s="116"/>
      <c r="K22" s="231">
        <f t="shared" si="3"/>
        <v>2</v>
      </c>
      <c r="L22" s="222">
        <f t="shared" si="4"/>
        <v>5</v>
      </c>
      <c r="M22" s="222">
        <f t="shared" si="5"/>
        <v>1</v>
      </c>
      <c r="N22" s="222">
        <f t="shared" si="6"/>
        <v>0</v>
      </c>
      <c r="O22" s="222">
        <f t="shared" si="7"/>
        <v>0</v>
      </c>
      <c r="P22" s="222">
        <f t="shared" si="8"/>
        <v>0</v>
      </c>
      <c r="Q22" s="222">
        <f t="shared" si="9"/>
        <v>0</v>
      </c>
      <c r="R22" s="222">
        <f t="shared" si="10"/>
        <v>0</v>
      </c>
      <c r="S22" s="222">
        <f t="shared" si="11"/>
        <v>1</v>
      </c>
      <c r="T22" s="222">
        <f t="shared" si="12"/>
        <v>1</v>
      </c>
      <c r="U22" s="222">
        <f t="shared" si="0"/>
        <v>2</v>
      </c>
      <c r="V22" s="222">
        <f t="shared" si="13"/>
        <v>1</v>
      </c>
      <c r="W22" s="222">
        <f t="shared" si="14"/>
        <v>1</v>
      </c>
      <c r="X22" s="120" t="str">
        <f t="shared" si="1"/>
        <v/>
      </c>
      <c r="Y22" s="119"/>
      <c r="Z22" s="3"/>
      <c r="AA22" s="121" t="s">
        <v>636</v>
      </c>
    </row>
    <row r="23" spans="1:27" ht="28">
      <c r="A23" s="222">
        <v>2507</v>
      </c>
      <c r="B23" s="116" t="str">
        <f t="shared" si="2"/>
        <v>C.2.5.2</v>
      </c>
      <c r="C23" s="62" t="s">
        <v>637</v>
      </c>
      <c r="D23" s="117"/>
      <c r="E23" s="118"/>
      <c r="F23" s="3"/>
      <c r="G23" s="119" t="s">
        <v>638</v>
      </c>
      <c r="H23" s="3" t="s">
        <v>632</v>
      </c>
      <c r="I23" s="116">
        <v>3</v>
      </c>
      <c r="J23" s="116"/>
      <c r="K23" s="231">
        <f t="shared" si="3"/>
        <v>2</v>
      </c>
      <c r="L23" s="222">
        <f t="shared" si="4"/>
        <v>5</v>
      </c>
      <c r="M23" s="222">
        <f t="shared" si="5"/>
        <v>2</v>
      </c>
      <c r="N23" s="222">
        <f t="shared" si="6"/>
        <v>0</v>
      </c>
      <c r="O23" s="222">
        <f t="shared" si="7"/>
        <v>0</v>
      </c>
      <c r="P23" s="222">
        <f t="shared" si="8"/>
        <v>0</v>
      </c>
      <c r="Q23" s="222">
        <f t="shared" si="9"/>
        <v>0</v>
      </c>
      <c r="R23" s="222">
        <f t="shared" si="10"/>
        <v>0</v>
      </c>
      <c r="S23" s="222">
        <f t="shared" si="11"/>
        <v>1</v>
      </c>
      <c r="T23" s="222">
        <f t="shared" si="12"/>
        <v>1</v>
      </c>
      <c r="U23" s="222">
        <f t="shared" si="0"/>
        <v>2</v>
      </c>
      <c r="V23" s="222">
        <f t="shared" si="13"/>
        <v>1</v>
      </c>
      <c r="W23" s="222">
        <f t="shared" si="14"/>
        <v>1</v>
      </c>
      <c r="X23" s="120" t="str">
        <f t="shared" si="1"/>
        <v/>
      </c>
      <c r="Y23" s="119"/>
      <c r="Z23" s="3"/>
      <c r="AA23" s="121" t="s">
        <v>639</v>
      </c>
    </row>
    <row r="24" spans="1:27" ht="28">
      <c r="A24" s="222">
        <v>2509</v>
      </c>
      <c r="B24" s="116" t="str">
        <f t="shared" si="2"/>
        <v>C.2.5.3</v>
      </c>
      <c r="C24" s="62" t="s">
        <v>640</v>
      </c>
      <c r="D24" s="117"/>
      <c r="E24" s="118"/>
      <c r="F24" s="3"/>
      <c r="G24" s="119" t="s">
        <v>641</v>
      </c>
      <c r="H24" s="3" t="s">
        <v>632</v>
      </c>
      <c r="I24" s="116">
        <v>3</v>
      </c>
      <c r="J24" s="116"/>
      <c r="K24" s="231">
        <f t="shared" si="3"/>
        <v>2</v>
      </c>
      <c r="L24" s="222">
        <f t="shared" si="4"/>
        <v>5</v>
      </c>
      <c r="M24" s="222">
        <f t="shared" si="5"/>
        <v>3</v>
      </c>
      <c r="N24" s="222">
        <f t="shared" si="6"/>
        <v>0</v>
      </c>
      <c r="O24" s="222">
        <f t="shared" si="7"/>
        <v>0</v>
      </c>
      <c r="P24" s="222">
        <f t="shared" si="8"/>
        <v>0</v>
      </c>
      <c r="Q24" s="222">
        <f t="shared" si="9"/>
        <v>0</v>
      </c>
      <c r="R24" s="222">
        <f t="shared" si="10"/>
        <v>0</v>
      </c>
      <c r="S24" s="222">
        <f t="shared" si="11"/>
        <v>1</v>
      </c>
      <c r="T24" s="222">
        <f t="shared" si="12"/>
        <v>1</v>
      </c>
      <c r="U24" s="222">
        <f t="shared" si="0"/>
        <v>2</v>
      </c>
      <c r="V24" s="222">
        <f t="shared" si="13"/>
        <v>1</v>
      </c>
      <c r="W24" s="222">
        <f t="shared" si="14"/>
        <v>1</v>
      </c>
      <c r="X24" s="120" t="str">
        <f t="shared" si="1"/>
        <v/>
      </c>
      <c r="Y24" s="119"/>
      <c r="Z24" s="3"/>
      <c r="AA24" s="121" t="s">
        <v>642</v>
      </c>
    </row>
    <row r="25" spans="1:27" ht="14">
      <c r="A25" s="222">
        <v>2511</v>
      </c>
      <c r="B25" s="116" t="str">
        <f t="shared" si="2"/>
        <v>C.2.5.4</v>
      </c>
      <c r="C25" s="62" t="s">
        <v>643</v>
      </c>
      <c r="D25" s="117"/>
      <c r="E25" s="118"/>
      <c r="F25" s="3"/>
      <c r="G25" s="119" t="s">
        <v>644</v>
      </c>
      <c r="H25" s="3" t="s">
        <v>632</v>
      </c>
      <c r="I25" s="116">
        <v>3</v>
      </c>
      <c r="J25" s="116"/>
      <c r="K25" s="231">
        <f t="shared" si="3"/>
        <v>2</v>
      </c>
      <c r="L25" s="222">
        <f t="shared" si="4"/>
        <v>5</v>
      </c>
      <c r="M25" s="222">
        <f t="shared" si="5"/>
        <v>4</v>
      </c>
      <c r="N25" s="222">
        <f t="shared" si="6"/>
        <v>0</v>
      </c>
      <c r="O25" s="222">
        <f t="shared" si="7"/>
        <v>0</v>
      </c>
      <c r="P25" s="222">
        <f t="shared" si="8"/>
        <v>0</v>
      </c>
      <c r="Q25" s="222">
        <f t="shared" si="9"/>
        <v>0</v>
      </c>
      <c r="R25" s="222">
        <f t="shared" si="10"/>
        <v>0</v>
      </c>
      <c r="S25" s="222">
        <f t="shared" si="11"/>
        <v>1</v>
      </c>
      <c r="T25" s="222">
        <f t="shared" si="12"/>
        <v>1</v>
      </c>
      <c r="U25" s="222">
        <f t="shared" si="0"/>
        <v>2</v>
      </c>
      <c r="V25" s="222">
        <f t="shared" si="13"/>
        <v>1</v>
      </c>
      <c r="W25" s="222">
        <f t="shared" si="14"/>
        <v>1</v>
      </c>
      <c r="X25" s="120" t="str">
        <f t="shared" si="1"/>
        <v/>
      </c>
      <c r="Y25" s="119"/>
      <c r="Z25" s="3"/>
      <c r="AA25" s="121" t="s">
        <v>645</v>
      </c>
    </row>
    <row r="26" spans="1:27" ht="28">
      <c r="A26" s="222">
        <v>72</v>
      </c>
      <c r="B26" s="116" t="str">
        <f t="shared" si="2"/>
        <v>C.2.6</v>
      </c>
      <c r="C26" s="125" t="s">
        <v>646</v>
      </c>
      <c r="D26" s="117"/>
      <c r="E26" s="118"/>
      <c r="F26" s="3" t="s">
        <v>647</v>
      </c>
      <c r="G26" s="119" t="s">
        <v>648</v>
      </c>
      <c r="H26" s="3" t="s">
        <v>649</v>
      </c>
      <c r="I26" s="116">
        <v>2</v>
      </c>
      <c r="J26" s="116"/>
      <c r="K26" s="231">
        <f t="shared" si="3"/>
        <v>2</v>
      </c>
      <c r="L26" s="222">
        <f t="shared" si="4"/>
        <v>6</v>
      </c>
      <c r="M26" s="222">
        <f t="shared" si="5"/>
        <v>0</v>
      </c>
      <c r="N26" s="222">
        <f t="shared" si="6"/>
        <v>0</v>
      </c>
      <c r="O26" s="222">
        <f t="shared" si="7"/>
        <v>0</v>
      </c>
      <c r="P26" s="222">
        <f t="shared" si="8"/>
        <v>0</v>
      </c>
      <c r="Q26" s="222">
        <f t="shared" si="9"/>
        <v>0</v>
      </c>
      <c r="R26" s="222">
        <f t="shared" si="10"/>
        <v>0</v>
      </c>
      <c r="S26" s="222">
        <f t="shared" si="11"/>
        <v>1</v>
      </c>
      <c r="T26" s="222">
        <f t="shared" si="12"/>
        <v>1</v>
      </c>
      <c r="U26" s="222">
        <f t="shared" si="0"/>
        <v>2</v>
      </c>
      <c r="V26" s="222">
        <f t="shared" si="13"/>
        <v>1</v>
      </c>
      <c r="W26" s="222">
        <f t="shared" si="14"/>
        <v>1</v>
      </c>
      <c r="X26" s="120" t="str">
        <f t="shared" si="1"/>
        <v/>
      </c>
      <c r="Y26" s="119"/>
      <c r="Z26" s="3"/>
      <c r="AA26" s="121" t="s">
        <v>650</v>
      </c>
    </row>
    <row r="27" spans="1:27" ht="28">
      <c r="A27" s="222">
        <v>74</v>
      </c>
      <c r="B27" s="116" t="str">
        <f t="shared" si="2"/>
        <v>C.2.6.1</v>
      </c>
      <c r="C27" s="62" t="s">
        <v>651</v>
      </c>
      <c r="D27" s="117"/>
      <c r="E27" s="118"/>
      <c r="F27" s="3"/>
      <c r="G27" s="119" t="s">
        <v>619</v>
      </c>
      <c r="H27" s="3" t="s">
        <v>620</v>
      </c>
      <c r="I27" s="116">
        <v>3</v>
      </c>
      <c r="J27" s="116"/>
      <c r="K27" s="231">
        <f t="shared" si="3"/>
        <v>2</v>
      </c>
      <c r="L27" s="222">
        <f t="shared" si="4"/>
        <v>6</v>
      </c>
      <c r="M27" s="222">
        <f t="shared" si="5"/>
        <v>1</v>
      </c>
      <c r="N27" s="222">
        <f t="shared" si="6"/>
        <v>0</v>
      </c>
      <c r="O27" s="222">
        <f t="shared" si="7"/>
        <v>0</v>
      </c>
      <c r="P27" s="222">
        <f t="shared" si="8"/>
        <v>0</v>
      </c>
      <c r="Q27" s="222">
        <f t="shared" si="9"/>
        <v>0</v>
      </c>
      <c r="R27" s="222">
        <f t="shared" si="10"/>
        <v>0</v>
      </c>
      <c r="S27" s="222">
        <f t="shared" si="11"/>
        <v>1</v>
      </c>
      <c r="T27" s="222">
        <f t="shared" si="12"/>
        <v>1</v>
      </c>
      <c r="U27" s="222">
        <f t="shared" si="0"/>
        <v>2</v>
      </c>
      <c r="V27" s="222">
        <f t="shared" si="13"/>
        <v>1</v>
      </c>
      <c r="W27" s="222">
        <f t="shared" si="14"/>
        <v>1</v>
      </c>
      <c r="X27" s="120" t="str">
        <f t="shared" si="1"/>
        <v/>
      </c>
      <c r="Y27" s="119"/>
      <c r="Z27" s="3"/>
      <c r="AA27" s="121" t="s">
        <v>652</v>
      </c>
    </row>
    <row r="28" spans="1:27" ht="28">
      <c r="A28" s="222">
        <v>73</v>
      </c>
      <c r="B28" s="116" t="str">
        <f t="shared" si="2"/>
        <v>C.2.6.2</v>
      </c>
      <c r="C28" s="62" t="s">
        <v>653</v>
      </c>
      <c r="D28" s="117"/>
      <c r="E28" s="118"/>
      <c r="F28" s="3"/>
      <c r="G28" s="119" t="s">
        <v>654</v>
      </c>
      <c r="H28" s="3" t="s">
        <v>649</v>
      </c>
      <c r="I28" s="116">
        <v>3</v>
      </c>
      <c r="J28" s="116"/>
      <c r="K28" s="231">
        <f t="shared" si="3"/>
        <v>2</v>
      </c>
      <c r="L28" s="222">
        <f t="shared" si="4"/>
        <v>6</v>
      </c>
      <c r="M28" s="222">
        <f t="shared" si="5"/>
        <v>2</v>
      </c>
      <c r="N28" s="222">
        <f t="shared" si="6"/>
        <v>0</v>
      </c>
      <c r="O28" s="222">
        <f t="shared" si="7"/>
        <v>0</v>
      </c>
      <c r="P28" s="222">
        <f t="shared" si="8"/>
        <v>0</v>
      </c>
      <c r="Q28" s="222">
        <f t="shared" si="9"/>
        <v>0</v>
      </c>
      <c r="R28" s="222">
        <f t="shared" si="10"/>
        <v>0</v>
      </c>
      <c r="S28" s="222">
        <f t="shared" si="11"/>
        <v>1</v>
      </c>
      <c r="T28" s="222">
        <f t="shared" si="12"/>
        <v>1</v>
      </c>
      <c r="U28" s="222">
        <f t="shared" si="0"/>
        <v>2</v>
      </c>
      <c r="V28" s="222">
        <f t="shared" si="13"/>
        <v>1</v>
      </c>
      <c r="W28" s="222">
        <f t="shared" si="14"/>
        <v>1</v>
      </c>
      <c r="X28" s="120" t="str">
        <f t="shared" si="1"/>
        <v/>
      </c>
      <c r="Y28" s="119"/>
      <c r="Z28" s="3"/>
      <c r="AA28" s="121" t="s">
        <v>655</v>
      </c>
    </row>
    <row r="29" spans="1:27" ht="28">
      <c r="A29" s="222">
        <v>88</v>
      </c>
      <c r="B29" s="116" t="str">
        <f t="shared" si="2"/>
        <v>C.2.6.3</v>
      </c>
      <c r="C29" s="62" t="s">
        <v>656</v>
      </c>
      <c r="D29" s="117"/>
      <c r="E29" s="118"/>
      <c r="F29" s="3"/>
      <c r="G29" s="119" t="s">
        <v>654</v>
      </c>
      <c r="H29" s="3" t="s">
        <v>649</v>
      </c>
      <c r="I29" s="116">
        <v>3</v>
      </c>
      <c r="J29" s="116"/>
      <c r="K29" s="231">
        <f t="shared" si="3"/>
        <v>2</v>
      </c>
      <c r="L29" s="222">
        <f t="shared" si="4"/>
        <v>6</v>
      </c>
      <c r="M29" s="222">
        <f t="shared" si="5"/>
        <v>3</v>
      </c>
      <c r="N29" s="222">
        <f t="shared" si="6"/>
        <v>0</v>
      </c>
      <c r="O29" s="222">
        <f t="shared" si="7"/>
        <v>0</v>
      </c>
      <c r="P29" s="222">
        <f t="shared" si="8"/>
        <v>0</v>
      </c>
      <c r="Q29" s="222">
        <f t="shared" si="9"/>
        <v>0</v>
      </c>
      <c r="R29" s="222">
        <f t="shared" si="10"/>
        <v>0</v>
      </c>
      <c r="S29" s="222">
        <f t="shared" si="11"/>
        <v>1</v>
      </c>
      <c r="T29" s="222">
        <f t="shared" si="12"/>
        <v>1</v>
      </c>
      <c r="U29" s="222">
        <f t="shared" si="0"/>
        <v>2</v>
      </c>
      <c r="V29" s="222">
        <f t="shared" si="13"/>
        <v>1</v>
      </c>
      <c r="W29" s="222">
        <f t="shared" si="14"/>
        <v>1</v>
      </c>
      <c r="X29" s="120" t="str">
        <f t="shared" si="1"/>
        <v/>
      </c>
      <c r="Y29" s="119"/>
      <c r="Z29" s="3"/>
      <c r="AA29" s="121" t="s">
        <v>657</v>
      </c>
    </row>
    <row r="30" spans="1:27" ht="28">
      <c r="A30" s="222">
        <v>100</v>
      </c>
      <c r="B30" s="116" t="str">
        <f t="shared" si="2"/>
        <v>C.2.6.4</v>
      </c>
      <c r="C30" s="62" t="s">
        <v>658</v>
      </c>
      <c r="D30" s="117"/>
      <c r="E30" s="118"/>
      <c r="F30" s="3"/>
      <c r="G30" s="119" t="s">
        <v>659</v>
      </c>
      <c r="H30" s="3" t="s">
        <v>649</v>
      </c>
      <c r="I30" s="116">
        <v>3</v>
      </c>
      <c r="J30" s="116"/>
      <c r="K30" s="231">
        <f t="shared" si="3"/>
        <v>2</v>
      </c>
      <c r="L30" s="222">
        <f t="shared" si="4"/>
        <v>6</v>
      </c>
      <c r="M30" s="222">
        <f t="shared" si="5"/>
        <v>4</v>
      </c>
      <c r="N30" s="222">
        <f t="shared" si="6"/>
        <v>0</v>
      </c>
      <c r="O30" s="222">
        <f t="shared" si="7"/>
        <v>0</v>
      </c>
      <c r="P30" s="222">
        <f t="shared" si="8"/>
        <v>0</v>
      </c>
      <c r="Q30" s="222">
        <f t="shared" si="9"/>
        <v>0</v>
      </c>
      <c r="R30" s="222">
        <f t="shared" si="10"/>
        <v>0</v>
      </c>
      <c r="S30" s="222">
        <f t="shared" si="11"/>
        <v>1</v>
      </c>
      <c r="T30" s="222">
        <f t="shared" si="12"/>
        <v>1</v>
      </c>
      <c r="U30" s="222">
        <f t="shared" si="0"/>
        <v>2</v>
      </c>
      <c r="V30" s="222">
        <f t="shared" si="13"/>
        <v>1</v>
      </c>
      <c r="W30" s="222">
        <f t="shared" si="14"/>
        <v>1</v>
      </c>
      <c r="X30" s="120" t="str">
        <f t="shared" si="1"/>
        <v/>
      </c>
      <c r="Y30" s="119"/>
      <c r="Z30" s="3"/>
      <c r="AA30" s="121" t="s">
        <v>660</v>
      </c>
    </row>
    <row r="31" spans="1:27" ht="28">
      <c r="A31" s="222">
        <v>2517</v>
      </c>
      <c r="B31" s="116" t="str">
        <f t="shared" si="2"/>
        <v>C.2.6.5</v>
      </c>
      <c r="C31" s="62" t="s">
        <v>661</v>
      </c>
      <c r="D31" s="117"/>
      <c r="E31" s="118"/>
      <c r="F31" s="3"/>
      <c r="G31" s="119" t="s">
        <v>662</v>
      </c>
      <c r="H31" s="3" t="s">
        <v>649</v>
      </c>
      <c r="I31" s="116">
        <v>3</v>
      </c>
      <c r="J31" s="116"/>
      <c r="K31" s="231">
        <f t="shared" si="3"/>
        <v>2</v>
      </c>
      <c r="L31" s="222">
        <f t="shared" si="4"/>
        <v>6</v>
      </c>
      <c r="M31" s="222">
        <f t="shared" si="5"/>
        <v>5</v>
      </c>
      <c r="N31" s="222">
        <f t="shared" si="6"/>
        <v>0</v>
      </c>
      <c r="O31" s="222">
        <f t="shared" si="7"/>
        <v>0</v>
      </c>
      <c r="P31" s="222">
        <f t="shared" si="8"/>
        <v>0</v>
      </c>
      <c r="Q31" s="222">
        <f t="shared" si="9"/>
        <v>0</v>
      </c>
      <c r="R31" s="222">
        <f t="shared" si="10"/>
        <v>0</v>
      </c>
      <c r="S31" s="222">
        <f t="shared" si="11"/>
        <v>1</v>
      </c>
      <c r="T31" s="222">
        <f t="shared" si="12"/>
        <v>1</v>
      </c>
      <c r="U31" s="222">
        <f t="shared" si="0"/>
        <v>2</v>
      </c>
      <c r="V31" s="222">
        <f t="shared" si="13"/>
        <v>1</v>
      </c>
      <c r="W31" s="222">
        <f t="shared" si="14"/>
        <v>1</v>
      </c>
      <c r="X31" s="120" t="str">
        <f t="shared" si="1"/>
        <v/>
      </c>
      <c r="Y31" s="119"/>
      <c r="Z31" s="3"/>
      <c r="AA31" s="121" t="s">
        <v>663</v>
      </c>
    </row>
    <row r="32" spans="1:27" ht="28">
      <c r="A32" s="222">
        <v>2518</v>
      </c>
      <c r="B32" s="116" t="str">
        <f t="shared" si="2"/>
        <v>C.2.6.6</v>
      </c>
      <c r="C32" s="62" t="s">
        <v>664</v>
      </c>
      <c r="D32" s="117"/>
      <c r="E32" s="118"/>
      <c r="F32" s="3"/>
      <c r="G32" s="119" t="s">
        <v>665</v>
      </c>
      <c r="H32" s="3" t="s">
        <v>649</v>
      </c>
      <c r="I32" s="116">
        <v>3</v>
      </c>
      <c r="J32" s="116"/>
      <c r="K32" s="231">
        <f t="shared" si="3"/>
        <v>2</v>
      </c>
      <c r="L32" s="222">
        <f t="shared" si="4"/>
        <v>6</v>
      </c>
      <c r="M32" s="222">
        <f t="shared" si="5"/>
        <v>6</v>
      </c>
      <c r="N32" s="222">
        <f t="shared" si="6"/>
        <v>0</v>
      </c>
      <c r="O32" s="222">
        <f t="shared" si="7"/>
        <v>0</v>
      </c>
      <c r="P32" s="222">
        <f t="shared" si="8"/>
        <v>0</v>
      </c>
      <c r="Q32" s="222">
        <f t="shared" si="9"/>
        <v>0</v>
      </c>
      <c r="R32" s="222">
        <f t="shared" si="10"/>
        <v>0</v>
      </c>
      <c r="S32" s="222">
        <f t="shared" si="11"/>
        <v>1</v>
      </c>
      <c r="T32" s="222">
        <f t="shared" si="12"/>
        <v>1</v>
      </c>
      <c r="U32" s="222">
        <f t="shared" si="0"/>
        <v>2</v>
      </c>
      <c r="V32" s="222">
        <f t="shared" si="13"/>
        <v>1</v>
      </c>
      <c r="W32" s="222">
        <f t="shared" si="14"/>
        <v>1</v>
      </c>
      <c r="X32" s="120" t="str">
        <f t="shared" si="1"/>
        <v/>
      </c>
      <c r="Y32" s="119"/>
      <c r="Z32" s="3"/>
      <c r="AA32" s="121" t="s">
        <v>666</v>
      </c>
    </row>
    <row r="33" spans="1:27" ht="28">
      <c r="A33" s="222">
        <v>2519</v>
      </c>
      <c r="B33" s="116" t="str">
        <f t="shared" si="2"/>
        <v>C.2.6.7</v>
      </c>
      <c r="C33" s="62" t="s">
        <v>667</v>
      </c>
      <c r="D33" s="117"/>
      <c r="E33" s="118"/>
      <c r="F33" s="3"/>
      <c r="G33" s="119" t="s">
        <v>668</v>
      </c>
      <c r="H33" s="3" t="s">
        <v>649</v>
      </c>
      <c r="I33" s="116">
        <v>3</v>
      </c>
      <c r="J33" s="116"/>
      <c r="K33" s="231">
        <f t="shared" si="3"/>
        <v>2</v>
      </c>
      <c r="L33" s="222">
        <f t="shared" si="4"/>
        <v>6</v>
      </c>
      <c r="M33" s="222">
        <f t="shared" si="5"/>
        <v>7</v>
      </c>
      <c r="N33" s="222">
        <f t="shared" si="6"/>
        <v>0</v>
      </c>
      <c r="O33" s="222">
        <f t="shared" si="7"/>
        <v>0</v>
      </c>
      <c r="P33" s="222">
        <f t="shared" si="8"/>
        <v>0</v>
      </c>
      <c r="Q33" s="222">
        <f t="shared" si="9"/>
        <v>0</v>
      </c>
      <c r="R33" s="222">
        <f t="shared" si="10"/>
        <v>0</v>
      </c>
      <c r="S33" s="222">
        <f t="shared" si="11"/>
        <v>1</v>
      </c>
      <c r="T33" s="222">
        <f t="shared" si="12"/>
        <v>1</v>
      </c>
      <c r="U33" s="222">
        <f t="shared" si="0"/>
        <v>2</v>
      </c>
      <c r="V33" s="222">
        <f t="shared" si="13"/>
        <v>1</v>
      </c>
      <c r="W33" s="222">
        <f t="shared" si="14"/>
        <v>1</v>
      </c>
      <c r="X33" s="120" t="str">
        <f t="shared" si="1"/>
        <v/>
      </c>
      <c r="Y33" s="119"/>
      <c r="Z33" s="3"/>
      <c r="AA33" s="121" t="s">
        <v>669</v>
      </c>
    </row>
    <row r="34" spans="1:27" ht="28">
      <c r="A34" s="222">
        <v>80</v>
      </c>
      <c r="B34" s="116" t="str">
        <f t="shared" si="2"/>
        <v>C.2.6.8</v>
      </c>
      <c r="C34" s="62" t="s">
        <v>670</v>
      </c>
      <c r="D34" s="117"/>
      <c r="E34" s="118"/>
      <c r="F34" s="3"/>
      <c r="G34" s="119" t="s">
        <v>668</v>
      </c>
      <c r="H34" s="3" t="s">
        <v>649</v>
      </c>
      <c r="I34" s="116">
        <v>3</v>
      </c>
      <c r="J34" s="116"/>
      <c r="K34" s="231">
        <f t="shared" si="3"/>
        <v>2</v>
      </c>
      <c r="L34" s="222">
        <f t="shared" si="4"/>
        <v>6</v>
      </c>
      <c r="M34" s="222">
        <f t="shared" si="5"/>
        <v>8</v>
      </c>
      <c r="N34" s="222">
        <f t="shared" si="6"/>
        <v>0</v>
      </c>
      <c r="O34" s="222">
        <f t="shared" si="7"/>
        <v>0</v>
      </c>
      <c r="P34" s="222">
        <f t="shared" si="8"/>
        <v>0</v>
      </c>
      <c r="Q34" s="222">
        <f t="shared" si="9"/>
        <v>0</v>
      </c>
      <c r="R34" s="222">
        <f t="shared" si="10"/>
        <v>0</v>
      </c>
      <c r="S34" s="222">
        <f t="shared" si="11"/>
        <v>1</v>
      </c>
      <c r="T34" s="222">
        <f t="shared" si="12"/>
        <v>1</v>
      </c>
      <c r="U34" s="222">
        <f t="shared" si="0"/>
        <v>2</v>
      </c>
      <c r="V34" s="222">
        <f t="shared" si="13"/>
        <v>1</v>
      </c>
      <c r="W34" s="222">
        <f t="shared" si="14"/>
        <v>1</v>
      </c>
      <c r="X34" s="120" t="str">
        <f t="shared" si="1"/>
        <v/>
      </c>
      <c r="Y34" s="119"/>
      <c r="Z34" s="3"/>
      <c r="AA34" s="121" t="s">
        <v>671</v>
      </c>
    </row>
    <row r="35" spans="1:27" ht="28">
      <c r="A35" s="222">
        <v>99</v>
      </c>
      <c r="B35" s="116" t="str">
        <f t="shared" si="2"/>
        <v>C.2.6.9</v>
      </c>
      <c r="C35" s="62" t="s">
        <v>672</v>
      </c>
      <c r="D35" s="117"/>
      <c r="E35" s="118"/>
      <c r="F35" s="3"/>
      <c r="G35" s="119" t="s">
        <v>668</v>
      </c>
      <c r="H35" s="3" t="s">
        <v>649</v>
      </c>
      <c r="I35" s="116">
        <v>3</v>
      </c>
      <c r="J35" s="116"/>
      <c r="K35" s="231">
        <f t="shared" si="3"/>
        <v>2</v>
      </c>
      <c r="L35" s="222">
        <f t="shared" si="4"/>
        <v>6</v>
      </c>
      <c r="M35" s="222">
        <f t="shared" si="5"/>
        <v>9</v>
      </c>
      <c r="N35" s="222">
        <f t="shared" si="6"/>
        <v>0</v>
      </c>
      <c r="O35" s="222">
        <f t="shared" si="7"/>
        <v>0</v>
      </c>
      <c r="P35" s="222">
        <f t="shared" si="8"/>
        <v>0</v>
      </c>
      <c r="Q35" s="222">
        <f t="shared" si="9"/>
        <v>0</v>
      </c>
      <c r="R35" s="222">
        <f t="shared" si="10"/>
        <v>0</v>
      </c>
      <c r="S35" s="222">
        <f t="shared" si="11"/>
        <v>1</v>
      </c>
      <c r="T35" s="222">
        <f t="shared" si="12"/>
        <v>1</v>
      </c>
      <c r="U35" s="222">
        <f t="shared" si="0"/>
        <v>2</v>
      </c>
      <c r="V35" s="222">
        <f t="shared" si="13"/>
        <v>1</v>
      </c>
      <c r="W35" s="222">
        <f t="shared" si="14"/>
        <v>1</v>
      </c>
      <c r="X35" s="120" t="str">
        <f t="shared" si="1"/>
        <v/>
      </c>
      <c r="Y35" s="119"/>
      <c r="Z35" s="3"/>
      <c r="AA35" s="121" t="s">
        <v>673</v>
      </c>
    </row>
    <row r="36" spans="1:27" ht="28">
      <c r="A36" s="222">
        <v>2520</v>
      </c>
      <c r="B36" s="116" t="str">
        <f t="shared" si="2"/>
        <v>C.2.6.10</v>
      </c>
      <c r="C36" s="62" t="s">
        <v>674</v>
      </c>
      <c r="D36" s="117"/>
      <c r="E36" s="118"/>
      <c r="F36" s="3"/>
      <c r="G36" s="119" t="s">
        <v>675</v>
      </c>
      <c r="H36" s="3" t="s">
        <v>649</v>
      </c>
      <c r="I36" s="116">
        <v>3</v>
      </c>
      <c r="J36" s="116"/>
      <c r="K36" s="231">
        <f t="shared" si="3"/>
        <v>2</v>
      </c>
      <c r="L36" s="222">
        <f t="shared" si="4"/>
        <v>6</v>
      </c>
      <c r="M36" s="222">
        <f t="shared" si="5"/>
        <v>10</v>
      </c>
      <c r="N36" s="222">
        <f t="shared" si="6"/>
        <v>0</v>
      </c>
      <c r="O36" s="222">
        <f t="shared" si="7"/>
        <v>0</v>
      </c>
      <c r="P36" s="222">
        <f t="shared" si="8"/>
        <v>0</v>
      </c>
      <c r="Q36" s="222">
        <f t="shared" si="9"/>
        <v>0</v>
      </c>
      <c r="R36" s="222">
        <f t="shared" si="10"/>
        <v>0</v>
      </c>
      <c r="S36" s="222">
        <f t="shared" si="11"/>
        <v>1</v>
      </c>
      <c r="T36" s="222">
        <f t="shared" si="12"/>
        <v>1</v>
      </c>
      <c r="U36" s="222">
        <f t="shared" si="0"/>
        <v>2</v>
      </c>
      <c r="V36" s="222">
        <f t="shared" si="13"/>
        <v>1</v>
      </c>
      <c r="W36" s="222">
        <f t="shared" si="14"/>
        <v>1</v>
      </c>
      <c r="X36" s="120" t="str">
        <f t="shared" si="1"/>
        <v/>
      </c>
      <c r="Y36" s="119"/>
      <c r="Z36" s="3"/>
      <c r="AA36" s="121" t="s">
        <v>676</v>
      </c>
    </row>
    <row r="37" spans="1:27" ht="28">
      <c r="A37" s="222">
        <v>81</v>
      </c>
      <c r="B37" s="116" t="str">
        <f t="shared" si="2"/>
        <v>C.2.6.11</v>
      </c>
      <c r="C37" s="62" t="s">
        <v>677</v>
      </c>
      <c r="D37" s="117"/>
      <c r="E37" s="118"/>
      <c r="F37" s="3"/>
      <c r="G37" s="119" t="s">
        <v>678</v>
      </c>
      <c r="H37" s="3" t="s">
        <v>649</v>
      </c>
      <c r="I37" s="116">
        <v>3</v>
      </c>
      <c r="J37" s="116"/>
      <c r="K37" s="231">
        <f t="shared" si="3"/>
        <v>2</v>
      </c>
      <c r="L37" s="222">
        <f t="shared" si="4"/>
        <v>6</v>
      </c>
      <c r="M37" s="222">
        <f t="shared" si="5"/>
        <v>11</v>
      </c>
      <c r="N37" s="222">
        <f t="shared" si="6"/>
        <v>0</v>
      </c>
      <c r="O37" s="222">
        <f t="shared" si="7"/>
        <v>0</v>
      </c>
      <c r="P37" s="222">
        <f t="shared" si="8"/>
        <v>0</v>
      </c>
      <c r="Q37" s="222">
        <f t="shared" si="9"/>
        <v>0</v>
      </c>
      <c r="R37" s="222">
        <f t="shared" si="10"/>
        <v>0</v>
      </c>
      <c r="S37" s="222">
        <f t="shared" si="11"/>
        <v>1</v>
      </c>
      <c r="T37" s="222">
        <f t="shared" si="12"/>
        <v>1</v>
      </c>
      <c r="U37" s="222">
        <f t="shared" ref="U37:U60" si="15">IF(Master="Master",Q37,IF(U36="",R37,IF(OR(AND(T37&gt;0,R37&lt;U36),AND(T37=1,R37&lt;=U36)),U36,R37)))</f>
        <v>2</v>
      </c>
      <c r="V37" s="222">
        <f t="shared" si="13"/>
        <v>1</v>
      </c>
      <c r="W37" s="222">
        <f t="shared" si="14"/>
        <v>1</v>
      </c>
      <c r="X37" s="120" t="str">
        <f t="shared" ref="X37:X60" si="16">IF(ISNA(VLOOKUP(A37,L2_Array,1,FALSE)),"",1)</f>
        <v/>
      </c>
      <c r="Y37" s="119"/>
      <c r="Z37" s="3"/>
      <c r="AA37" s="121" t="s">
        <v>679</v>
      </c>
    </row>
    <row r="38" spans="1:27" ht="28">
      <c r="A38" s="222">
        <v>2521</v>
      </c>
      <c r="B38" s="116" t="str">
        <f t="shared" si="2"/>
        <v>C.2.6.12</v>
      </c>
      <c r="C38" s="62" t="s">
        <v>680</v>
      </c>
      <c r="D38" s="117"/>
      <c r="E38" s="118"/>
      <c r="F38" s="3"/>
      <c r="G38" s="119" t="s">
        <v>681</v>
      </c>
      <c r="H38" s="3" t="s">
        <v>649</v>
      </c>
      <c r="I38" s="116">
        <v>3</v>
      </c>
      <c r="J38" s="116"/>
      <c r="K38" s="231">
        <f t="shared" si="3"/>
        <v>2</v>
      </c>
      <c r="L38" s="222">
        <f t="shared" si="4"/>
        <v>6</v>
      </c>
      <c r="M38" s="222">
        <f t="shared" si="5"/>
        <v>12</v>
      </c>
      <c r="N38" s="222">
        <f t="shared" si="6"/>
        <v>0</v>
      </c>
      <c r="O38" s="222">
        <f t="shared" si="7"/>
        <v>0</v>
      </c>
      <c r="P38" s="222">
        <f t="shared" si="8"/>
        <v>0</v>
      </c>
      <c r="Q38" s="222">
        <f t="shared" si="9"/>
        <v>0</v>
      </c>
      <c r="R38" s="222">
        <f t="shared" si="10"/>
        <v>0</v>
      </c>
      <c r="S38" s="222">
        <f t="shared" si="11"/>
        <v>1</v>
      </c>
      <c r="T38" s="222">
        <f t="shared" si="12"/>
        <v>1</v>
      </c>
      <c r="U38" s="222">
        <f t="shared" si="15"/>
        <v>2</v>
      </c>
      <c r="V38" s="222">
        <f t="shared" si="13"/>
        <v>1</v>
      </c>
      <c r="W38" s="222">
        <f t="shared" si="14"/>
        <v>1</v>
      </c>
      <c r="X38" s="120" t="str">
        <f t="shared" si="16"/>
        <v/>
      </c>
      <c r="Y38" s="119"/>
      <c r="Z38" s="3"/>
      <c r="AA38" s="121" t="s">
        <v>682</v>
      </c>
    </row>
    <row r="39" spans="1:27" ht="28">
      <c r="A39" s="222">
        <v>2522</v>
      </c>
      <c r="B39" s="116" t="str">
        <f t="shared" si="2"/>
        <v>C.2.6.13</v>
      </c>
      <c r="C39" s="62" t="s">
        <v>683</v>
      </c>
      <c r="D39" s="117"/>
      <c r="E39" s="118"/>
      <c r="F39" s="3"/>
      <c r="G39" s="119" t="s">
        <v>681</v>
      </c>
      <c r="H39" s="3" t="s">
        <v>649</v>
      </c>
      <c r="I39" s="116">
        <v>3</v>
      </c>
      <c r="J39" s="116"/>
      <c r="K39" s="231">
        <f t="shared" si="3"/>
        <v>2</v>
      </c>
      <c r="L39" s="222">
        <f t="shared" si="4"/>
        <v>6</v>
      </c>
      <c r="M39" s="222">
        <f t="shared" si="5"/>
        <v>13</v>
      </c>
      <c r="N39" s="222">
        <f t="shared" si="6"/>
        <v>0</v>
      </c>
      <c r="O39" s="222">
        <f t="shared" si="7"/>
        <v>0</v>
      </c>
      <c r="P39" s="222">
        <f t="shared" si="8"/>
        <v>0</v>
      </c>
      <c r="Q39" s="222">
        <f t="shared" si="9"/>
        <v>0</v>
      </c>
      <c r="R39" s="222">
        <f t="shared" si="10"/>
        <v>0</v>
      </c>
      <c r="S39" s="222">
        <f t="shared" si="11"/>
        <v>1</v>
      </c>
      <c r="T39" s="222">
        <f t="shared" si="12"/>
        <v>1</v>
      </c>
      <c r="U39" s="222">
        <f t="shared" si="15"/>
        <v>2</v>
      </c>
      <c r="V39" s="222">
        <f t="shared" si="13"/>
        <v>1</v>
      </c>
      <c r="W39" s="222">
        <f t="shared" si="14"/>
        <v>1</v>
      </c>
      <c r="X39" s="120" t="str">
        <f t="shared" si="16"/>
        <v/>
      </c>
      <c r="Y39" s="119"/>
      <c r="Z39" s="3"/>
      <c r="AA39" s="121" t="s">
        <v>684</v>
      </c>
    </row>
    <row r="40" spans="1:27" ht="28">
      <c r="A40" s="222">
        <v>82</v>
      </c>
      <c r="B40" s="116" t="str">
        <f t="shared" si="2"/>
        <v>C.2.6.14</v>
      </c>
      <c r="C40" s="62" t="s">
        <v>685</v>
      </c>
      <c r="D40" s="117"/>
      <c r="E40" s="118"/>
      <c r="F40" s="3"/>
      <c r="G40" s="119" t="s">
        <v>686</v>
      </c>
      <c r="H40" s="3" t="s">
        <v>649</v>
      </c>
      <c r="I40" s="116">
        <v>3</v>
      </c>
      <c r="J40" s="116"/>
      <c r="K40" s="231">
        <f t="shared" si="3"/>
        <v>2</v>
      </c>
      <c r="L40" s="222">
        <f t="shared" si="4"/>
        <v>6</v>
      </c>
      <c r="M40" s="222">
        <f t="shared" si="5"/>
        <v>14</v>
      </c>
      <c r="N40" s="222">
        <f t="shared" si="6"/>
        <v>0</v>
      </c>
      <c r="O40" s="222">
        <f t="shared" si="7"/>
        <v>0</v>
      </c>
      <c r="P40" s="222">
        <f t="shared" si="8"/>
        <v>0</v>
      </c>
      <c r="Q40" s="222">
        <f t="shared" si="9"/>
        <v>0</v>
      </c>
      <c r="R40" s="222">
        <f t="shared" si="10"/>
        <v>0</v>
      </c>
      <c r="S40" s="222">
        <f t="shared" si="11"/>
        <v>1</v>
      </c>
      <c r="T40" s="222">
        <f t="shared" si="12"/>
        <v>1</v>
      </c>
      <c r="U40" s="222">
        <f t="shared" si="15"/>
        <v>2</v>
      </c>
      <c r="V40" s="222">
        <f t="shared" si="13"/>
        <v>1</v>
      </c>
      <c r="W40" s="222">
        <f t="shared" si="14"/>
        <v>1</v>
      </c>
      <c r="X40" s="120" t="str">
        <f t="shared" si="16"/>
        <v/>
      </c>
      <c r="Y40" s="119"/>
      <c r="Z40" s="3"/>
      <c r="AA40" s="121" t="s">
        <v>687</v>
      </c>
    </row>
    <row r="41" spans="1:27" ht="28">
      <c r="A41" s="222">
        <v>76</v>
      </c>
      <c r="B41" s="116" t="str">
        <f t="shared" si="2"/>
        <v>C.2.6.15</v>
      </c>
      <c r="C41" s="62" t="s">
        <v>688</v>
      </c>
      <c r="D41" s="117"/>
      <c r="E41" s="118"/>
      <c r="F41" s="3"/>
      <c r="G41" s="119" t="s">
        <v>689</v>
      </c>
      <c r="H41" s="3" t="s">
        <v>649</v>
      </c>
      <c r="I41" s="116">
        <v>3</v>
      </c>
      <c r="J41" s="116"/>
      <c r="K41" s="231">
        <f t="shared" si="3"/>
        <v>2</v>
      </c>
      <c r="L41" s="222">
        <f t="shared" si="4"/>
        <v>6</v>
      </c>
      <c r="M41" s="222">
        <f t="shared" si="5"/>
        <v>15</v>
      </c>
      <c r="N41" s="222">
        <f t="shared" si="6"/>
        <v>0</v>
      </c>
      <c r="O41" s="222">
        <f t="shared" si="7"/>
        <v>0</v>
      </c>
      <c r="P41" s="222">
        <f t="shared" si="8"/>
        <v>0</v>
      </c>
      <c r="Q41" s="222">
        <f t="shared" si="9"/>
        <v>0</v>
      </c>
      <c r="R41" s="222">
        <f t="shared" si="10"/>
        <v>0</v>
      </c>
      <c r="S41" s="222">
        <f t="shared" si="11"/>
        <v>1</v>
      </c>
      <c r="T41" s="222">
        <f t="shared" si="12"/>
        <v>1</v>
      </c>
      <c r="U41" s="222">
        <f t="shared" si="15"/>
        <v>2</v>
      </c>
      <c r="V41" s="222">
        <f t="shared" si="13"/>
        <v>1</v>
      </c>
      <c r="W41" s="222">
        <f t="shared" si="14"/>
        <v>1</v>
      </c>
      <c r="X41" s="120" t="str">
        <f t="shared" si="16"/>
        <v/>
      </c>
      <c r="Y41" s="119"/>
      <c r="Z41" s="3"/>
      <c r="AA41" s="121" t="s">
        <v>690</v>
      </c>
    </row>
    <row r="42" spans="1:27" ht="28">
      <c r="A42" s="222">
        <v>92</v>
      </c>
      <c r="B42" s="116" t="str">
        <f t="shared" si="2"/>
        <v>C.2.6.16</v>
      </c>
      <c r="C42" s="62" t="s">
        <v>691</v>
      </c>
      <c r="D42" s="117"/>
      <c r="E42" s="118"/>
      <c r="F42" s="3"/>
      <c r="G42" s="119" t="s">
        <v>692</v>
      </c>
      <c r="H42" s="3" t="s">
        <v>649</v>
      </c>
      <c r="I42" s="116">
        <v>3</v>
      </c>
      <c r="J42" s="116"/>
      <c r="K42" s="231">
        <f t="shared" si="3"/>
        <v>2</v>
      </c>
      <c r="L42" s="222">
        <f t="shared" si="4"/>
        <v>6</v>
      </c>
      <c r="M42" s="222">
        <f t="shared" si="5"/>
        <v>16</v>
      </c>
      <c r="N42" s="222">
        <f t="shared" si="6"/>
        <v>0</v>
      </c>
      <c r="O42" s="222">
        <f t="shared" si="7"/>
        <v>0</v>
      </c>
      <c r="P42" s="222">
        <f t="shared" si="8"/>
        <v>0</v>
      </c>
      <c r="Q42" s="222">
        <f t="shared" si="9"/>
        <v>0</v>
      </c>
      <c r="R42" s="222">
        <f t="shared" si="10"/>
        <v>0</v>
      </c>
      <c r="S42" s="222">
        <f t="shared" si="11"/>
        <v>1</v>
      </c>
      <c r="T42" s="222">
        <f t="shared" si="12"/>
        <v>1</v>
      </c>
      <c r="U42" s="222">
        <f t="shared" si="15"/>
        <v>2</v>
      </c>
      <c r="V42" s="222">
        <f t="shared" si="13"/>
        <v>1</v>
      </c>
      <c r="W42" s="222">
        <f t="shared" si="14"/>
        <v>1</v>
      </c>
      <c r="X42" s="120" t="str">
        <f t="shared" si="16"/>
        <v/>
      </c>
      <c r="Y42" s="119"/>
      <c r="Z42" s="3"/>
      <c r="AA42" s="121" t="s">
        <v>693</v>
      </c>
    </row>
    <row r="43" spans="1:27" ht="28">
      <c r="A43" s="222">
        <v>98</v>
      </c>
      <c r="B43" s="116" t="str">
        <f t="shared" si="2"/>
        <v>C.2.6.17</v>
      </c>
      <c r="C43" s="62" t="s">
        <v>694</v>
      </c>
      <c r="D43" s="117"/>
      <c r="E43" s="118"/>
      <c r="F43" s="3"/>
      <c r="G43" s="119" t="s">
        <v>692</v>
      </c>
      <c r="H43" s="3" t="s">
        <v>649</v>
      </c>
      <c r="I43" s="116">
        <v>3</v>
      </c>
      <c r="J43" s="116"/>
      <c r="K43" s="231">
        <f t="shared" si="3"/>
        <v>2</v>
      </c>
      <c r="L43" s="222">
        <f t="shared" si="4"/>
        <v>6</v>
      </c>
      <c r="M43" s="222">
        <f t="shared" si="5"/>
        <v>17</v>
      </c>
      <c r="N43" s="222">
        <f t="shared" si="6"/>
        <v>0</v>
      </c>
      <c r="O43" s="222">
        <f t="shared" si="7"/>
        <v>0</v>
      </c>
      <c r="P43" s="222">
        <f t="shared" si="8"/>
        <v>0</v>
      </c>
      <c r="Q43" s="222">
        <f t="shared" si="9"/>
        <v>0</v>
      </c>
      <c r="R43" s="222">
        <f t="shared" si="10"/>
        <v>0</v>
      </c>
      <c r="S43" s="222">
        <f t="shared" si="11"/>
        <v>1</v>
      </c>
      <c r="T43" s="222">
        <f t="shared" si="12"/>
        <v>1</v>
      </c>
      <c r="U43" s="222">
        <f t="shared" si="15"/>
        <v>2</v>
      </c>
      <c r="V43" s="222">
        <f t="shared" si="13"/>
        <v>1</v>
      </c>
      <c r="W43" s="222">
        <f t="shared" si="14"/>
        <v>1</v>
      </c>
      <c r="X43" s="120" t="str">
        <f t="shared" si="16"/>
        <v/>
      </c>
      <c r="Y43" s="119"/>
      <c r="Z43" s="3"/>
      <c r="AA43" s="121" t="s">
        <v>695</v>
      </c>
    </row>
    <row r="44" spans="1:27" ht="28">
      <c r="A44" s="222">
        <v>77</v>
      </c>
      <c r="B44" s="116" t="str">
        <f t="shared" si="2"/>
        <v>C.2.6.18</v>
      </c>
      <c r="C44" s="62" t="s">
        <v>696</v>
      </c>
      <c r="D44" s="117"/>
      <c r="E44" s="118"/>
      <c r="F44" s="3"/>
      <c r="G44" s="119" t="s">
        <v>697</v>
      </c>
      <c r="H44" s="3" t="s">
        <v>649</v>
      </c>
      <c r="I44" s="116">
        <v>3</v>
      </c>
      <c r="J44" s="116"/>
      <c r="K44" s="231">
        <f t="shared" si="3"/>
        <v>2</v>
      </c>
      <c r="L44" s="222">
        <f t="shared" si="4"/>
        <v>6</v>
      </c>
      <c r="M44" s="222">
        <f t="shared" si="5"/>
        <v>18</v>
      </c>
      <c r="N44" s="222">
        <f t="shared" si="6"/>
        <v>0</v>
      </c>
      <c r="O44" s="222">
        <f t="shared" si="7"/>
        <v>0</v>
      </c>
      <c r="P44" s="222">
        <f t="shared" si="8"/>
        <v>0</v>
      </c>
      <c r="Q44" s="222">
        <f t="shared" si="9"/>
        <v>0</v>
      </c>
      <c r="R44" s="222">
        <f t="shared" si="10"/>
        <v>0</v>
      </c>
      <c r="S44" s="222">
        <f t="shared" si="11"/>
        <v>1</v>
      </c>
      <c r="T44" s="222">
        <f t="shared" si="12"/>
        <v>1</v>
      </c>
      <c r="U44" s="222">
        <f t="shared" si="15"/>
        <v>2</v>
      </c>
      <c r="V44" s="222">
        <f t="shared" si="13"/>
        <v>1</v>
      </c>
      <c r="W44" s="222">
        <f t="shared" si="14"/>
        <v>1</v>
      </c>
      <c r="X44" s="120" t="str">
        <f t="shared" si="16"/>
        <v/>
      </c>
      <c r="Y44" s="119"/>
      <c r="Z44" s="3"/>
      <c r="AA44" s="121" t="s">
        <v>698</v>
      </c>
    </row>
    <row r="45" spans="1:27" ht="28">
      <c r="A45" s="222">
        <v>78</v>
      </c>
      <c r="B45" s="116" t="str">
        <f t="shared" si="2"/>
        <v>C.2.6.19</v>
      </c>
      <c r="C45" s="62" t="s">
        <v>699</v>
      </c>
      <c r="D45" s="117"/>
      <c r="E45" s="118"/>
      <c r="F45" s="3"/>
      <c r="G45" s="119" t="s">
        <v>697</v>
      </c>
      <c r="H45" s="3" t="s">
        <v>649</v>
      </c>
      <c r="I45" s="116">
        <v>3</v>
      </c>
      <c r="J45" s="116"/>
      <c r="K45" s="231">
        <f t="shared" si="3"/>
        <v>2</v>
      </c>
      <c r="L45" s="222">
        <f t="shared" si="4"/>
        <v>6</v>
      </c>
      <c r="M45" s="222">
        <f t="shared" si="5"/>
        <v>19</v>
      </c>
      <c r="N45" s="222">
        <f t="shared" si="6"/>
        <v>0</v>
      </c>
      <c r="O45" s="222">
        <f t="shared" si="7"/>
        <v>0</v>
      </c>
      <c r="P45" s="222">
        <f t="shared" si="8"/>
        <v>0</v>
      </c>
      <c r="Q45" s="222">
        <f t="shared" si="9"/>
        <v>0</v>
      </c>
      <c r="R45" s="222">
        <f t="shared" si="10"/>
        <v>0</v>
      </c>
      <c r="S45" s="222">
        <f t="shared" si="11"/>
        <v>1</v>
      </c>
      <c r="T45" s="222">
        <f t="shared" si="12"/>
        <v>1</v>
      </c>
      <c r="U45" s="222">
        <f t="shared" si="15"/>
        <v>2</v>
      </c>
      <c r="V45" s="222">
        <f t="shared" si="13"/>
        <v>1</v>
      </c>
      <c r="W45" s="222">
        <f t="shared" si="14"/>
        <v>1</v>
      </c>
      <c r="X45" s="120" t="str">
        <f t="shared" si="16"/>
        <v/>
      </c>
      <c r="Y45" s="119"/>
      <c r="Z45" s="3"/>
      <c r="AA45" s="121" t="s">
        <v>700</v>
      </c>
    </row>
    <row r="46" spans="1:27" ht="28">
      <c r="A46" s="222">
        <v>79</v>
      </c>
      <c r="B46" s="116" t="str">
        <f t="shared" si="2"/>
        <v>C.2.6.20</v>
      </c>
      <c r="C46" s="62" t="s">
        <v>701</v>
      </c>
      <c r="D46" s="117"/>
      <c r="E46" s="118"/>
      <c r="F46" s="3"/>
      <c r="G46" s="119" t="s">
        <v>697</v>
      </c>
      <c r="H46" s="3" t="s">
        <v>649</v>
      </c>
      <c r="I46" s="116">
        <v>3</v>
      </c>
      <c r="J46" s="116"/>
      <c r="K46" s="231">
        <f t="shared" si="3"/>
        <v>2</v>
      </c>
      <c r="L46" s="222">
        <f t="shared" si="4"/>
        <v>6</v>
      </c>
      <c r="M46" s="222">
        <f t="shared" si="5"/>
        <v>20</v>
      </c>
      <c r="N46" s="222">
        <f t="shared" si="6"/>
        <v>0</v>
      </c>
      <c r="O46" s="222">
        <f t="shared" si="7"/>
        <v>0</v>
      </c>
      <c r="P46" s="222">
        <f t="shared" si="8"/>
        <v>0</v>
      </c>
      <c r="Q46" s="222">
        <f t="shared" si="9"/>
        <v>0</v>
      </c>
      <c r="R46" s="222">
        <f t="shared" si="10"/>
        <v>0</v>
      </c>
      <c r="S46" s="222">
        <f t="shared" si="11"/>
        <v>1</v>
      </c>
      <c r="T46" s="222">
        <f t="shared" si="12"/>
        <v>1</v>
      </c>
      <c r="U46" s="222">
        <f t="shared" si="15"/>
        <v>2</v>
      </c>
      <c r="V46" s="222">
        <f t="shared" si="13"/>
        <v>1</v>
      </c>
      <c r="W46" s="222">
        <f t="shared" si="14"/>
        <v>1</v>
      </c>
      <c r="X46" s="120" t="str">
        <f t="shared" si="16"/>
        <v/>
      </c>
      <c r="Y46" s="119"/>
      <c r="Z46" s="3"/>
      <c r="AA46" s="121" t="s">
        <v>702</v>
      </c>
    </row>
    <row r="47" spans="1:27" ht="28">
      <c r="A47" s="222">
        <v>91</v>
      </c>
      <c r="B47" s="116" t="str">
        <f t="shared" si="2"/>
        <v>C.2.6.21</v>
      </c>
      <c r="C47" s="62" t="s">
        <v>703</v>
      </c>
      <c r="D47" s="117"/>
      <c r="E47" s="118"/>
      <c r="F47" s="3"/>
      <c r="G47" s="119" t="s">
        <v>704</v>
      </c>
      <c r="H47" s="3" t="s">
        <v>649</v>
      </c>
      <c r="I47" s="116">
        <v>3</v>
      </c>
      <c r="J47" s="116"/>
      <c r="K47" s="231">
        <f t="shared" si="3"/>
        <v>2</v>
      </c>
      <c r="L47" s="222">
        <f t="shared" si="4"/>
        <v>6</v>
      </c>
      <c r="M47" s="222">
        <f t="shared" si="5"/>
        <v>21</v>
      </c>
      <c r="N47" s="222">
        <f t="shared" si="6"/>
        <v>0</v>
      </c>
      <c r="O47" s="222">
        <f t="shared" si="7"/>
        <v>0</v>
      </c>
      <c r="P47" s="222">
        <f t="shared" si="8"/>
        <v>0</v>
      </c>
      <c r="Q47" s="222">
        <f t="shared" si="9"/>
        <v>0</v>
      </c>
      <c r="R47" s="222">
        <f t="shared" si="10"/>
        <v>0</v>
      </c>
      <c r="S47" s="222">
        <f t="shared" si="11"/>
        <v>1</v>
      </c>
      <c r="T47" s="222">
        <f t="shared" si="12"/>
        <v>1</v>
      </c>
      <c r="U47" s="222">
        <f t="shared" si="15"/>
        <v>2</v>
      </c>
      <c r="V47" s="222">
        <f t="shared" si="13"/>
        <v>1</v>
      </c>
      <c r="W47" s="222">
        <f t="shared" si="14"/>
        <v>1</v>
      </c>
      <c r="X47" s="120" t="str">
        <f t="shared" si="16"/>
        <v/>
      </c>
      <c r="Y47" s="119"/>
      <c r="Z47" s="3"/>
      <c r="AA47" s="121" t="s">
        <v>705</v>
      </c>
    </row>
    <row r="48" spans="1:27" ht="28">
      <c r="A48" s="222">
        <v>96</v>
      </c>
      <c r="B48" s="116" t="str">
        <f t="shared" si="2"/>
        <v>C.2.6.22</v>
      </c>
      <c r="C48" s="62" t="s">
        <v>706</v>
      </c>
      <c r="D48" s="117"/>
      <c r="E48" s="118"/>
      <c r="F48" s="3"/>
      <c r="G48" s="119" t="s">
        <v>707</v>
      </c>
      <c r="H48" s="3" t="s">
        <v>649</v>
      </c>
      <c r="I48" s="116">
        <v>3</v>
      </c>
      <c r="J48" s="116"/>
      <c r="K48" s="231">
        <f t="shared" si="3"/>
        <v>2</v>
      </c>
      <c r="L48" s="222">
        <f t="shared" si="4"/>
        <v>6</v>
      </c>
      <c r="M48" s="222">
        <f t="shared" si="5"/>
        <v>22</v>
      </c>
      <c r="N48" s="222">
        <f t="shared" si="6"/>
        <v>0</v>
      </c>
      <c r="O48" s="222">
        <f t="shared" si="7"/>
        <v>0</v>
      </c>
      <c r="P48" s="222">
        <f t="shared" si="8"/>
        <v>0</v>
      </c>
      <c r="Q48" s="222">
        <f t="shared" si="9"/>
        <v>0</v>
      </c>
      <c r="R48" s="222">
        <f t="shared" si="10"/>
        <v>0</v>
      </c>
      <c r="S48" s="222">
        <f t="shared" si="11"/>
        <v>1</v>
      </c>
      <c r="T48" s="222">
        <f t="shared" si="12"/>
        <v>1</v>
      </c>
      <c r="U48" s="222">
        <f t="shared" si="15"/>
        <v>2</v>
      </c>
      <c r="V48" s="222">
        <f t="shared" si="13"/>
        <v>1</v>
      </c>
      <c r="W48" s="222">
        <f t="shared" si="14"/>
        <v>1</v>
      </c>
      <c r="X48" s="120" t="str">
        <f t="shared" si="16"/>
        <v/>
      </c>
      <c r="Y48" s="119"/>
      <c r="Z48" s="3"/>
      <c r="AA48" s="121" t="s">
        <v>708</v>
      </c>
    </row>
    <row r="49" spans="1:27" ht="28">
      <c r="A49" s="222">
        <v>85</v>
      </c>
      <c r="B49" s="116" t="str">
        <f t="shared" si="2"/>
        <v>C.2.6.23</v>
      </c>
      <c r="C49" s="62" t="s">
        <v>709</v>
      </c>
      <c r="D49" s="117"/>
      <c r="E49" s="118"/>
      <c r="F49" s="3"/>
      <c r="G49" s="119" t="s">
        <v>710</v>
      </c>
      <c r="H49" s="3" t="s">
        <v>649</v>
      </c>
      <c r="I49" s="116">
        <v>3</v>
      </c>
      <c r="J49" s="116"/>
      <c r="K49" s="231">
        <f t="shared" si="3"/>
        <v>2</v>
      </c>
      <c r="L49" s="222">
        <f t="shared" si="4"/>
        <v>6</v>
      </c>
      <c r="M49" s="222">
        <f t="shared" si="5"/>
        <v>23</v>
      </c>
      <c r="N49" s="222">
        <f t="shared" si="6"/>
        <v>0</v>
      </c>
      <c r="O49" s="222">
        <f t="shared" si="7"/>
        <v>0</v>
      </c>
      <c r="P49" s="222">
        <f t="shared" si="8"/>
        <v>0</v>
      </c>
      <c r="Q49" s="222">
        <f t="shared" si="9"/>
        <v>0</v>
      </c>
      <c r="R49" s="222">
        <f t="shared" si="10"/>
        <v>0</v>
      </c>
      <c r="S49" s="222">
        <f t="shared" si="11"/>
        <v>1</v>
      </c>
      <c r="T49" s="222">
        <f t="shared" si="12"/>
        <v>1</v>
      </c>
      <c r="U49" s="222">
        <f t="shared" si="15"/>
        <v>2</v>
      </c>
      <c r="V49" s="222">
        <f t="shared" si="13"/>
        <v>1</v>
      </c>
      <c r="W49" s="222">
        <f t="shared" si="14"/>
        <v>1</v>
      </c>
      <c r="X49" s="120" t="str">
        <f t="shared" si="16"/>
        <v/>
      </c>
      <c r="Y49" s="119"/>
      <c r="Z49" s="3"/>
      <c r="AA49" s="121" t="s">
        <v>711</v>
      </c>
    </row>
    <row r="50" spans="1:27" ht="28">
      <c r="A50" s="222">
        <v>87</v>
      </c>
      <c r="B50" s="116" t="str">
        <f t="shared" si="2"/>
        <v>C.2.6.24</v>
      </c>
      <c r="C50" s="62" t="s">
        <v>712</v>
      </c>
      <c r="D50" s="117"/>
      <c r="E50" s="118"/>
      <c r="F50" s="3"/>
      <c r="G50" s="119" t="s">
        <v>713</v>
      </c>
      <c r="H50" s="3" t="s">
        <v>649</v>
      </c>
      <c r="I50" s="116">
        <v>3</v>
      </c>
      <c r="J50" s="116"/>
      <c r="K50" s="231">
        <f t="shared" si="3"/>
        <v>2</v>
      </c>
      <c r="L50" s="222">
        <f t="shared" si="4"/>
        <v>6</v>
      </c>
      <c r="M50" s="222">
        <f t="shared" si="5"/>
        <v>24</v>
      </c>
      <c r="N50" s="222">
        <f t="shared" si="6"/>
        <v>0</v>
      </c>
      <c r="O50" s="222">
        <f t="shared" si="7"/>
        <v>0</v>
      </c>
      <c r="P50" s="222">
        <f t="shared" si="8"/>
        <v>0</v>
      </c>
      <c r="Q50" s="222">
        <f t="shared" si="9"/>
        <v>0</v>
      </c>
      <c r="R50" s="222">
        <f t="shared" si="10"/>
        <v>0</v>
      </c>
      <c r="S50" s="222">
        <f t="shared" si="11"/>
        <v>1</v>
      </c>
      <c r="T50" s="222">
        <f t="shared" si="12"/>
        <v>1</v>
      </c>
      <c r="U50" s="222">
        <f t="shared" si="15"/>
        <v>2</v>
      </c>
      <c r="V50" s="222">
        <f t="shared" si="13"/>
        <v>1</v>
      </c>
      <c r="W50" s="222">
        <f t="shared" si="14"/>
        <v>1</v>
      </c>
      <c r="X50" s="120" t="str">
        <f t="shared" si="16"/>
        <v/>
      </c>
      <c r="Y50" s="119"/>
      <c r="Z50" s="3"/>
      <c r="AA50" s="121" t="s">
        <v>714</v>
      </c>
    </row>
    <row r="51" spans="1:27" ht="28">
      <c r="A51" s="222">
        <v>90</v>
      </c>
      <c r="B51" s="116" t="str">
        <f t="shared" si="2"/>
        <v>C.2.6.25</v>
      </c>
      <c r="C51" s="62" t="s">
        <v>715</v>
      </c>
      <c r="D51" s="117"/>
      <c r="E51" s="118"/>
      <c r="F51" s="3"/>
      <c r="G51" s="119" t="s">
        <v>713</v>
      </c>
      <c r="H51" s="3" t="s">
        <v>649</v>
      </c>
      <c r="I51" s="116">
        <v>3</v>
      </c>
      <c r="J51" s="116"/>
      <c r="K51" s="231">
        <f t="shared" si="3"/>
        <v>2</v>
      </c>
      <c r="L51" s="222">
        <f t="shared" si="4"/>
        <v>6</v>
      </c>
      <c r="M51" s="222">
        <f t="shared" si="5"/>
        <v>25</v>
      </c>
      <c r="N51" s="222">
        <f t="shared" si="6"/>
        <v>0</v>
      </c>
      <c r="O51" s="222">
        <f t="shared" si="7"/>
        <v>0</v>
      </c>
      <c r="P51" s="222">
        <f t="shared" si="8"/>
        <v>0</v>
      </c>
      <c r="Q51" s="222">
        <f t="shared" si="9"/>
        <v>0</v>
      </c>
      <c r="R51" s="222">
        <f t="shared" si="10"/>
        <v>0</v>
      </c>
      <c r="S51" s="222">
        <f t="shared" si="11"/>
        <v>1</v>
      </c>
      <c r="T51" s="222">
        <f t="shared" si="12"/>
        <v>1</v>
      </c>
      <c r="U51" s="222">
        <f t="shared" si="15"/>
        <v>2</v>
      </c>
      <c r="V51" s="222">
        <f t="shared" si="13"/>
        <v>1</v>
      </c>
      <c r="W51" s="222">
        <f t="shared" si="14"/>
        <v>1</v>
      </c>
      <c r="X51" s="120" t="str">
        <f t="shared" si="16"/>
        <v/>
      </c>
      <c r="Y51" s="119"/>
      <c r="Z51" s="3"/>
      <c r="AA51" s="121" t="s">
        <v>716</v>
      </c>
    </row>
    <row r="52" spans="1:27" ht="28">
      <c r="A52" s="222">
        <v>94</v>
      </c>
      <c r="B52" s="116" t="str">
        <f t="shared" si="2"/>
        <v>C.2.6.26</v>
      </c>
      <c r="C52" s="62" t="s">
        <v>717</v>
      </c>
      <c r="D52" s="117"/>
      <c r="E52" s="118"/>
      <c r="F52" s="3"/>
      <c r="G52" s="119" t="s">
        <v>713</v>
      </c>
      <c r="H52" s="3" t="s">
        <v>649</v>
      </c>
      <c r="I52" s="116">
        <v>3</v>
      </c>
      <c r="J52" s="116"/>
      <c r="K52" s="231">
        <f t="shared" si="3"/>
        <v>2</v>
      </c>
      <c r="L52" s="222">
        <f t="shared" si="4"/>
        <v>6</v>
      </c>
      <c r="M52" s="222">
        <f t="shared" si="5"/>
        <v>26</v>
      </c>
      <c r="N52" s="222">
        <f t="shared" si="6"/>
        <v>0</v>
      </c>
      <c r="O52" s="222">
        <f t="shared" si="7"/>
        <v>0</v>
      </c>
      <c r="P52" s="222">
        <f t="shared" si="8"/>
        <v>0</v>
      </c>
      <c r="Q52" s="222">
        <f t="shared" si="9"/>
        <v>0</v>
      </c>
      <c r="R52" s="222">
        <f t="shared" si="10"/>
        <v>0</v>
      </c>
      <c r="S52" s="222">
        <f t="shared" si="11"/>
        <v>1</v>
      </c>
      <c r="T52" s="222">
        <f t="shared" si="12"/>
        <v>1</v>
      </c>
      <c r="U52" s="222">
        <f t="shared" si="15"/>
        <v>2</v>
      </c>
      <c r="V52" s="222">
        <f t="shared" si="13"/>
        <v>1</v>
      </c>
      <c r="W52" s="222">
        <f t="shared" si="14"/>
        <v>1</v>
      </c>
      <c r="X52" s="120" t="str">
        <f t="shared" si="16"/>
        <v/>
      </c>
      <c r="Y52" s="119"/>
      <c r="Z52" s="3"/>
      <c r="AA52" s="121" t="s">
        <v>718</v>
      </c>
    </row>
    <row r="53" spans="1:27" ht="28">
      <c r="A53" s="222">
        <v>83</v>
      </c>
      <c r="B53" s="116" t="str">
        <f t="shared" si="2"/>
        <v>C.2.6.27</v>
      </c>
      <c r="C53" s="62" t="s">
        <v>719</v>
      </c>
      <c r="D53" s="117"/>
      <c r="E53" s="118"/>
      <c r="F53" s="3"/>
      <c r="G53" s="119" t="s">
        <v>720</v>
      </c>
      <c r="H53" s="3" t="s">
        <v>649</v>
      </c>
      <c r="I53" s="116">
        <v>3</v>
      </c>
      <c r="J53" s="116"/>
      <c r="K53" s="231">
        <f t="shared" si="3"/>
        <v>2</v>
      </c>
      <c r="L53" s="222">
        <f t="shared" si="4"/>
        <v>6</v>
      </c>
      <c r="M53" s="222">
        <f t="shared" si="5"/>
        <v>27</v>
      </c>
      <c r="N53" s="222">
        <f t="shared" si="6"/>
        <v>0</v>
      </c>
      <c r="O53" s="222">
        <f t="shared" si="7"/>
        <v>0</v>
      </c>
      <c r="P53" s="222">
        <f t="shared" si="8"/>
        <v>0</v>
      </c>
      <c r="Q53" s="222">
        <f t="shared" si="9"/>
        <v>0</v>
      </c>
      <c r="R53" s="222">
        <f t="shared" si="10"/>
        <v>0</v>
      </c>
      <c r="S53" s="222">
        <f t="shared" si="11"/>
        <v>1</v>
      </c>
      <c r="T53" s="222">
        <f t="shared" si="12"/>
        <v>1</v>
      </c>
      <c r="U53" s="222">
        <f t="shared" si="15"/>
        <v>2</v>
      </c>
      <c r="V53" s="222">
        <f t="shared" si="13"/>
        <v>1</v>
      </c>
      <c r="W53" s="222">
        <f t="shared" si="14"/>
        <v>1</v>
      </c>
      <c r="X53" s="120" t="str">
        <f t="shared" si="16"/>
        <v/>
      </c>
      <c r="Y53" s="119"/>
      <c r="Z53" s="3"/>
      <c r="AA53" s="121" t="s">
        <v>721</v>
      </c>
    </row>
    <row r="54" spans="1:27" ht="28">
      <c r="A54" s="222">
        <v>95</v>
      </c>
      <c r="B54" s="116" t="str">
        <f t="shared" si="2"/>
        <v>C.2.6.28</v>
      </c>
      <c r="C54" s="62" t="s">
        <v>722</v>
      </c>
      <c r="D54" s="117"/>
      <c r="E54" s="118"/>
      <c r="F54" s="3"/>
      <c r="G54" s="119" t="s">
        <v>720</v>
      </c>
      <c r="H54" s="3" t="s">
        <v>649</v>
      </c>
      <c r="I54" s="116">
        <v>3</v>
      </c>
      <c r="J54" s="116"/>
      <c r="K54" s="231">
        <f t="shared" si="3"/>
        <v>2</v>
      </c>
      <c r="L54" s="222">
        <f t="shared" si="4"/>
        <v>6</v>
      </c>
      <c r="M54" s="222">
        <f t="shared" si="5"/>
        <v>28</v>
      </c>
      <c r="N54" s="222">
        <f t="shared" si="6"/>
        <v>0</v>
      </c>
      <c r="O54" s="222">
        <f t="shared" si="7"/>
        <v>0</v>
      </c>
      <c r="P54" s="222">
        <f t="shared" si="8"/>
        <v>0</v>
      </c>
      <c r="Q54" s="222">
        <f t="shared" si="9"/>
        <v>0</v>
      </c>
      <c r="R54" s="222">
        <f t="shared" si="10"/>
        <v>0</v>
      </c>
      <c r="S54" s="222">
        <f t="shared" si="11"/>
        <v>1</v>
      </c>
      <c r="T54" s="222">
        <f t="shared" si="12"/>
        <v>1</v>
      </c>
      <c r="U54" s="222">
        <f t="shared" si="15"/>
        <v>2</v>
      </c>
      <c r="V54" s="222">
        <f t="shared" si="13"/>
        <v>1</v>
      </c>
      <c r="W54" s="222">
        <f t="shared" si="14"/>
        <v>1</v>
      </c>
      <c r="X54" s="120" t="str">
        <f t="shared" si="16"/>
        <v/>
      </c>
      <c r="Y54" s="119"/>
      <c r="Z54" s="3"/>
      <c r="AA54" s="121" t="s">
        <v>723</v>
      </c>
    </row>
    <row r="55" spans="1:27" ht="28">
      <c r="A55" s="222">
        <v>2523</v>
      </c>
      <c r="B55" s="116" t="str">
        <f t="shared" si="2"/>
        <v>C.2.6.29</v>
      </c>
      <c r="C55" s="62" t="s">
        <v>724</v>
      </c>
      <c r="D55" s="117"/>
      <c r="E55" s="118"/>
      <c r="F55" s="3"/>
      <c r="G55" s="119" t="s">
        <v>725</v>
      </c>
      <c r="H55" s="3" t="s">
        <v>649</v>
      </c>
      <c r="I55" s="116">
        <v>3</v>
      </c>
      <c r="J55" s="116"/>
      <c r="K55" s="231">
        <f t="shared" si="3"/>
        <v>2</v>
      </c>
      <c r="L55" s="222">
        <f t="shared" si="4"/>
        <v>6</v>
      </c>
      <c r="M55" s="222">
        <f t="shared" si="5"/>
        <v>29</v>
      </c>
      <c r="N55" s="222">
        <f t="shared" si="6"/>
        <v>0</v>
      </c>
      <c r="O55" s="222">
        <f t="shared" si="7"/>
        <v>0</v>
      </c>
      <c r="P55" s="222">
        <f t="shared" si="8"/>
        <v>0</v>
      </c>
      <c r="Q55" s="222">
        <f t="shared" si="9"/>
        <v>0</v>
      </c>
      <c r="R55" s="222">
        <f t="shared" si="10"/>
        <v>0</v>
      </c>
      <c r="S55" s="222">
        <f t="shared" si="11"/>
        <v>1</v>
      </c>
      <c r="T55" s="222">
        <f t="shared" si="12"/>
        <v>1</v>
      </c>
      <c r="U55" s="222">
        <f t="shared" si="15"/>
        <v>2</v>
      </c>
      <c r="V55" s="222">
        <f t="shared" si="13"/>
        <v>1</v>
      </c>
      <c r="W55" s="222">
        <f t="shared" si="14"/>
        <v>1</v>
      </c>
      <c r="X55" s="120" t="str">
        <f t="shared" si="16"/>
        <v/>
      </c>
      <c r="Y55" s="119"/>
      <c r="Z55" s="3"/>
      <c r="AA55" s="121" t="s">
        <v>726</v>
      </c>
    </row>
    <row r="56" spans="1:27" ht="28">
      <c r="A56" s="222">
        <v>2524</v>
      </c>
      <c r="B56" s="116" t="str">
        <f t="shared" si="2"/>
        <v>C.2.6.30</v>
      </c>
      <c r="C56" s="62" t="s">
        <v>727</v>
      </c>
      <c r="D56" s="117"/>
      <c r="E56" s="118"/>
      <c r="F56" s="3"/>
      <c r="G56" s="119" t="s">
        <v>725</v>
      </c>
      <c r="H56" s="3" t="s">
        <v>649</v>
      </c>
      <c r="I56" s="116">
        <v>3</v>
      </c>
      <c r="J56" s="116"/>
      <c r="K56" s="231">
        <f t="shared" si="3"/>
        <v>2</v>
      </c>
      <c r="L56" s="222">
        <f t="shared" si="4"/>
        <v>6</v>
      </c>
      <c r="M56" s="222">
        <f t="shared" si="5"/>
        <v>30</v>
      </c>
      <c r="N56" s="222">
        <f t="shared" si="6"/>
        <v>0</v>
      </c>
      <c r="O56" s="222">
        <f t="shared" si="7"/>
        <v>0</v>
      </c>
      <c r="P56" s="222">
        <f t="shared" si="8"/>
        <v>0</v>
      </c>
      <c r="Q56" s="222">
        <f t="shared" si="9"/>
        <v>0</v>
      </c>
      <c r="R56" s="222">
        <f t="shared" si="10"/>
        <v>0</v>
      </c>
      <c r="S56" s="222">
        <f t="shared" si="11"/>
        <v>1</v>
      </c>
      <c r="T56" s="222">
        <f t="shared" si="12"/>
        <v>1</v>
      </c>
      <c r="U56" s="222">
        <f t="shared" si="15"/>
        <v>2</v>
      </c>
      <c r="V56" s="222">
        <f t="shared" si="13"/>
        <v>1</v>
      </c>
      <c r="W56" s="222">
        <f t="shared" si="14"/>
        <v>1</v>
      </c>
      <c r="X56" s="120" t="str">
        <f t="shared" si="16"/>
        <v/>
      </c>
      <c r="Y56" s="119"/>
      <c r="Z56" s="3"/>
      <c r="AA56" s="121" t="s">
        <v>728</v>
      </c>
    </row>
    <row r="57" spans="1:27" ht="28">
      <c r="A57" s="222">
        <v>86</v>
      </c>
      <c r="B57" s="116" t="str">
        <f t="shared" si="2"/>
        <v>C.2.6.31</v>
      </c>
      <c r="C57" s="62" t="s">
        <v>729</v>
      </c>
      <c r="D57" s="117"/>
      <c r="E57" s="118"/>
      <c r="F57" s="3"/>
      <c r="G57" s="119" t="s">
        <v>730</v>
      </c>
      <c r="H57" s="3" t="s">
        <v>649</v>
      </c>
      <c r="I57" s="116">
        <v>3</v>
      </c>
      <c r="J57" s="116"/>
      <c r="K57" s="231">
        <f t="shared" si="3"/>
        <v>2</v>
      </c>
      <c r="L57" s="222">
        <f t="shared" si="4"/>
        <v>6</v>
      </c>
      <c r="M57" s="222">
        <f t="shared" si="5"/>
        <v>31</v>
      </c>
      <c r="N57" s="222">
        <f t="shared" si="6"/>
        <v>0</v>
      </c>
      <c r="O57" s="222">
        <f t="shared" si="7"/>
        <v>0</v>
      </c>
      <c r="P57" s="222">
        <f t="shared" si="8"/>
        <v>0</v>
      </c>
      <c r="Q57" s="222">
        <f t="shared" si="9"/>
        <v>0</v>
      </c>
      <c r="R57" s="222">
        <f t="shared" si="10"/>
        <v>0</v>
      </c>
      <c r="S57" s="222">
        <f t="shared" si="11"/>
        <v>1</v>
      </c>
      <c r="T57" s="222">
        <f t="shared" si="12"/>
        <v>1</v>
      </c>
      <c r="U57" s="222">
        <f t="shared" si="15"/>
        <v>2</v>
      </c>
      <c r="V57" s="222">
        <f t="shared" si="13"/>
        <v>1</v>
      </c>
      <c r="W57" s="222">
        <f t="shared" si="14"/>
        <v>1</v>
      </c>
      <c r="X57" s="120" t="str">
        <f t="shared" si="16"/>
        <v/>
      </c>
      <c r="Y57" s="119"/>
      <c r="Z57" s="3"/>
      <c r="AA57" s="121" t="s">
        <v>731</v>
      </c>
    </row>
    <row r="58" spans="1:27" ht="28">
      <c r="A58" s="222">
        <v>2525</v>
      </c>
      <c r="B58" s="116" t="str">
        <f t="shared" si="2"/>
        <v>C.2.6.32</v>
      </c>
      <c r="C58" s="62" t="s">
        <v>732</v>
      </c>
      <c r="D58" s="117"/>
      <c r="E58" s="118"/>
      <c r="F58" s="3"/>
      <c r="G58" s="119" t="s">
        <v>733</v>
      </c>
      <c r="H58" s="3" t="s">
        <v>649</v>
      </c>
      <c r="I58" s="116">
        <v>3</v>
      </c>
      <c r="J58" s="116"/>
      <c r="K58" s="231">
        <f t="shared" si="3"/>
        <v>2</v>
      </c>
      <c r="L58" s="222">
        <f t="shared" si="4"/>
        <v>6</v>
      </c>
      <c r="M58" s="222">
        <f t="shared" si="5"/>
        <v>32</v>
      </c>
      <c r="N58" s="222">
        <f t="shared" si="6"/>
        <v>0</v>
      </c>
      <c r="O58" s="222">
        <f t="shared" si="7"/>
        <v>0</v>
      </c>
      <c r="P58" s="222">
        <f t="shared" si="8"/>
        <v>0</v>
      </c>
      <c r="Q58" s="222">
        <f t="shared" si="9"/>
        <v>0</v>
      </c>
      <c r="R58" s="222">
        <f t="shared" si="10"/>
        <v>0</v>
      </c>
      <c r="S58" s="222">
        <f t="shared" si="11"/>
        <v>1</v>
      </c>
      <c r="T58" s="222">
        <f t="shared" si="12"/>
        <v>1</v>
      </c>
      <c r="U58" s="222">
        <f t="shared" si="15"/>
        <v>2</v>
      </c>
      <c r="V58" s="222">
        <f t="shared" si="13"/>
        <v>1</v>
      </c>
      <c r="W58" s="222">
        <f t="shared" si="14"/>
        <v>1</v>
      </c>
      <c r="X58" s="120" t="str">
        <f t="shared" si="16"/>
        <v/>
      </c>
      <c r="Y58" s="119"/>
      <c r="Z58" s="3"/>
      <c r="AA58" s="121" t="s">
        <v>734</v>
      </c>
    </row>
    <row r="59" spans="1:27" ht="28">
      <c r="A59" s="222">
        <v>2526</v>
      </c>
      <c r="B59" s="116" t="str">
        <f t="shared" si="2"/>
        <v>C.2.6.33</v>
      </c>
      <c r="C59" s="62" t="s">
        <v>735</v>
      </c>
      <c r="D59" s="117"/>
      <c r="E59" s="118"/>
      <c r="F59" s="3"/>
      <c r="G59" s="119" t="s">
        <v>736</v>
      </c>
      <c r="H59" s="3" t="s">
        <v>649</v>
      </c>
      <c r="I59" s="116">
        <v>3</v>
      </c>
      <c r="J59" s="116"/>
      <c r="K59" s="231">
        <f t="shared" si="3"/>
        <v>2</v>
      </c>
      <c r="L59" s="222">
        <f t="shared" si="4"/>
        <v>6</v>
      </c>
      <c r="M59" s="222">
        <f t="shared" si="5"/>
        <v>33</v>
      </c>
      <c r="N59" s="222">
        <f t="shared" si="6"/>
        <v>0</v>
      </c>
      <c r="O59" s="222">
        <f t="shared" si="7"/>
        <v>0</v>
      </c>
      <c r="P59" s="222">
        <f t="shared" si="8"/>
        <v>0</v>
      </c>
      <c r="Q59" s="222">
        <f t="shared" si="9"/>
        <v>0</v>
      </c>
      <c r="R59" s="222">
        <f t="shared" si="10"/>
        <v>0</v>
      </c>
      <c r="S59" s="222">
        <f t="shared" si="11"/>
        <v>1</v>
      </c>
      <c r="T59" s="222">
        <f t="shared" si="12"/>
        <v>1</v>
      </c>
      <c r="U59" s="222">
        <f t="shared" si="15"/>
        <v>2</v>
      </c>
      <c r="V59" s="222">
        <f t="shared" si="13"/>
        <v>1</v>
      </c>
      <c r="W59" s="222">
        <f t="shared" si="14"/>
        <v>1</v>
      </c>
      <c r="X59" s="120" t="str">
        <f t="shared" si="16"/>
        <v/>
      </c>
      <c r="Y59" s="119"/>
      <c r="Z59" s="3"/>
      <c r="AA59" s="121" t="s">
        <v>737</v>
      </c>
    </row>
    <row r="60" spans="1:27" ht="28">
      <c r="A60" s="222">
        <v>2527</v>
      </c>
      <c r="B60" s="116" t="str">
        <f t="shared" si="2"/>
        <v>C.2.6.34</v>
      </c>
      <c r="C60" s="62" t="s">
        <v>738</v>
      </c>
      <c r="D60" s="117"/>
      <c r="E60" s="118"/>
      <c r="F60" s="3"/>
      <c r="G60" s="119" t="s">
        <v>739</v>
      </c>
      <c r="H60" s="3" t="s">
        <v>649</v>
      </c>
      <c r="I60" s="116">
        <v>3</v>
      </c>
      <c r="J60" s="116"/>
      <c r="K60" s="231">
        <f t="shared" si="3"/>
        <v>2</v>
      </c>
      <c r="L60" s="222">
        <f t="shared" si="4"/>
        <v>6</v>
      </c>
      <c r="M60" s="222">
        <f t="shared" si="5"/>
        <v>34</v>
      </c>
      <c r="N60" s="222">
        <f t="shared" si="6"/>
        <v>0</v>
      </c>
      <c r="O60" s="222">
        <f t="shared" si="7"/>
        <v>0</v>
      </c>
      <c r="P60" s="222">
        <f t="shared" si="8"/>
        <v>0</v>
      </c>
      <c r="Q60" s="222">
        <f t="shared" si="9"/>
        <v>0</v>
      </c>
      <c r="R60" s="222">
        <f t="shared" si="10"/>
        <v>0</v>
      </c>
      <c r="S60" s="222">
        <f t="shared" si="11"/>
        <v>1</v>
      </c>
      <c r="T60" s="222">
        <f t="shared" si="12"/>
        <v>1</v>
      </c>
      <c r="U60" s="222">
        <f t="shared" si="15"/>
        <v>2</v>
      </c>
      <c r="V60" s="222">
        <f t="shared" si="13"/>
        <v>1</v>
      </c>
      <c r="W60" s="222">
        <f t="shared" si="14"/>
        <v>1</v>
      </c>
      <c r="X60" s="120" t="str">
        <f t="shared" si="16"/>
        <v/>
      </c>
      <c r="Y60" s="119"/>
      <c r="Z60" s="3"/>
      <c r="AA60" s="121" t="s">
        <v>740</v>
      </c>
    </row>
  </sheetData>
  <sheetProtection password="B009" sheet="1" objects="1" scenarios="1"/>
  <customSheetViews>
    <customSheetView guid="{E1B3B869-9B15-4AFC-BA36-DA09F5711648}" scale="140" hiddenColumns="1" showRuler="0">
      <pageMargins left="0" right="0" top="0" bottom="0" header="0" footer="0"/>
      <pageSetup orientation="landscape"/>
      <headerFooter alignWithMargins="0"/>
    </customSheetView>
    <customSheetView guid="{D7B51006-83AC-4A14-BAFD-CE844DFB8668}" scale="140" hiddenColumns="1" showRuler="0">
      <pageMargins left="0" right="0" top="0" bottom="0" header="0" footer="0"/>
      <pageSetup orientation="landscape"/>
      <headerFooter alignWithMargins="0"/>
    </customSheetView>
  </customSheetViews>
  <mergeCells count="1">
    <mergeCell ref="B3:H3"/>
  </mergeCells>
  <phoneticPr fontId="0" type="noConversion"/>
  <conditionalFormatting sqref="A5:A60 K5:X60">
    <cfRule type="expression" dxfId="194" priority="19" stopIfTrue="1">
      <formula>A5=""</formula>
    </cfRule>
  </conditionalFormatting>
  <conditionalFormatting sqref="B5:C60">
    <cfRule type="expression" dxfId="193" priority="50" stopIfTrue="1">
      <formula>$X5=1</formula>
    </cfRule>
  </conditionalFormatting>
  <conditionalFormatting sqref="B1:G2 Y1:Z2 H2">
    <cfRule type="expression" dxfId="192" priority="54" stopIfTrue="1">
      <formula>OR($D$2&lt;1,$D$2="0%")</formula>
    </cfRule>
    <cfRule type="expression" dxfId="191" priority="55" stopIfTrue="1">
      <formula>$D$2=1</formula>
    </cfRule>
  </conditionalFormatting>
  <conditionalFormatting sqref="D5:D60">
    <cfRule type="expression" dxfId="190" priority="43" stopIfTrue="1">
      <formula>J5&gt;0</formula>
    </cfRule>
    <cfRule type="expression" dxfId="189" priority="44" stopIfTrue="1">
      <formula>U5=1</formula>
    </cfRule>
    <cfRule type="expression" dxfId="188" priority="45" stopIfTrue="1">
      <formula>U5&gt;1</formula>
    </cfRule>
  </conditionalFormatting>
  <conditionalFormatting sqref="E6:E60">
    <cfRule type="expression" dxfId="187" priority="46" stopIfTrue="1">
      <formula>J6=1</formula>
    </cfRule>
  </conditionalFormatting>
  <conditionalFormatting sqref="H1">
    <cfRule type="expression" dxfId="186" priority="56" stopIfTrue="1">
      <formula>Master="Master"</formula>
    </cfRule>
    <cfRule type="expression" dxfId="185" priority="57" stopIfTrue="1">
      <formula>OR($D$2&lt;1,$D$2="0%")</formula>
    </cfRule>
    <cfRule type="expression" dxfId="184" priority="58" stopIfTrue="1">
      <formula>$D$2=1</formula>
    </cfRule>
  </conditionalFormatting>
  <conditionalFormatting sqref="I5:I60">
    <cfRule type="expression" dxfId="183" priority="1" stopIfTrue="1">
      <formula>I5*I6/I5-I5&gt;1</formula>
    </cfRule>
  </conditionalFormatting>
  <conditionalFormatting sqref="AA1">
    <cfRule type="expression" dxfId="182" priority="91" stopIfTrue="1">
      <formula>Master="Master"</formula>
    </cfRule>
  </conditionalFormatting>
  <conditionalFormatting sqref="AA2:AA3">
    <cfRule type="expression" dxfId="181" priority="92" stopIfTrue="1">
      <formula>Master="Master"</formula>
    </cfRule>
  </conditionalFormatting>
  <conditionalFormatting sqref="AA4">
    <cfRule type="expression" dxfId="180" priority="93" stopIfTrue="1">
      <formula>Master="Master"</formula>
    </cfRule>
  </conditionalFormatting>
  <conditionalFormatting sqref="AA5:AA60">
    <cfRule type="expression" dxfId="179" priority="90" stopIfTrue="1">
      <formula>Master="Master"</formula>
    </cfRule>
  </conditionalFormatting>
  <dataValidations xWindow="736" yWindow="20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49 F6:G8 E5:E60" xr:uid="{00000000-0002-0000-06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60" xr:uid="{00000000-0002-0000-06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AA39"/>
  <sheetViews>
    <sheetView showGridLines="0" showZeros="0" tabSelected="1" topLeftCell="B1" zoomScale="85" zoomScaleNormal="75" workbookViewId="0">
      <pane ySplit="4" topLeftCell="A5" activePane="bottomLeft" state="frozen"/>
      <selection activeCell="B6" sqref="B6"/>
      <selection pane="bottomLeft" activeCell="D5" sqref="D5"/>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bestFit="1" customWidth="1"/>
    <col min="9" max="24" width="2.81640625" hidden="1" customWidth="1"/>
    <col min="25" max="25" width="14.1796875" hidden="1" customWidth="1"/>
    <col min="26" max="26" width="28.1796875" hidden="1" customWidth="1"/>
  </cols>
  <sheetData>
    <row r="1" spans="1:27" ht="23.25" customHeight="1">
      <c r="A1" s="39"/>
      <c r="B1" s="84" t="s">
        <v>12</v>
      </c>
      <c r="C1" s="85"/>
      <c r="D1" s="86"/>
      <c r="E1" s="86"/>
      <c r="F1" s="86"/>
      <c r="G1" s="86"/>
      <c r="H1" s="63">
        <f>Master</f>
        <v>0</v>
      </c>
      <c r="I1" s="217"/>
      <c r="J1" s="217"/>
      <c r="K1" s="217"/>
      <c r="L1" s="217"/>
      <c r="M1" s="217"/>
      <c r="N1" s="217"/>
      <c r="O1" s="217"/>
      <c r="P1" s="217" t="str">
        <f>LEFT(B1,1)</f>
        <v>D</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COUNTA(I5:I39)</f>
        <v>35</v>
      </c>
      <c r="J2" s="219"/>
      <c r="K2" s="219"/>
      <c r="L2" s="219"/>
      <c r="M2" s="219"/>
      <c r="N2" s="219"/>
      <c r="O2" s="219"/>
      <c r="P2" s="219"/>
      <c r="Q2" s="219"/>
      <c r="R2" s="219"/>
      <c r="S2" s="219">
        <f>COUNTIF(S5:S39,1)</f>
        <v>35</v>
      </c>
      <c r="T2" s="219"/>
      <c r="U2" s="219"/>
      <c r="V2" s="219"/>
      <c r="W2" s="219">
        <f>COUNTIF(W5:W39,1)</f>
        <v>35</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MAX(A5:A39)</f>
        <v>3201</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42">
      <c r="A5" s="222">
        <v>3200</v>
      </c>
      <c r="B5" s="116" t="str">
        <f>IF(I5=0,"",IF(I5=1,P$1&amp;"."&amp;K5,IF(I5=2,P$1&amp;"."&amp;K5&amp;"."&amp;L5,IF(I5=3,P$1&amp;"."&amp;K5&amp;"."&amp;L5&amp;"."&amp;M5,IF(I5=4,P$1&amp;"."&amp;K5&amp;"."&amp;L5&amp;"."&amp;M5&amp;"."&amp;N5,IF(I5=5,P$1&amp;"."&amp;K5&amp;"."&amp;L5&amp;"."&amp;M5&amp;"."&amp;N5&amp;"."&amp;O5))))))</f>
        <v>D.1</v>
      </c>
      <c r="C5" s="3" t="s">
        <v>191</v>
      </c>
      <c r="D5" s="117" t="s">
        <v>50</v>
      </c>
      <c r="E5" s="212" t="s">
        <v>741</v>
      </c>
      <c r="F5" s="3"/>
      <c r="G5" s="119">
        <v>7.1</v>
      </c>
      <c r="H5" s="3" t="s">
        <v>192</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2</v>
      </c>
      <c r="R5" s="222">
        <f>IF(I5="","",IF(P5&gt;0,P5,IF(Q5&gt;0,Q5,0)))</f>
        <v>2</v>
      </c>
      <c r="S5" s="222">
        <f>IF(I5="","",IF(OR(I5=1,S4=""),1,IF(OR(AND(J4=1,(I5-I3&lt;&gt;0)),AND(S4=0,I4=I5),AND(J4=1,I5=I3)),0,1)))</f>
        <v>1</v>
      </c>
      <c r="T5" s="222">
        <f>IF(I5="",T4,IF(AND(R5&gt;1,OR(T4="",T4=0,T4&gt;=I5)),I5,IF(I5&gt;T4,T4,0)))</f>
        <v>1</v>
      </c>
      <c r="U5" s="222">
        <f t="shared" ref="U5:U39" si="0">IF(Master="Master",Q5,IF(U4="",R5,IF(OR(AND(T5&gt;0,R5&lt;U4),AND(T5=1,R5&lt;=U4)),U4,R5)))</f>
        <v>2</v>
      </c>
      <c r="V5" s="222">
        <f>IF(I5="","",IF(OR(AND(S4=1,T5=1),R5&gt;0,AND(S6=0,V6=1)),1,0))</f>
        <v>1</v>
      </c>
      <c r="W5" s="222">
        <f>IF(I5="","",IF(OR(AND(T5&gt;0,S5=1),AND(S5=1,V5=1)),1,0))</f>
        <v>1</v>
      </c>
      <c r="X5" s="120">
        <f t="shared" ref="X5:X39" si="1">IF(ISNA(VLOOKUP(A5,L2_Array,1,FALSE)),"",1)</f>
        <v>1</v>
      </c>
      <c r="Y5" s="119"/>
      <c r="Z5" s="3"/>
      <c r="AA5" s="121" t="s">
        <v>742</v>
      </c>
    </row>
    <row r="6" spans="1:27" ht="28">
      <c r="A6" s="222">
        <v>106</v>
      </c>
      <c r="B6" s="116" t="str">
        <f t="shared" ref="B6:B39" si="2">IF(I6=0,"",IF(I6=1,P$1&amp;"."&amp;K6,IF(I6=2,P$1&amp;"."&amp;K6&amp;"."&amp;L6,IF(I6=3,P$1&amp;"."&amp;K6&amp;"."&amp;L6&amp;"."&amp;M6,IF(I6=4,P$1&amp;"."&amp;K6&amp;"."&amp;L6&amp;"."&amp;M6&amp;"."&amp;N6,IF(I6=5,P$1&amp;"."&amp;K6&amp;"."&amp;L6&amp;"."&amp;M6&amp;"."&amp;N6&amp;"."&amp;O6))))))</f>
        <v>D.1.1</v>
      </c>
      <c r="C6" s="125" t="s">
        <v>743</v>
      </c>
      <c r="D6" s="117" t="s">
        <v>47</v>
      </c>
      <c r="E6" s="118"/>
      <c r="F6" s="3" t="s">
        <v>744</v>
      </c>
      <c r="G6" s="119" t="s">
        <v>745</v>
      </c>
      <c r="H6" s="3" t="s">
        <v>746</v>
      </c>
      <c r="I6" s="116">
        <v>2</v>
      </c>
      <c r="J6" s="116"/>
      <c r="K6" s="231">
        <f t="shared" ref="K6:K39" si="3">IF(K5="",1,IF(I6=1,K5+1,K5))</f>
        <v>1</v>
      </c>
      <c r="L6" s="222">
        <f t="shared" ref="L6:L39" si="4">IF(L5="",0,IF(K5&lt;&gt;K6,0,IF($I6=2,L5+1,L5)))</f>
        <v>1</v>
      </c>
      <c r="M6" s="222">
        <f t="shared" ref="M6:M39" si="5">IF(M5="",0,IF(L5&lt;&gt;L6,0,IF($I6=3,M5+1,M5)))</f>
        <v>0</v>
      </c>
      <c r="N6" s="222">
        <f t="shared" ref="N6:N39" si="6">IF(N5="",0,IF(M5&lt;&gt;M6,0,IF($I6=4,N5+1,N5)))</f>
        <v>0</v>
      </c>
      <c r="O6" s="222">
        <f t="shared" ref="O6:O39" si="7">IF(O5="",0,IF(N5&lt;&gt;N6,0,IF($I6=5,O5+1,O5)))</f>
        <v>0</v>
      </c>
      <c r="P6" s="222">
        <f t="shared" ref="P6:P39" si="8">IF(OR(Master="Master",I6=0),0,IF(J6=1,0,IF(ISNA(VLOOKUP(A6,L2_Array,21,FALSE)),0,VLOOKUP(A6,L2_Array,21,FALSE))))</f>
        <v>0</v>
      </c>
      <c r="Q6" s="222">
        <f t="shared" ref="Q6:Q39" si="9">IF(I6="","",IF(D6="Yes",1,IF(D6="No",2,IF(D6="N/A",3,0))))</f>
        <v>1</v>
      </c>
      <c r="R6" s="222">
        <f t="shared" ref="R6:R39" si="10">IF(I6="","",IF(P6&gt;0,P6,IF(Q6&gt;0,Q6,0)))</f>
        <v>1</v>
      </c>
      <c r="S6" s="222">
        <f t="shared" ref="S6:S39" si="11">IF(I6="","",IF(OR(I6=1,S5=""),1,IF(OR(AND(J5=1,(I6-I4&lt;&gt;0)),AND(S5=0,I5=I6),AND(J5=1,I6=I4)),0,1)))</f>
        <v>1</v>
      </c>
      <c r="T6" s="222">
        <f t="shared" ref="T6:T39" si="12">IF(I6="",T5,IF(AND(R6&gt;1,OR(T5="",T5=0,T5&gt;=I6)),I6,IF(I6&gt;T5,T5,0)))</f>
        <v>1</v>
      </c>
      <c r="U6" s="222">
        <f t="shared" si="0"/>
        <v>2</v>
      </c>
      <c r="V6" s="222">
        <f t="shared" ref="V6:V39" si="13">IF(I6="","",IF(OR(AND(S5=1,T6=1),R6&gt;0,AND(S7=0,V7=1)),1,0))</f>
        <v>1</v>
      </c>
      <c r="W6" s="222">
        <f t="shared" ref="W6:W39" si="14">IF(I6="","",IF(OR(AND(T6&gt;0,S6=1),AND(S6=1,V6=1)),1,0))</f>
        <v>1</v>
      </c>
      <c r="X6" s="120" t="str">
        <f t="shared" si="1"/>
        <v/>
      </c>
      <c r="Y6" s="119"/>
      <c r="Z6" s="3"/>
      <c r="AA6" s="121" t="s">
        <v>747</v>
      </c>
    </row>
    <row r="7" spans="1:27" ht="14">
      <c r="A7" s="222">
        <v>108</v>
      </c>
      <c r="B7" s="116" t="str">
        <f t="shared" si="2"/>
        <v>D.1.1.1</v>
      </c>
      <c r="C7" s="62" t="s">
        <v>748</v>
      </c>
      <c r="D7" s="117" t="s">
        <v>47</v>
      </c>
      <c r="E7" s="118"/>
      <c r="F7" s="3"/>
      <c r="G7" s="119" t="s">
        <v>3</v>
      </c>
      <c r="H7" s="3" t="s">
        <v>243</v>
      </c>
      <c r="I7" s="116">
        <v>3</v>
      </c>
      <c r="J7" s="116"/>
      <c r="K7" s="231">
        <f t="shared" si="3"/>
        <v>1</v>
      </c>
      <c r="L7" s="222">
        <f t="shared" si="4"/>
        <v>1</v>
      </c>
      <c r="M7" s="222">
        <f t="shared" si="5"/>
        <v>1</v>
      </c>
      <c r="N7" s="222">
        <f t="shared" si="6"/>
        <v>0</v>
      </c>
      <c r="O7" s="222">
        <f t="shared" si="7"/>
        <v>0</v>
      </c>
      <c r="P7" s="222">
        <f t="shared" si="8"/>
        <v>0</v>
      </c>
      <c r="Q7" s="222">
        <f t="shared" si="9"/>
        <v>1</v>
      </c>
      <c r="R7" s="222">
        <f t="shared" si="10"/>
        <v>1</v>
      </c>
      <c r="S7" s="222">
        <f t="shared" si="11"/>
        <v>1</v>
      </c>
      <c r="T7" s="222">
        <f t="shared" si="12"/>
        <v>1</v>
      </c>
      <c r="U7" s="222">
        <f t="shared" si="0"/>
        <v>2</v>
      </c>
      <c r="V7" s="222">
        <f t="shared" si="13"/>
        <v>1</v>
      </c>
      <c r="W7" s="222">
        <f t="shared" si="14"/>
        <v>1</v>
      </c>
      <c r="X7" s="120" t="str">
        <f t="shared" si="1"/>
        <v/>
      </c>
      <c r="Y7" s="119"/>
      <c r="Z7" s="3"/>
      <c r="AA7" s="121" t="s">
        <v>749</v>
      </c>
    </row>
    <row r="8" spans="1:27" ht="14">
      <c r="A8" s="222">
        <v>113</v>
      </c>
      <c r="B8" s="116" t="str">
        <f t="shared" si="2"/>
        <v>D.1.1.2</v>
      </c>
      <c r="C8" s="62" t="s">
        <v>750</v>
      </c>
      <c r="D8" s="117" t="s">
        <v>47</v>
      </c>
      <c r="E8" s="118"/>
      <c r="F8" s="3"/>
      <c r="G8" s="119" t="s">
        <v>3</v>
      </c>
      <c r="H8" s="3" t="s">
        <v>243</v>
      </c>
      <c r="I8" s="116">
        <v>3</v>
      </c>
      <c r="J8" s="116"/>
      <c r="K8" s="231">
        <f t="shared" si="3"/>
        <v>1</v>
      </c>
      <c r="L8" s="222">
        <f t="shared" si="4"/>
        <v>1</v>
      </c>
      <c r="M8" s="222">
        <f t="shared" si="5"/>
        <v>2</v>
      </c>
      <c r="N8" s="222">
        <f t="shared" si="6"/>
        <v>0</v>
      </c>
      <c r="O8" s="222">
        <f t="shared" si="7"/>
        <v>0</v>
      </c>
      <c r="P8" s="222">
        <f t="shared" si="8"/>
        <v>0</v>
      </c>
      <c r="Q8" s="222">
        <f t="shared" si="9"/>
        <v>1</v>
      </c>
      <c r="R8" s="222">
        <f t="shared" si="10"/>
        <v>1</v>
      </c>
      <c r="S8" s="222">
        <f t="shared" si="11"/>
        <v>1</v>
      </c>
      <c r="T8" s="222">
        <f t="shared" si="12"/>
        <v>1</v>
      </c>
      <c r="U8" s="222">
        <f t="shared" si="0"/>
        <v>2</v>
      </c>
      <c r="V8" s="222">
        <f t="shared" si="13"/>
        <v>1</v>
      </c>
      <c r="W8" s="222">
        <f t="shared" si="14"/>
        <v>1</v>
      </c>
      <c r="X8" s="120" t="str">
        <f t="shared" si="1"/>
        <v/>
      </c>
      <c r="Y8" s="119"/>
      <c r="Z8" s="3"/>
      <c r="AA8" s="121" t="s">
        <v>751</v>
      </c>
    </row>
    <row r="9" spans="1:27" ht="14">
      <c r="A9" s="222">
        <v>114</v>
      </c>
      <c r="B9" s="116" t="str">
        <f t="shared" si="2"/>
        <v>D.1.1.3</v>
      </c>
      <c r="C9" s="62" t="s">
        <v>752</v>
      </c>
      <c r="D9" s="117" t="s">
        <v>47</v>
      </c>
      <c r="E9" s="118"/>
      <c r="F9" s="3"/>
      <c r="G9" s="119" t="s">
        <v>3</v>
      </c>
      <c r="H9" s="3" t="s">
        <v>243</v>
      </c>
      <c r="I9" s="116">
        <v>3</v>
      </c>
      <c r="J9" s="116"/>
      <c r="K9" s="231">
        <f t="shared" si="3"/>
        <v>1</v>
      </c>
      <c r="L9" s="222">
        <f t="shared" si="4"/>
        <v>1</v>
      </c>
      <c r="M9" s="222">
        <f t="shared" si="5"/>
        <v>3</v>
      </c>
      <c r="N9" s="222">
        <f t="shared" si="6"/>
        <v>0</v>
      </c>
      <c r="O9" s="222">
        <f t="shared" si="7"/>
        <v>0</v>
      </c>
      <c r="P9" s="222">
        <f t="shared" si="8"/>
        <v>0</v>
      </c>
      <c r="Q9" s="222">
        <f t="shared" si="9"/>
        <v>1</v>
      </c>
      <c r="R9" s="222">
        <f t="shared" si="10"/>
        <v>1</v>
      </c>
      <c r="S9" s="222">
        <f t="shared" si="11"/>
        <v>1</v>
      </c>
      <c r="T9" s="222">
        <f t="shared" si="12"/>
        <v>1</v>
      </c>
      <c r="U9" s="222">
        <f t="shared" si="0"/>
        <v>2</v>
      </c>
      <c r="V9" s="222">
        <f t="shared" si="13"/>
        <v>1</v>
      </c>
      <c r="W9" s="222">
        <f t="shared" si="14"/>
        <v>1</v>
      </c>
      <c r="X9" s="120" t="str">
        <f t="shared" si="1"/>
        <v/>
      </c>
      <c r="Y9" s="119"/>
      <c r="Z9" s="3"/>
      <c r="AA9" s="121" t="s">
        <v>753</v>
      </c>
    </row>
    <row r="10" spans="1:27" ht="14">
      <c r="A10" s="222">
        <v>115</v>
      </c>
      <c r="B10" s="116" t="str">
        <f t="shared" si="2"/>
        <v>D.1.1.4</v>
      </c>
      <c r="C10" s="62" t="s">
        <v>754</v>
      </c>
      <c r="D10" s="117" t="s">
        <v>47</v>
      </c>
      <c r="E10" s="118"/>
      <c r="F10" s="3"/>
      <c r="G10" s="119" t="s">
        <v>3</v>
      </c>
      <c r="H10" s="3" t="s">
        <v>243</v>
      </c>
      <c r="I10" s="116">
        <v>3</v>
      </c>
      <c r="J10" s="116"/>
      <c r="K10" s="231">
        <f t="shared" si="3"/>
        <v>1</v>
      </c>
      <c r="L10" s="222">
        <f t="shared" si="4"/>
        <v>1</v>
      </c>
      <c r="M10" s="222">
        <f t="shared" si="5"/>
        <v>4</v>
      </c>
      <c r="N10" s="222">
        <f t="shared" si="6"/>
        <v>0</v>
      </c>
      <c r="O10" s="222">
        <f t="shared" si="7"/>
        <v>0</v>
      </c>
      <c r="P10" s="222">
        <f t="shared" si="8"/>
        <v>0</v>
      </c>
      <c r="Q10" s="222">
        <f t="shared" si="9"/>
        <v>1</v>
      </c>
      <c r="R10" s="222">
        <f t="shared" si="10"/>
        <v>1</v>
      </c>
      <c r="S10" s="222">
        <f t="shared" si="11"/>
        <v>1</v>
      </c>
      <c r="T10" s="222">
        <f t="shared" si="12"/>
        <v>1</v>
      </c>
      <c r="U10" s="222">
        <f t="shared" si="0"/>
        <v>2</v>
      </c>
      <c r="V10" s="222">
        <f t="shared" si="13"/>
        <v>1</v>
      </c>
      <c r="W10" s="222">
        <f t="shared" si="14"/>
        <v>1</v>
      </c>
      <c r="X10" s="120" t="str">
        <f t="shared" si="1"/>
        <v/>
      </c>
      <c r="Y10" s="119"/>
      <c r="Z10" s="3"/>
      <c r="AA10" s="121" t="s">
        <v>755</v>
      </c>
    </row>
    <row r="11" spans="1:27" ht="14">
      <c r="A11" s="222">
        <v>109</v>
      </c>
      <c r="B11" s="116" t="str">
        <f t="shared" si="2"/>
        <v>D.1.1.5</v>
      </c>
      <c r="C11" s="62" t="s">
        <v>756</v>
      </c>
      <c r="D11" s="117" t="s">
        <v>47</v>
      </c>
      <c r="E11" s="118"/>
      <c r="F11" s="3"/>
      <c r="G11" s="119" t="s">
        <v>3</v>
      </c>
      <c r="H11" s="3" t="s">
        <v>243</v>
      </c>
      <c r="I11" s="116">
        <v>3</v>
      </c>
      <c r="J11" s="116"/>
      <c r="K11" s="231">
        <f t="shared" si="3"/>
        <v>1</v>
      </c>
      <c r="L11" s="222">
        <f t="shared" si="4"/>
        <v>1</v>
      </c>
      <c r="M11" s="222">
        <f t="shared" si="5"/>
        <v>5</v>
      </c>
      <c r="N11" s="222">
        <f t="shared" si="6"/>
        <v>0</v>
      </c>
      <c r="O11" s="222">
        <f t="shared" si="7"/>
        <v>0</v>
      </c>
      <c r="P11" s="222">
        <f t="shared" si="8"/>
        <v>0</v>
      </c>
      <c r="Q11" s="222">
        <f t="shared" si="9"/>
        <v>1</v>
      </c>
      <c r="R11" s="222">
        <f t="shared" si="10"/>
        <v>1</v>
      </c>
      <c r="S11" s="222">
        <f t="shared" si="11"/>
        <v>1</v>
      </c>
      <c r="T11" s="222">
        <f t="shared" si="12"/>
        <v>1</v>
      </c>
      <c r="U11" s="222">
        <f t="shared" si="0"/>
        <v>2</v>
      </c>
      <c r="V11" s="222">
        <f t="shared" si="13"/>
        <v>1</v>
      </c>
      <c r="W11" s="222">
        <f t="shared" si="14"/>
        <v>1</v>
      </c>
      <c r="X11" s="120" t="str">
        <f t="shared" si="1"/>
        <v/>
      </c>
      <c r="Y11" s="119"/>
      <c r="Z11" s="3"/>
      <c r="AA11" s="121" t="s">
        <v>757</v>
      </c>
    </row>
    <row r="12" spans="1:27" ht="14">
      <c r="A12" s="222">
        <v>110</v>
      </c>
      <c r="B12" s="116" t="str">
        <f t="shared" si="2"/>
        <v>D.1.1.6</v>
      </c>
      <c r="C12" s="62" t="s">
        <v>758</v>
      </c>
      <c r="D12" s="117" t="s">
        <v>47</v>
      </c>
      <c r="E12" s="118"/>
      <c r="F12" s="3"/>
      <c r="G12" s="119" t="s">
        <v>3</v>
      </c>
      <c r="H12" s="3" t="s">
        <v>243</v>
      </c>
      <c r="I12" s="116">
        <v>3</v>
      </c>
      <c r="J12" s="116"/>
      <c r="K12" s="231">
        <f t="shared" si="3"/>
        <v>1</v>
      </c>
      <c r="L12" s="222">
        <f t="shared" si="4"/>
        <v>1</v>
      </c>
      <c r="M12" s="222">
        <f t="shared" si="5"/>
        <v>6</v>
      </c>
      <c r="N12" s="222">
        <f t="shared" si="6"/>
        <v>0</v>
      </c>
      <c r="O12" s="222">
        <f t="shared" si="7"/>
        <v>0</v>
      </c>
      <c r="P12" s="222">
        <f t="shared" si="8"/>
        <v>0</v>
      </c>
      <c r="Q12" s="222">
        <f t="shared" si="9"/>
        <v>1</v>
      </c>
      <c r="R12" s="222">
        <f t="shared" si="10"/>
        <v>1</v>
      </c>
      <c r="S12" s="222">
        <f t="shared" si="11"/>
        <v>1</v>
      </c>
      <c r="T12" s="222">
        <f t="shared" si="12"/>
        <v>1</v>
      </c>
      <c r="U12" s="222">
        <f t="shared" si="0"/>
        <v>2</v>
      </c>
      <c r="V12" s="222">
        <f t="shared" si="13"/>
        <v>1</v>
      </c>
      <c r="W12" s="222">
        <f t="shared" si="14"/>
        <v>1</v>
      </c>
      <c r="X12" s="120" t="str">
        <f t="shared" si="1"/>
        <v/>
      </c>
      <c r="Y12" s="119"/>
      <c r="Z12" s="3"/>
      <c r="AA12" s="121" t="s">
        <v>759</v>
      </c>
    </row>
    <row r="13" spans="1:27" ht="14">
      <c r="A13" s="222">
        <v>112</v>
      </c>
      <c r="B13" s="116" t="str">
        <f t="shared" si="2"/>
        <v>D.1.1.7</v>
      </c>
      <c r="C13" s="62" t="s">
        <v>760</v>
      </c>
      <c r="D13" s="117" t="s">
        <v>47</v>
      </c>
      <c r="E13" s="118"/>
      <c r="F13" s="3"/>
      <c r="G13" s="119" t="s">
        <v>3</v>
      </c>
      <c r="H13" s="3" t="s">
        <v>243</v>
      </c>
      <c r="I13" s="116">
        <v>3</v>
      </c>
      <c r="J13" s="116"/>
      <c r="K13" s="231">
        <f t="shared" si="3"/>
        <v>1</v>
      </c>
      <c r="L13" s="222">
        <f t="shared" si="4"/>
        <v>1</v>
      </c>
      <c r="M13" s="222">
        <f t="shared" si="5"/>
        <v>7</v>
      </c>
      <c r="N13" s="222">
        <f t="shared" si="6"/>
        <v>0</v>
      </c>
      <c r="O13" s="222">
        <f t="shared" si="7"/>
        <v>0</v>
      </c>
      <c r="P13" s="222">
        <f t="shared" si="8"/>
        <v>0</v>
      </c>
      <c r="Q13" s="222">
        <f t="shared" si="9"/>
        <v>1</v>
      </c>
      <c r="R13" s="222">
        <f t="shared" si="10"/>
        <v>1</v>
      </c>
      <c r="S13" s="222">
        <f t="shared" si="11"/>
        <v>1</v>
      </c>
      <c r="T13" s="222">
        <f t="shared" si="12"/>
        <v>1</v>
      </c>
      <c r="U13" s="222">
        <f t="shared" si="0"/>
        <v>2</v>
      </c>
      <c r="V13" s="222">
        <f t="shared" si="13"/>
        <v>1</v>
      </c>
      <c r="W13" s="222">
        <f t="shared" si="14"/>
        <v>1</v>
      </c>
      <c r="X13" s="120" t="str">
        <f t="shared" si="1"/>
        <v/>
      </c>
      <c r="Y13" s="119"/>
      <c r="Z13" s="3"/>
      <c r="AA13" s="121" t="s">
        <v>761</v>
      </c>
    </row>
    <row r="14" spans="1:27" ht="28">
      <c r="A14" s="222">
        <v>119</v>
      </c>
      <c r="B14" s="116" t="str">
        <f t="shared" si="2"/>
        <v>D.1.2</v>
      </c>
      <c r="C14" s="125" t="s">
        <v>762</v>
      </c>
      <c r="D14" s="117" t="s">
        <v>47</v>
      </c>
      <c r="E14" s="118"/>
      <c r="F14" s="3" t="s">
        <v>744</v>
      </c>
      <c r="G14" s="119" t="s">
        <v>3</v>
      </c>
      <c r="H14" s="3" t="s">
        <v>243</v>
      </c>
      <c r="I14" s="116">
        <v>2</v>
      </c>
      <c r="J14" s="116"/>
      <c r="K14" s="231">
        <f t="shared" si="3"/>
        <v>1</v>
      </c>
      <c r="L14" s="222">
        <f t="shared" si="4"/>
        <v>2</v>
      </c>
      <c r="M14" s="222">
        <f t="shared" si="5"/>
        <v>0</v>
      </c>
      <c r="N14" s="222">
        <f t="shared" si="6"/>
        <v>0</v>
      </c>
      <c r="O14" s="222">
        <f t="shared" si="7"/>
        <v>0</v>
      </c>
      <c r="P14" s="222">
        <f t="shared" si="8"/>
        <v>0</v>
      </c>
      <c r="Q14" s="222">
        <f t="shared" si="9"/>
        <v>1</v>
      </c>
      <c r="R14" s="222">
        <f t="shared" si="10"/>
        <v>1</v>
      </c>
      <c r="S14" s="222">
        <f t="shared" si="11"/>
        <v>1</v>
      </c>
      <c r="T14" s="222">
        <f t="shared" si="12"/>
        <v>1</v>
      </c>
      <c r="U14" s="222">
        <f t="shared" si="0"/>
        <v>2</v>
      </c>
      <c r="V14" s="222">
        <f t="shared" si="13"/>
        <v>1</v>
      </c>
      <c r="W14" s="222">
        <f t="shared" si="14"/>
        <v>1</v>
      </c>
      <c r="X14" s="120" t="str">
        <f t="shared" si="1"/>
        <v/>
      </c>
      <c r="Y14" s="119"/>
      <c r="Z14" s="3"/>
      <c r="AA14" s="121" t="s">
        <v>763</v>
      </c>
    </row>
    <row r="15" spans="1:27" ht="28">
      <c r="A15" s="222">
        <v>120</v>
      </c>
      <c r="B15" s="116" t="str">
        <f t="shared" si="2"/>
        <v>D.1.3</v>
      </c>
      <c r="C15" s="125" t="s">
        <v>764</v>
      </c>
      <c r="D15" s="117" t="s">
        <v>47</v>
      </c>
      <c r="E15" s="118"/>
      <c r="F15" s="3"/>
      <c r="G15" s="119" t="s">
        <v>765</v>
      </c>
      <c r="H15" s="3" t="s">
        <v>766</v>
      </c>
      <c r="I15" s="116">
        <v>2</v>
      </c>
      <c r="J15" s="116"/>
      <c r="K15" s="231">
        <f t="shared" si="3"/>
        <v>1</v>
      </c>
      <c r="L15" s="222">
        <f t="shared" si="4"/>
        <v>3</v>
      </c>
      <c r="M15" s="222">
        <f t="shared" si="5"/>
        <v>0</v>
      </c>
      <c r="N15" s="222">
        <f t="shared" si="6"/>
        <v>0</v>
      </c>
      <c r="O15" s="222">
        <f t="shared" si="7"/>
        <v>0</v>
      </c>
      <c r="P15" s="222">
        <f t="shared" si="8"/>
        <v>0</v>
      </c>
      <c r="Q15" s="222">
        <f t="shared" si="9"/>
        <v>1</v>
      </c>
      <c r="R15" s="222">
        <f t="shared" si="10"/>
        <v>1</v>
      </c>
      <c r="S15" s="222">
        <f t="shared" si="11"/>
        <v>1</v>
      </c>
      <c r="T15" s="222">
        <f t="shared" si="12"/>
        <v>1</v>
      </c>
      <c r="U15" s="222">
        <f t="shared" si="0"/>
        <v>2</v>
      </c>
      <c r="V15" s="222">
        <f t="shared" si="13"/>
        <v>1</v>
      </c>
      <c r="W15" s="222">
        <f t="shared" si="14"/>
        <v>1</v>
      </c>
      <c r="X15" s="120" t="str">
        <f t="shared" si="1"/>
        <v/>
      </c>
      <c r="Y15" s="119"/>
      <c r="Z15" s="3"/>
      <c r="AA15" s="209" t="s">
        <v>767</v>
      </c>
    </row>
    <row r="16" spans="1:27" ht="14">
      <c r="A16" s="222">
        <v>2530</v>
      </c>
      <c r="B16" s="116" t="str">
        <f t="shared" si="2"/>
        <v>D.1.3.1</v>
      </c>
      <c r="C16" s="62" t="s">
        <v>768</v>
      </c>
      <c r="D16" s="117" t="s">
        <v>47</v>
      </c>
      <c r="E16" s="118"/>
      <c r="F16" s="3"/>
      <c r="G16" s="119" t="s">
        <v>769</v>
      </c>
      <c r="H16" s="3" t="s">
        <v>766</v>
      </c>
      <c r="I16" s="116">
        <v>3</v>
      </c>
      <c r="J16" s="116"/>
      <c r="K16" s="231">
        <f t="shared" si="3"/>
        <v>1</v>
      </c>
      <c r="L16" s="222">
        <f t="shared" si="4"/>
        <v>3</v>
      </c>
      <c r="M16" s="222">
        <f t="shared" si="5"/>
        <v>1</v>
      </c>
      <c r="N16" s="222">
        <f t="shared" si="6"/>
        <v>0</v>
      </c>
      <c r="O16" s="222">
        <f t="shared" si="7"/>
        <v>0</v>
      </c>
      <c r="P16" s="222">
        <f t="shared" si="8"/>
        <v>0</v>
      </c>
      <c r="Q16" s="222">
        <f t="shared" si="9"/>
        <v>1</v>
      </c>
      <c r="R16" s="222">
        <f t="shared" si="10"/>
        <v>1</v>
      </c>
      <c r="S16" s="222">
        <f t="shared" si="11"/>
        <v>1</v>
      </c>
      <c r="T16" s="222">
        <f t="shared" si="12"/>
        <v>1</v>
      </c>
      <c r="U16" s="222">
        <f t="shared" si="0"/>
        <v>2</v>
      </c>
      <c r="V16" s="222">
        <f t="shared" si="13"/>
        <v>1</v>
      </c>
      <c r="W16" s="222">
        <f t="shared" si="14"/>
        <v>1</v>
      </c>
      <c r="X16" s="120" t="str">
        <f t="shared" si="1"/>
        <v/>
      </c>
      <c r="Y16" s="119"/>
      <c r="Z16" s="3"/>
      <c r="AA16" s="121" t="s">
        <v>770</v>
      </c>
    </row>
    <row r="17" spans="1:27" ht="14">
      <c r="A17" s="222">
        <v>121</v>
      </c>
      <c r="B17" s="116" t="str">
        <f t="shared" si="2"/>
        <v>D.1.3.2</v>
      </c>
      <c r="C17" s="62" t="s">
        <v>771</v>
      </c>
      <c r="D17" s="117" t="s">
        <v>47</v>
      </c>
      <c r="E17" s="118"/>
      <c r="F17" s="3"/>
      <c r="G17" s="119" t="s">
        <v>769</v>
      </c>
      <c r="H17" s="3" t="s">
        <v>766</v>
      </c>
      <c r="I17" s="116">
        <v>3</v>
      </c>
      <c r="J17" s="116"/>
      <c r="K17" s="231">
        <f t="shared" si="3"/>
        <v>1</v>
      </c>
      <c r="L17" s="222">
        <f t="shared" si="4"/>
        <v>3</v>
      </c>
      <c r="M17" s="222">
        <f t="shared" si="5"/>
        <v>2</v>
      </c>
      <c r="N17" s="222">
        <f t="shared" si="6"/>
        <v>0</v>
      </c>
      <c r="O17" s="222">
        <f t="shared" si="7"/>
        <v>0</v>
      </c>
      <c r="P17" s="222">
        <f t="shared" si="8"/>
        <v>0</v>
      </c>
      <c r="Q17" s="222">
        <f t="shared" si="9"/>
        <v>1</v>
      </c>
      <c r="R17" s="222">
        <f t="shared" si="10"/>
        <v>1</v>
      </c>
      <c r="S17" s="222">
        <f t="shared" si="11"/>
        <v>1</v>
      </c>
      <c r="T17" s="222">
        <f t="shared" si="12"/>
        <v>1</v>
      </c>
      <c r="U17" s="222">
        <f t="shared" si="0"/>
        <v>2</v>
      </c>
      <c r="V17" s="222">
        <f t="shared" si="13"/>
        <v>1</v>
      </c>
      <c r="W17" s="222">
        <f t="shared" si="14"/>
        <v>1</v>
      </c>
      <c r="X17" s="120" t="str">
        <f t="shared" si="1"/>
        <v/>
      </c>
      <c r="Y17" s="119"/>
      <c r="Z17" s="3"/>
      <c r="AA17" s="121" t="s">
        <v>772</v>
      </c>
    </row>
    <row r="18" spans="1:27" ht="28">
      <c r="A18" s="222">
        <v>2531</v>
      </c>
      <c r="B18" s="116" t="str">
        <f t="shared" si="2"/>
        <v>D.1.3.3</v>
      </c>
      <c r="C18" s="62" t="s">
        <v>773</v>
      </c>
      <c r="D18" s="117" t="s">
        <v>47</v>
      </c>
      <c r="E18" s="118"/>
      <c r="F18" s="3"/>
      <c r="G18" s="119" t="s">
        <v>492</v>
      </c>
      <c r="H18" s="3" t="s">
        <v>774</v>
      </c>
      <c r="I18" s="116">
        <v>3</v>
      </c>
      <c r="J18" s="116"/>
      <c r="K18" s="231">
        <f t="shared" si="3"/>
        <v>1</v>
      </c>
      <c r="L18" s="222">
        <f t="shared" si="4"/>
        <v>3</v>
      </c>
      <c r="M18" s="222">
        <f t="shared" si="5"/>
        <v>3</v>
      </c>
      <c r="N18" s="222">
        <f t="shared" si="6"/>
        <v>0</v>
      </c>
      <c r="O18" s="222">
        <f t="shared" si="7"/>
        <v>0</v>
      </c>
      <c r="P18" s="222">
        <f t="shared" si="8"/>
        <v>0</v>
      </c>
      <c r="Q18" s="222">
        <f t="shared" si="9"/>
        <v>1</v>
      </c>
      <c r="R18" s="222">
        <f t="shared" si="10"/>
        <v>1</v>
      </c>
      <c r="S18" s="222">
        <f t="shared" si="11"/>
        <v>1</v>
      </c>
      <c r="T18" s="222">
        <f t="shared" si="12"/>
        <v>1</v>
      </c>
      <c r="U18" s="222">
        <f t="shared" si="0"/>
        <v>2</v>
      </c>
      <c r="V18" s="222">
        <f t="shared" si="13"/>
        <v>1</v>
      </c>
      <c r="W18" s="222">
        <f t="shared" si="14"/>
        <v>1</v>
      </c>
      <c r="X18" s="120" t="str">
        <f t="shared" si="1"/>
        <v/>
      </c>
      <c r="Y18" s="119"/>
      <c r="Z18" s="3"/>
      <c r="AA18" s="121" t="s">
        <v>775</v>
      </c>
    </row>
    <row r="19" spans="1:27" ht="14">
      <c r="A19" s="222">
        <v>2532</v>
      </c>
      <c r="B19" s="116" t="str">
        <f t="shared" si="2"/>
        <v>D.2</v>
      </c>
      <c r="C19" s="3" t="s">
        <v>776</v>
      </c>
      <c r="D19" s="117" t="s">
        <v>47</v>
      </c>
      <c r="E19" s="118"/>
      <c r="F19" s="3"/>
      <c r="G19" s="119" t="s">
        <v>195</v>
      </c>
      <c r="H19" s="3" t="s">
        <v>196</v>
      </c>
      <c r="I19" s="116">
        <v>1</v>
      </c>
      <c r="J19" s="116"/>
      <c r="K19" s="231">
        <f t="shared" si="3"/>
        <v>2</v>
      </c>
      <c r="L19" s="222">
        <f t="shared" si="4"/>
        <v>0</v>
      </c>
      <c r="M19" s="222">
        <f t="shared" si="5"/>
        <v>0</v>
      </c>
      <c r="N19" s="222">
        <f t="shared" si="6"/>
        <v>0</v>
      </c>
      <c r="O19" s="222">
        <f t="shared" si="7"/>
        <v>0</v>
      </c>
      <c r="P19" s="222">
        <f t="shared" si="8"/>
        <v>0</v>
      </c>
      <c r="Q19" s="222">
        <f t="shared" si="9"/>
        <v>1</v>
      </c>
      <c r="R19" s="222">
        <f t="shared" si="10"/>
        <v>1</v>
      </c>
      <c r="S19" s="222">
        <f t="shared" si="11"/>
        <v>1</v>
      </c>
      <c r="T19" s="222">
        <f t="shared" si="12"/>
        <v>0</v>
      </c>
      <c r="U19" s="222">
        <f t="shared" si="0"/>
        <v>1</v>
      </c>
      <c r="V19" s="222">
        <f t="shared" si="13"/>
        <v>1</v>
      </c>
      <c r="W19" s="222">
        <f t="shared" si="14"/>
        <v>1</v>
      </c>
      <c r="X19" s="120">
        <f t="shared" si="1"/>
        <v>1</v>
      </c>
      <c r="Y19" s="119"/>
      <c r="Z19" s="3"/>
      <c r="AA19" s="121" t="s">
        <v>777</v>
      </c>
    </row>
    <row r="20" spans="1:27" ht="42">
      <c r="A20" s="222">
        <v>3201</v>
      </c>
      <c r="B20" s="116" t="str">
        <f t="shared" si="2"/>
        <v>D.2.1</v>
      </c>
      <c r="C20" s="125" t="s">
        <v>778</v>
      </c>
      <c r="D20" s="117" t="s">
        <v>47</v>
      </c>
      <c r="E20" s="118"/>
      <c r="F20" s="3"/>
      <c r="G20" s="119" t="s">
        <v>195</v>
      </c>
      <c r="H20" s="3" t="s">
        <v>196</v>
      </c>
      <c r="I20" s="116">
        <v>2</v>
      </c>
      <c r="J20" s="116"/>
      <c r="K20" s="231">
        <f t="shared" si="3"/>
        <v>2</v>
      </c>
      <c r="L20" s="222">
        <f t="shared" si="4"/>
        <v>1</v>
      </c>
      <c r="M20" s="222">
        <f t="shared" si="5"/>
        <v>0</v>
      </c>
      <c r="N20" s="222">
        <f t="shared" si="6"/>
        <v>0</v>
      </c>
      <c r="O20" s="222">
        <f t="shared" si="7"/>
        <v>0</v>
      </c>
      <c r="P20" s="222">
        <f t="shared" si="8"/>
        <v>0</v>
      </c>
      <c r="Q20" s="222">
        <f t="shared" si="9"/>
        <v>1</v>
      </c>
      <c r="R20" s="222">
        <f t="shared" si="10"/>
        <v>1</v>
      </c>
      <c r="S20" s="222">
        <f t="shared" si="11"/>
        <v>1</v>
      </c>
      <c r="T20" s="222">
        <f t="shared" si="12"/>
        <v>0</v>
      </c>
      <c r="U20" s="222">
        <f t="shared" si="0"/>
        <v>1</v>
      </c>
      <c r="V20" s="222">
        <f t="shared" si="13"/>
        <v>1</v>
      </c>
      <c r="W20" s="222">
        <f t="shared" si="14"/>
        <v>1</v>
      </c>
      <c r="X20" s="120" t="str">
        <f t="shared" si="1"/>
        <v/>
      </c>
      <c r="Y20" s="119"/>
      <c r="Z20" s="3"/>
      <c r="AA20" s="121" t="s">
        <v>779</v>
      </c>
    </row>
    <row r="21" spans="1:27" ht="28">
      <c r="A21" s="222">
        <v>2533</v>
      </c>
      <c r="B21" s="116" t="str">
        <f t="shared" si="2"/>
        <v>D.2.2</v>
      </c>
      <c r="C21" s="125" t="s">
        <v>780</v>
      </c>
      <c r="D21" s="117" t="s">
        <v>47</v>
      </c>
      <c r="E21" s="118"/>
      <c r="F21" s="3" t="s">
        <v>781</v>
      </c>
      <c r="G21" s="119" t="s">
        <v>782</v>
      </c>
      <c r="H21" s="3" t="s">
        <v>783</v>
      </c>
      <c r="I21" s="116">
        <v>2</v>
      </c>
      <c r="J21" s="116"/>
      <c r="K21" s="231">
        <f t="shared" si="3"/>
        <v>2</v>
      </c>
      <c r="L21" s="222">
        <f t="shared" si="4"/>
        <v>2</v>
      </c>
      <c r="M21" s="222">
        <f t="shared" si="5"/>
        <v>0</v>
      </c>
      <c r="N21" s="222">
        <f t="shared" si="6"/>
        <v>0</v>
      </c>
      <c r="O21" s="222">
        <f t="shared" si="7"/>
        <v>0</v>
      </c>
      <c r="P21" s="222">
        <f t="shared" si="8"/>
        <v>0</v>
      </c>
      <c r="Q21" s="222">
        <f t="shared" si="9"/>
        <v>1</v>
      </c>
      <c r="R21" s="222">
        <f t="shared" si="10"/>
        <v>1</v>
      </c>
      <c r="S21" s="222">
        <f t="shared" si="11"/>
        <v>1</v>
      </c>
      <c r="T21" s="222">
        <f t="shared" si="12"/>
        <v>0</v>
      </c>
      <c r="U21" s="222">
        <f t="shared" si="0"/>
        <v>1</v>
      </c>
      <c r="V21" s="222">
        <f t="shared" si="13"/>
        <v>1</v>
      </c>
      <c r="W21" s="222">
        <f t="shared" si="14"/>
        <v>1</v>
      </c>
      <c r="X21" s="120" t="str">
        <f t="shared" si="1"/>
        <v/>
      </c>
      <c r="Y21" s="119"/>
      <c r="Z21" s="3"/>
      <c r="AA21" s="121" t="s">
        <v>784</v>
      </c>
    </row>
    <row r="22" spans="1:27" ht="14">
      <c r="A22" s="222">
        <v>136</v>
      </c>
      <c r="B22" s="116" t="str">
        <f t="shared" si="2"/>
        <v>D.2.2.1</v>
      </c>
      <c r="C22" s="62" t="s">
        <v>719</v>
      </c>
      <c r="D22" s="117" t="s">
        <v>47</v>
      </c>
      <c r="E22" s="118"/>
      <c r="F22" s="3"/>
      <c r="G22" s="119" t="s">
        <v>765</v>
      </c>
      <c r="H22" s="3" t="s">
        <v>766</v>
      </c>
      <c r="I22" s="116">
        <v>3</v>
      </c>
      <c r="J22" s="116"/>
      <c r="K22" s="231">
        <f t="shared" si="3"/>
        <v>2</v>
      </c>
      <c r="L22" s="222">
        <f t="shared" si="4"/>
        <v>2</v>
      </c>
      <c r="M22" s="222">
        <f t="shared" si="5"/>
        <v>1</v>
      </c>
      <c r="N22" s="222">
        <f t="shared" si="6"/>
        <v>0</v>
      </c>
      <c r="O22" s="222">
        <f t="shared" si="7"/>
        <v>0</v>
      </c>
      <c r="P22" s="222">
        <f t="shared" si="8"/>
        <v>0</v>
      </c>
      <c r="Q22" s="222">
        <f t="shared" si="9"/>
        <v>1</v>
      </c>
      <c r="R22" s="222">
        <f t="shared" si="10"/>
        <v>1</v>
      </c>
      <c r="S22" s="222">
        <f t="shared" si="11"/>
        <v>1</v>
      </c>
      <c r="T22" s="222">
        <f t="shared" si="12"/>
        <v>0</v>
      </c>
      <c r="U22" s="222">
        <f t="shared" si="0"/>
        <v>1</v>
      </c>
      <c r="V22" s="222">
        <f t="shared" si="13"/>
        <v>1</v>
      </c>
      <c r="W22" s="222">
        <f t="shared" si="14"/>
        <v>1</v>
      </c>
      <c r="X22" s="120" t="str">
        <f t="shared" si="1"/>
        <v/>
      </c>
      <c r="Y22" s="119"/>
      <c r="Z22" s="3"/>
      <c r="AA22" s="121" t="s">
        <v>785</v>
      </c>
    </row>
    <row r="23" spans="1:27" ht="33" customHeight="1">
      <c r="A23" s="222">
        <v>128</v>
      </c>
      <c r="B23" s="116" t="str">
        <f t="shared" si="2"/>
        <v>D.2.2.2</v>
      </c>
      <c r="C23" s="62" t="s">
        <v>786</v>
      </c>
      <c r="D23" s="117" t="s">
        <v>47</v>
      </c>
      <c r="E23" s="118"/>
      <c r="F23" s="3"/>
      <c r="G23" s="119" t="s">
        <v>787</v>
      </c>
      <c r="H23" s="3" t="s">
        <v>788</v>
      </c>
      <c r="I23" s="116">
        <v>3</v>
      </c>
      <c r="J23" s="116"/>
      <c r="K23" s="231">
        <f t="shared" si="3"/>
        <v>2</v>
      </c>
      <c r="L23" s="222">
        <f t="shared" si="4"/>
        <v>2</v>
      </c>
      <c r="M23" s="222">
        <f t="shared" si="5"/>
        <v>2</v>
      </c>
      <c r="N23" s="222">
        <f t="shared" si="6"/>
        <v>0</v>
      </c>
      <c r="O23" s="222">
        <f t="shared" si="7"/>
        <v>0</v>
      </c>
      <c r="P23" s="222">
        <f t="shared" si="8"/>
        <v>0</v>
      </c>
      <c r="Q23" s="222">
        <f t="shared" si="9"/>
        <v>1</v>
      </c>
      <c r="R23" s="222">
        <f t="shared" si="10"/>
        <v>1</v>
      </c>
      <c r="S23" s="222">
        <f t="shared" si="11"/>
        <v>1</v>
      </c>
      <c r="T23" s="222">
        <f t="shared" si="12"/>
        <v>0</v>
      </c>
      <c r="U23" s="222">
        <f t="shared" si="0"/>
        <v>1</v>
      </c>
      <c r="V23" s="222">
        <f t="shared" si="13"/>
        <v>1</v>
      </c>
      <c r="W23" s="222">
        <f t="shared" si="14"/>
        <v>1</v>
      </c>
      <c r="X23" s="120" t="str">
        <f t="shared" si="1"/>
        <v/>
      </c>
      <c r="Y23" s="119"/>
      <c r="Z23" s="3"/>
      <c r="AA23" s="121" t="s">
        <v>789</v>
      </c>
    </row>
    <row r="24" spans="1:27" ht="28">
      <c r="A24" s="222">
        <v>134</v>
      </c>
      <c r="B24" s="116" t="str">
        <f t="shared" si="2"/>
        <v>D.2.2.3</v>
      </c>
      <c r="C24" s="62" t="s">
        <v>790</v>
      </c>
      <c r="D24" s="117" t="s">
        <v>47</v>
      </c>
      <c r="E24" s="118"/>
      <c r="F24" s="3"/>
      <c r="G24" s="119" t="s">
        <v>791</v>
      </c>
      <c r="H24" s="3" t="s">
        <v>783</v>
      </c>
      <c r="I24" s="116">
        <v>3</v>
      </c>
      <c r="J24" s="116"/>
      <c r="K24" s="231">
        <f t="shared" si="3"/>
        <v>2</v>
      </c>
      <c r="L24" s="222">
        <f t="shared" si="4"/>
        <v>2</v>
      </c>
      <c r="M24" s="222">
        <f t="shared" si="5"/>
        <v>3</v>
      </c>
      <c r="N24" s="222">
        <f t="shared" si="6"/>
        <v>0</v>
      </c>
      <c r="O24" s="222">
        <f t="shared" si="7"/>
        <v>0</v>
      </c>
      <c r="P24" s="222">
        <f t="shared" si="8"/>
        <v>0</v>
      </c>
      <c r="Q24" s="222">
        <f t="shared" si="9"/>
        <v>1</v>
      </c>
      <c r="R24" s="222">
        <f t="shared" si="10"/>
        <v>1</v>
      </c>
      <c r="S24" s="222">
        <f t="shared" si="11"/>
        <v>1</v>
      </c>
      <c r="T24" s="222">
        <f t="shared" si="12"/>
        <v>0</v>
      </c>
      <c r="U24" s="222">
        <f t="shared" si="0"/>
        <v>1</v>
      </c>
      <c r="V24" s="222">
        <f t="shared" si="13"/>
        <v>1</v>
      </c>
      <c r="W24" s="222">
        <f t="shared" si="14"/>
        <v>1</v>
      </c>
      <c r="X24" s="120" t="str">
        <f t="shared" si="1"/>
        <v/>
      </c>
      <c r="Y24" s="119"/>
      <c r="Z24" s="3"/>
      <c r="AA24" s="121" t="s">
        <v>792</v>
      </c>
    </row>
    <row r="25" spans="1:27" ht="28">
      <c r="A25" s="222">
        <v>135</v>
      </c>
      <c r="B25" s="116" t="str">
        <f t="shared" si="2"/>
        <v>D.2.2.4</v>
      </c>
      <c r="C25" s="62" t="s">
        <v>793</v>
      </c>
      <c r="D25" s="117" t="s">
        <v>47</v>
      </c>
      <c r="E25" s="118"/>
      <c r="F25" s="3"/>
      <c r="G25" s="119" t="s">
        <v>264</v>
      </c>
      <c r="H25" s="3" t="s">
        <v>265</v>
      </c>
      <c r="I25" s="116">
        <v>3</v>
      </c>
      <c r="J25" s="116"/>
      <c r="K25" s="231">
        <f t="shared" si="3"/>
        <v>2</v>
      </c>
      <c r="L25" s="222">
        <f t="shared" si="4"/>
        <v>2</v>
      </c>
      <c r="M25" s="222">
        <f t="shared" si="5"/>
        <v>4</v>
      </c>
      <c r="N25" s="222">
        <f t="shared" si="6"/>
        <v>0</v>
      </c>
      <c r="O25" s="222">
        <f t="shared" si="7"/>
        <v>0</v>
      </c>
      <c r="P25" s="222">
        <f t="shared" si="8"/>
        <v>0</v>
      </c>
      <c r="Q25" s="222">
        <f t="shared" si="9"/>
        <v>1</v>
      </c>
      <c r="R25" s="222">
        <f t="shared" si="10"/>
        <v>1</v>
      </c>
      <c r="S25" s="222">
        <f t="shared" si="11"/>
        <v>1</v>
      </c>
      <c r="T25" s="222">
        <f t="shared" si="12"/>
        <v>0</v>
      </c>
      <c r="U25" s="222">
        <f t="shared" si="0"/>
        <v>1</v>
      </c>
      <c r="V25" s="222">
        <f t="shared" si="13"/>
        <v>1</v>
      </c>
      <c r="W25" s="222">
        <f t="shared" si="14"/>
        <v>1</v>
      </c>
      <c r="X25" s="120" t="str">
        <f t="shared" si="1"/>
        <v/>
      </c>
      <c r="Y25" s="119"/>
      <c r="Z25" s="3"/>
      <c r="AA25" s="121" t="s">
        <v>794</v>
      </c>
    </row>
    <row r="26" spans="1:27" ht="28">
      <c r="A26" s="222">
        <v>133</v>
      </c>
      <c r="B26" s="116" t="str">
        <f t="shared" si="2"/>
        <v>D.2.2.5</v>
      </c>
      <c r="C26" s="62" t="s">
        <v>795</v>
      </c>
      <c r="D26" s="117" t="s">
        <v>47</v>
      </c>
      <c r="E26" s="118"/>
      <c r="F26" s="3" t="s">
        <v>796</v>
      </c>
      <c r="G26" s="119" t="s">
        <v>782</v>
      </c>
      <c r="H26" s="3" t="s">
        <v>783</v>
      </c>
      <c r="I26" s="116">
        <v>3</v>
      </c>
      <c r="J26" s="116"/>
      <c r="K26" s="231">
        <f t="shared" si="3"/>
        <v>2</v>
      </c>
      <c r="L26" s="222">
        <f t="shared" si="4"/>
        <v>2</v>
      </c>
      <c r="M26" s="222">
        <f t="shared" si="5"/>
        <v>5</v>
      </c>
      <c r="N26" s="222">
        <f t="shared" si="6"/>
        <v>0</v>
      </c>
      <c r="O26" s="222">
        <f t="shared" si="7"/>
        <v>0</v>
      </c>
      <c r="P26" s="222">
        <f t="shared" si="8"/>
        <v>0</v>
      </c>
      <c r="Q26" s="222">
        <f t="shared" si="9"/>
        <v>1</v>
      </c>
      <c r="R26" s="222">
        <f t="shared" si="10"/>
        <v>1</v>
      </c>
      <c r="S26" s="222">
        <f t="shared" si="11"/>
        <v>1</v>
      </c>
      <c r="T26" s="222">
        <f t="shared" si="12"/>
        <v>0</v>
      </c>
      <c r="U26" s="222">
        <f t="shared" si="0"/>
        <v>1</v>
      </c>
      <c r="V26" s="222">
        <f t="shared" si="13"/>
        <v>1</v>
      </c>
      <c r="W26" s="222">
        <f t="shared" si="14"/>
        <v>1</v>
      </c>
      <c r="X26" s="120" t="str">
        <f t="shared" si="1"/>
        <v/>
      </c>
      <c r="Y26" s="119"/>
      <c r="Z26" s="3"/>
      <c r="AA26" s="121" t="s">
        <v>797</v>
      </c>
    </row>
    <row r="27" spans="1:27" ht="28">
      <c r="A27" s="222">
        <v>131</v>
      </c>
      <c r="B27" s="116" t="str">
        <f t="shared" si="2"/>
        <v>D.2.2.6</v>
      </c>
      <c r="C27" s="62" t="s">
        <v>798</v>
      </c>
      <c r="D27" s="117" t="s">
        <v>47</v>
      </c>
      <c r="E27" s="118"/>
      <c r="F27" s="3"/>
      <c r="G27" s="119" t="s">
        <v>799</v>
      </c>
      <c r="H27" s="3" t="s">
        <v>800</v>
      </c>
      <c r="I27" s="116">
        <v>3</v>
      </c>
      <c r="J27" s="116"/>
      <c r="K27" s="231">
        <f t="shared" si="3"/>
        <v>2</v>
      </c>
      <c r="L27" s="222">
        <f t="shared" si="4"/>
        <v>2</v>
      </c>
      <c r="M27" s="222">
        <f t="shared" si="5"/>
        <v>6</v>
      </c>
      <c r="N27" s="222">
        <f t="shared" si="6"/>
        <v>0</v>
      </c>
      <c r="O27" s="222">
        <f t="shared" si="7"/>
        <v>0</v>
      </c>
      <c r="P27" s="222">
        <f t="shared" si="8"/>
        <v>0</v>
      </c>
      <c r="Q27" s="222">
        <f t="shared" si="9"/>
        <v>1</v>
      </c>
      <c r="R27" s="222">
        <f t="shared" si="10"/>
        <v>1</v>
      </c>
      <c r="S27" s="222">
        <f t="shared" si="11"/>
        <v>1</v>
      </c>
      <c r="T27" s="222">
        <f t="shared" si="12"/>
        <v>0</v>
      </c>
      <c r="U27" s="222">
        <f t="shared" si="0"/>
        <v>1</v>
      </c>
      <c r="V27" s="222">
        <f t="shared" si="13"/>
        <v>1</v>
      </c>
      <c r="W27" s="222">
        <f t="shared" si="14"/>
        <v>1</v>
      </c>
      <c r="X27" s="120" t="str">
        <f t="shared" si="1"/>
        <v/>
      </c>
      <c r="Y27" s="119"/>
      <c r="Z27" s="3"/>
      <c r="AA27" s="121" t="s">
        <v>801</v>
      </c>
    </row>
    <row r="28" spans="1:27" ht="28">
      <c r="A28" s="222">
        <v>132</v>
      </c>
      <c r="B28" s="116" t="str">
        <f t="shared" si="2"/>
        <v>D.2.2.7</v>
      </c>
      <c r="C28" s="62" t="s">
        <v>802</v>
      </c>
      <c r="D28" s="117" t="s">
        <v>47</v>
      </c>
      <c r="E28" s="118"/>
      <c r="F28" s="3"/>
      <c r="G28" s="119" t="s">
        <v>803</v>
      </c>
      <c r="H28" s="3" t="s">
        <v>804</v>
      </c>
      <c r="I28" s="116">
        <v>3</v>
      </c>
      <c r="J28" s="116"/>
      <c r="K28" s="231">
        <f t="shared" si="3"/>
        <v>2</v>
      </c>
      <c r="L28" s="222">
        <f t="shared" si="4"/>
        <v>2</v>
      </c>
      <c r="M28" s="222">
        <f t="shared" si="5"/>
        <v>7</v>
      </c>
      <c r="N28" s="222">
        <f t="shared" si="6"/>
        <v>0</v>
      </c>
      <c r="O28" s="222">
        <f t="shared" si="7"/>
        <v>0</v>
      </c>
      <c r="P28" s="222">
        <f t="shared" si="8"/>
        <v>0</v>
      </c>
      <c r="Q28" s="222">
        <f t="shared" si="9"/>
        <v>1</v>
      </c>
      <c r="R28" s="222">
        <f t="shared" si="10"/>
        <v>1</v>
      </c>
      <c r="S28" s="222">
        <f t="shared" si="11"/>
        <v>1</v>
      </c>
      <c r="T28" s="222">
        <f t="shared" si="12"/>
        <v>0</v>
      </c>
      <c r="U28" s="222">
        <f t="shared" si="0"/>
        <v>1</v>
      </c>
      <c r="V28" s="222">
        <f t="shared" si="13"/>
        <v>1</v>
      </c>
      <c r="W28" s="222">
        <f t="shared" si="14"/>
        <v>1</v>
      </c>
      <c r="X28" s="120" t="str">
        <f t="shared" si="1"/>
        <v/>
      </c>
      <c r="Y28" s="119"/>
      <c r="Z28" s="3"/>
      <c r="AA28" s="121" t="s">
        <v>805</v>
      </c>
    </row>
    <row r="29" spans="1:27" ht="14">
      <c r="A29" s="222">
        <v>137</v>
      </c>
      <c r="B29" s="116" t="str">
        <f t="shared" si="2"/>
        <v>D.2.2.8</v>
      </c>
      <c r="C29" s="62" t="s">
        <v>806</v>
      </c>
      <c r="D29" s="117" t="s">
        <v>47</v>
      </c>
      <c r="E29" s="118"/>
      <c r="F29" s="3"/>
      <c r="G29" s="119" t="s">
        <v>769</v>
      </c>
      <c r="H29" s="3" t="s">
        <v>766</v>
      </c>
      <c r="I29" s="116">
        <v>3</v>
      </c>
      <c r="J29" s="116"/>
      <c r="K29" s="231">
        <f t="shared" si="3"/>
        <v>2</v>
      </c>
      <c r="L29" s="222">
        <f t="shared" si="4"/>
        <v>2</v>
      </c>
      <c r="M29" s="222">
        <f t="shared" si="5"/>
        <v>8</v>
      </c>
      <c r="N29" s="222">
        <f t="shared" si="6"/>
        <v>0</v>
      </c>
      <c r="O29" s="222">
        <f t="shared" si="7"/>
        <v>0</v>
      </c>
      <c r="P29" s="222">
        <f t="shared" si="8"/>
        <v>0</v>
      </c>
      <c r="Q29" s="222">
        <f t="shared" si="9"/>
        <v>1</v>
      </c>
      <c r="R29" s="222">
        <f t="shared" si="10"/>
        <v>1</v>
      </c>
      <c r="S29" s="222">
        <f t="shared" si="11"/>
        <v>1</v>
      </c>
      <c r="T29" s="222">
        <f t="shared" si="12"/>
        <v>0</v>
      </c>
      <c r="U29" s="222">
        <f t="shared" si="0"/>
        <v>1</v>
      </c>
      <c r="V29" s="222">
        <f t="shared" si="13"/>
        <v>1</v>
      </c>
      <c r="W29" s="222">
        <f t="shared" si="14"/>
        <v>1</v>
      </c>
      <c r="X29" s="120" t="str">
        <f t="shared" si="1"/>
        <v/>
      </c>
      <c r="Y29" s="119"/>
      <c r="Z29" s="3"/>
      <c r="AA29" s="121" t="s">
        <v>807</v>
      </c>
    </row>
    <row r="30" spans="1:27" ht="14">
      <c r="A30" s="222">
        <v>138</v>
      </c>
      <c r="B30" s="116" t="str">
        <f t="shared" si="2"/>
        <v>D.2.2.9</v>
      </c>
      <c r="C30" s="62" t="s">
        <v>808</v>
      </c>
      <c r="D30" s="117" t="s">
        <v>47</v>
      </c>
      <c r="E30" s="118"/>
      <c r="F30" s="3"/>
      <c r="G30" s="119" t="s">
        <v>3</v>
      </c>
      <c r="H30" s="3" t="s">
        <v>243</v>
      </c>
      <c r="I30" s="116">
        <v>3</v>
      </c>
      <c r="J30" s="116"/>
      <c r="K30" s="231">
        <f t="shared" si="3"/>
        <v>2</v>
      </c>
      <c r="L30" s="222">
        <f t="shared" si="4"/>
        <v>2</v>
      </c>
      <c r="M30" s="222">
        <f t="shared" si="5"/>
        <v>9</v>
      </c>
      <c r="N30" s="222">
        <f t="shared" si="6"/>
        <v>0</v>
      </c>
      <c r="O30" s="222">
        <f t="shared" si="7"/>
        <v>0</v>
      </c>
      <c r="P30" s="222">
        <f t="shared" si="8"/>
        <v>0</v>
      </c>
      <c r="Q30" s="222">
        <f t="shared" si="9"/>
        <v>1</v>
      </c>
      <c r="R30" s="222">
        <f t="shared" si="10"/>
        <v>1</v>
      </c>
      <c r="S30" s="222">
        <f t="shared" si="11"/>
        <v>1</v>
      </c>
      <c r="T30" s="222">
        <f t="shared" si="12"/>
        <v>0</v>
      </c>
      <c r="U30" s="222">
        <f t="shared" si="0"/>
        <v>1</v>
      </c>
      <c r="V30" s="222">
        <f t="shared" si="13"/>
        <v>1</v>
      </c>
      <c r="W30" s="222">
        <f t="shared" si="14"/>
        <v>1</v>
      </c>
      <c r="X30" s="120" t="str">
        <f t="shared" si="1"/>
        <v/>
      </c>
      <c r="Y30" s="119"/>
      <c r="Z30" s="3"/>
      <c r="AA30" s="121" t="s">
        <v>809</v>
      </c>
    </row>
    <row r="31" spans="1:27" ht="28">
      <c r="A31" s="222">
        <v>129</v>
      </c>
      <c r="B31" s="116" t="str">
        <f t="shared" si="2"/>
        <v>D.2.2.10</v>
      </c>
      <c r="C31" s="62" t="s">
        <v>810</v>
      </c>
      <c r="D31" s="117" t="s">
        <v>47</v>
      </c>
      <c r="E31" s="118"/>
      <c r="F31" s="3"/>
      <c r="G31" s="119" t="s">
        <v>811</v>
      </c>
      <c r="H31" s="3" t="s">
        <v>812</v>
      </c>
      <c r="I31" s="116">
        <v>3</v>
      </c>
      <c r="J31" s="116"/>
      <c r="K31" s="231">
        <f t="shared" si="3"/>
        <v>2</v>
      </c>
      <c r="L31" s="222">
        <f t="shared" si="4"/>
        <v>2</v>
      </c>
      <c r="M31" s="222">
        <f t="shared" si="5"/>
        <v>10</v>
      </c>
      <c r="N31" s="222">
        <f t="shared" si="6"/>
        <v>0</v>
      </c>
      <c r="O31" s="222">
        <f t="shared" si="7"/>
        <v>0</v>
      </c>
      <c r="P31" s="222">
        <f t="shared" si="8"/>
        <v>0</v>
      </c>
      <c r="Q31" s="222">
        <f t="shared" si="9"/>
        <v>1</v>
      </c>
      <c r="R31" s="222">
        <f t="shared" si="10"/>
        <v>1</v>
      </c>
      <c r="S31" s="222">
        <f t="shared" si="11"/>
        <v>1</v>
      </c>
      <c r="T31" s="222">
        <f t="shared" si="12"/>
        <v>0</v>
      </c>
      <c r="U31" s="222">
        <f t="shared" si="0"/>
        <v>1</v>
      </c>
      <c r="V31" s="222">
        <f t="shared" si="13"/>
        <v>1</v>
      </c>
      <c r="W31" s="222">
        <f t="shared" si="14"/>
        <v>1</v>
      </c>
      <c r="X31" s="120" t="str">
        <f t="shared" si="1"/>
        <v/>
      </c>
      <c r="Y31" s="119"/>
      <c r="Z31" s="3"/>
      <c r="AA31" s="121" t="s">
        <v>813</v>
      </c>
    </row>
    <row r="32" spans="1:27" ht="14">
      <c r="A32" s="222">
        <v>130</v>
      </c>
      <c r="B32" s="116" t="str">
        <f t="shared" si="2"/>
        <v>D.2.2.11</v>
      </c>
      <c r="C32" s="62" t="s">
        <v>814</v>
      </c>
      <c r="D32" s="117" t="s">
        <v>47</v>
      </c>
      <c r="E32" s="118"/>
      <c r="F32" s="3"/>
      <c r="G32" s="119" t="s">
        <v>815</v>
      </c>
      <c r="H32" s="3" t="s">
        <v>816</v>
      </c>
      <c r="I32" s="116">
        <v>3</v>
      </c>
      <c r="J32" s="116"/>
      <c r="K32" s="231">
        <f t="shared" si="3"/>
        <v>2</v>
      </c>
      <c r="L32" s="222">
        <f t="shared" si="4"/>
        <v>2</v>
      </c>
      <c r="M32" s="222">
        <f t="shared" si="5"/>
        <v>11</v>
      </c>
      <c r="N32" s="222">
        <f t="shared" si="6"/>
        <v>0</v>
      </c>
      <c r="O32" s="222">
        <f t="shared" si="7"/>
        <v>0</v>
      </c>
      <c r="P32" s="222">
        <f t="shared" si="8"/>
        <v>0</v>
      </c>
      <c r="Q32" s="222">
        <f t="shared" si="9"/>
        <v>1</v>
      </c>
      <c r="R32" s="222">
        <f t="shared" si="10"/>
        <v>1</v>
      </c>
      <c r="S32" s="222">
        <f t="shared" si="11"/>
        <v>1</v>
      </c>
      <c r="T32" s="222">
        <f t="shared" si="12"/>
        <v>0</v>
      </c>
      <c r="U32" s="222">
        <f t="shared" si="0"/>
        <v>1</v>
      </c>
      <c r="V32" s="222">
        <f t="shared" si="13"/>
        <v>1</v>
      </c>
      <c r="W32" s="222">
        <f t="shared" si="14"/>
        <v>1</v>
      </c>
      <c r="X32" s="120" t="str">
        <f t="shared" si="1"/>
        <v/>
      </c>
      <c r="Y32" s="119"/>
      <c r="Z32" s="3"/>
      <c r="AA32" s="121" t="s">
        <v>817</v>
      </c>
    </row>
    <row r="33" spans="1:27" ht="14">
      <c r="A33" s="222">
        <v>2534</v>
      </c>
      <c r="B33" s="116" t="str">
        <f t="shared" si="2"/>
        <v>D.2.2.12</v>
      </c>
      <c r="C33" s="62" t="s">
        <v>818</v>
      </c>
      <c r="D33" s="117" t="s">
        <v>47</v>
      </c>
      <c r="E33" s="118"/>
      <c r="F33" s="3"/>
      <c r="G33" s="119" t="s">
        <v>195</v>
      </c>
      <c r="H33" s="3" t="s">
        <v>196</v>
      </c>
      <c r="I33" s="116">
        <v>3</v>
      </c>
      <c r="J33" s="116"/>
      <c r="K33" s="231">
        <f t="shared" si="3"/>
        <v>2</v>
      </c>
      <c r="L33" s="222">
        <f t="shared" si="4"/>
        <v>2</v>
      </c>
      <c r="M33" s="222">
        <f t="shared" si="5"/>
        <v>12</v>
      </c>
      <c r="N33" s="222">
        <f t="shared" si="6"/>
        <v>0</v>
      </c>
      <c r="O33" s="222">
        <f t="shared" si="7"/>
        <v>0</v>
      </c>
      <c r="P33" s="222">
        <f t="shared" si="8"/>
        <v>0</v>
      </c>
      <c r="Q33" s="222">
        <f t="shared" si="9"/>
        <v>1</v>
      </c>
      <c r="R33" s="222">
        <f t="shared" si="10"/>
        <v>1</v>
      </c>
      <c r="S33" s="222">
        <f t="shared" si="11"/>
        <v>1</v>
      </c>
      <c r="T33" s="222">
        <f t="shared" si="12"/>
        <v>0</v>
      </c>
      <c r="U33" s="222">
        <f t="shared" si="0"/>
        <v>1</v>
      </c>
      <c r="V33" s="222">
        <f t="shared" si="13"/>
        <v>1</v>
      </c>
      <c r="W33" s="222">
        <f t="shared" si="14"/>
        <v>1</v>
      </c>
      <c r="X33" s="120" t="str">
        <f t="shared" si="1"/>
        <v/>
      </c>
      <c r="Y33" s="119"/>
      <c r="Z33" s="3"/>
      <c r="AA33" s="121" t="s">
        <v>819</v>
      </c>
    </row>
    <row r="34" spans="1:27" ht="28">
      <c r="A34" s="222">
        <v>2535</v>
      </c>
      <c r="B34" s="116" t="str">
        <f t="shared" si="2"/>
        <v>D.2.2.13</v>
      </c>
      <c r="C34" s="62" t="s">
        <v>820</v>
      </c>
      <c r="D34" s="117" t="s">
        <v>47</v>
      </c>
      <c r="E34" s="118"/>
      <c r="F34" s="3" t="s">
        <v>781</v>
      </c>
      <c r="G34" s="119" t="s">
        <v>782</v>
      </c>
      <c r="H34" s="3" t="s">
        <v>783</v>
      </c>
      <c r="I34" s="116">
        <v>3</v>
      </c>
      <c r="J34" s="116"/>
      <c r="K34" s="231">
        <f t="shared" si="3"/>
        <v>2</v>
      </c>
      <c r="L34" s="222">
        <f t="shared" si="4"/>
        <v>2</v>
      </c>
      <c r="M34" s="222">
        <f t="shared" si="5"/>
        <v>13</v>
      </c>
      <c r="N34" s="222">
        <f t="shared" si="6"/>
        <v>0</v>
      </c>
      <c r="O34" s="222">
        <f t="shared" si="7"/>
        <v>0</v>
      </c>
      <c r="P34" s="222">
        <f t="shared" si="8"/>
        <v>0</v>
      </c>
      <c r="Q34" s="222">
        <f t="shared" si="9"/>
        <v>1</v>
      </c>
      <c r="R34" s="222">
        <f t="shared" si="10"/>
        <v>1</v>
      </c>
      <c r="S34" s="222">
        <f t="shared" si="11"/>
        <v>1</v>
      </c>
      <c r="T34" s="222">
        <f t="shared" si="12"/>
        <v>0</v>
      </c>
      <c r="U34" s="222">
        <f t="shared" si="0"/>
        <v>1</v>
      </c>
      <c r="V34" s="222">
        <f t="shared" si="13"/>
        <v>1</v>
      </c>
      <c r="W34" s="222">
        <f t="shared" si="14"/>
        <v>1</v>
      </c>
      <c r="X34" s="120" t="str">
        <f t="shared" si="1"/>
        <v/>
      </c>
      <c r="Y34" s="119"/>
      <c r="Z34" s="3"/>
      <c r="AA34" s="121" t="s">
        <v>821</v>
      </c>
    </row>
    <row r="35" spans="1:27" ht="14">
      <c r="A35" s="222">
        <v>139</v>
      </c>
      <c r="B35" s="116" t="str">
        <f t="shared" si="2"/>
        <v>D.2.2.14</v>
      </c>
      <c r="C35" s="62" t="s">
        <v>822</v>
      </c>
      <c r="D35" s="117" t="s">
        <v>47</v>
      </c>
      <c r="E35" s="118"/>
      <c r="F35" s="3"/>
      <c r="G35" s="119" t="s">
        <v>823</v>
      </c>
      <c r="H35" s="3" t="s">
        <v>816</v>
      </c>
      <c r="I35" s="116">
        <v>3</v>
      </c>
      <c r="J35" s="116"/>
      <c r="K35" s="231">
        <f t="shared" si="3"/>
        <v>2</v>
      </c>
      <c r="L35" s="222">
        <f t="shared" si="4"/>
        <v>2</v>
      </c>
      <c r="M35" s="222">
        <f t="shared" si="5"/>
        <v>14</v>
      </c>
      <c r="N35" s="222">
        <f t="shared" si="6"/>
        <v>0</v>
      </c>
      <c r="O35" s="222">
        <f t="shared" si="7"/>
        <v>0</v>
      </c>
      <c r="P35" s="222">
        <f t="shared" si="8"/>
        <v>0</v>
      </c>
      <c r="Q35" s="222">
        <f t="shared" si="9"/>
        <v>1</v>
      </c>
      <c r="R35" s="222">
        <f t="shared" si="10"/>
        <v>1</v>
      </c>
      <c r="S35" s="222">
        <f t="shared" si="11"/>
        <v>1</v>
      </c>
      <c r="T35" s="222">
        <f t="shared" si="12"/>
        <v>0</v>
      </c>
      <c r="U35" s="222">
        <f t="shared" si="0"/>
        <v>1</v>
      </c>
      <c r="V35" s="222">
        <f t="shared" si="13"/>
        <v>1</v>
      </c>
      <c r="W35" s="222">
        <f t="shared" si="14"/>
        <v>1</v>
      </c>
      <c r="X35" s="120" t="str">
        <f t="shared" si="1"/>
        <v/>
      </c>
      <c r="Y35" s="119"/>
      <c r="Z35" s="3"/>
      <c r="AA35" s="121" t="s">
        <v>824</v>
      </c>
    </row>
    <row r="36" spans="1:27" ht="28">
      <c r="A36" s="222">
        <v>140</v>
      </c>
      <c r="B36" s="116" t="str">
        <f t="shared" si="2"/>
        <v>D.2.2.15</v>
      </c>
      <c r="C36" s="62" t="s">
        <v>825</v>
      </c>
      <c r="D36" s="117" t="s">
        <v>47</v>
      </c>
      <c r="E36" s="118"/>
      <c r="F36" s="3"/>
      <c r="G36" s="119" t="s">
        <v>826</v>
      </c>
      <c r="H36" s="3" t="s">
        <v>827</v>
      </c>
      <c r="I36" s="116">
        <v>3</v>
      </c>
      <c r="J36" s="116"/>
      <c r="K36" s="231">
        <f t="shared" si="3"/>
        <v>2</v>
      </c>
      <c r="L36" s="222">
        <f t="shared" si="4"/>
        <v>2</v>
      </c>
      <c r="M36" s="222">
        <f t="shared" si="5"/>
        <v>15</v>
      </c>
      <c r="N36" s="222">
        <f t="shared" si="6"/>
        <v>0</v>
      </c>
      <c r="O36" s="222">
        <f t="shared" si="7"/>
        <v>0</v>
      </c>
      <c r="P36" s="222">
        <f t="shared" si="8"/>
        <v>0</v>
      </c>
      <c r="Q36" s="222">
        <f t="shared" si="9"/>
        <v>1</v>
      </c>
      <c r="R36" s="222">
        <f t="shared" si="10"/>
        <v>1</v>
      </c>
      <c r="S36" s="222">
        <f t="shared" si="11"/>
        <v>1</v>
      </c>
      <c r="T36" s="222">
        <f t="shared" si="12"/>
        <v>0</v>
      </c>
      <c r="U36" s="222">
        <f t="shared" si="0"/>
        <v>1</v>
      </c>
      <c r="V36" s="222">
        <f t="shared" si="13"/>
        <v>1</v>
      </c>
      <c r="W36" s="222">
        <f t="shared" si="14"/>
        <v>1</v>
      </c>
      <c r="X36" s="120" t="str">
        <f t="shared" si="1"/>
        <v/>
      </c>
      <c r="Y36" s="119"/>
      <c r="Z36" s="3"/>
      <c r="AA36" s="121" t="s">
        <v>828</v>
      </c>
    </row>
    <row r="37" spans="1:27" ht="42">
      <c r="A37" s="222">
        <v>2365</v>
      </c>
      <c r="B37" s="116" t="str">
        <f t="shared" si="2"/>
        <v>D.3</v>
      </c>
      <c r="C37" s="3" t="s">
        <v>829</v>
      </c>
      <c r="D37" s="117" t="s">
        <v>47</v>
      </c>
      <c r="E37" s="118"/>
      <c r="F37" s="3"/>
      <c r="G37" s="119" t="s">
        <v>199</v>
      </c>
      <c r="H37" s="3" t="s">
        <v>200</v>
      </c>
      <c r="I37" s="116">
        <v>1</v>
      </c>
      <c r="J37" s="116"/>
      <c r="K37" s="231">
        <f t="shared" si="3"/>
        <v>3</v>
      </c>
      <c r="L37" s="222">
        <f t="shared" si="4"/>
        <v>0</v>
      </c>
      <c r="M37" s="222">
        <f t="shared" si="5"/>
        <v>0</v>
      </c>
      <c r="N37" s="222">
        <f t="shared" si="6"/>
        <v>0</v>
      </c>
      <c r="O37" s="222">
        <f t="shared" si="7"/>
        <v>0</v>
      </c>
      <c r="P37" s="222">
        <f t="shared" si="8"/>
        <v>0</v>
      </c>
      <c r="Q37" s="222">
        <f t="shared" si="9"/>
        <v>1</v>
      </c>
      <c r="R37" s="222">
        <f t="shared" si="10"/>
        <v>1</v>
      </c>
      <c r="S37" s="222">
        <f t="shared" si="11"/>
        <v>1</v>
      </c>
      <c r="T37" s="222">
        <f t="shared" si="12"/>
        <v>0</v>
      </c>
      <c r="U37" s="222">
        <f t="shared" si="0"/>
        <v>1</v>
      </c>
      <c r="V37" s="222">
        <f t="shared" si="13"/>
        <v>1</v>
      </c>
      <c r="W37" s="222">
        <f t="shared" si="14"/>
        <v>1</v>
      </c>
      <c r="X37" s="120">
        <f t="shared" si="1"/>
        <v>1</v>
      </c>
      <c r="Y37" s="119"/>
      <c r="Z37" s="3"/>
      <c r="AA37" s="121" t="s">
        <v>830</v>
      </c>
    </row>
    <row r="38" spans="1:27" ht="42">
      <c r="A38" s="222">
        <v>2366</v>
      </c>
      <c r="B38" s="116" t="str">
        <f t="shared" si="2"/>
        <v>D.3.1</v>
      </c>
      <c r="C38" s="125" t="s">
        <v>831</v>
      </c>
      <c r="D38" s="117" t="s">
        <v>47</v>
      </c>
      <c r="E38" s="118"/>
      <c r="F38" s="3"/>
      <c r="G38" s="119" t="s">
        <v>199</v>
      </c>
      <c r="H38" s="3" t="s">
        <v>200</v>
      </c>
      <c r="I38" s="116">
        <v>2</v>
      </c>
      <c r="J38" s="116"/>
      <c r="K38" s="231">
        <f t="shared" si="3"/>
        <v>3</v>
      </c>
      <c r="L38" s="222">
        <f t="shared" si="4"/>
        <v>1</v>
      </c>
      <c r="M38" s="222">
        <f t="shared" si="5"/>
        <v>0</v>
      </c>
      <c r="N38" s="222">
        <f t="shared" si="6"/>
        <v>0</v>
      </c>
      <c r="O38" s="222">
        <f t="shared" si="7"/>
        <v>0</v>
      </c>
      <c r="P38" s="222">
        <f t="shared" si="8"/>
        <v>0</v>
      </c>
      <c r="Q38" s="222">
        <f t="shared" si="9"/>
        <v>1</v>
      </c>
      <c r="R38" s="222">
        <f t="shared" si="10"/>
        <v>1</v>
      </c>
      <c r="S38" s="222">
        <f t="shared" si="11"/>
        <v>1</v>
      </c>
      <c r="T38" s="222">
        <f t="shared" si="12"/>
        <v>0</v>
      </c>
      <c r="U38" s="222">
        <f t="shared" si="0"/>
        <v>1</v>
      </c>
      <c r="V38" s="222">
        <f t="shared" si="13"/>
        <v>1</v>
      </c>
      <c r="W38" s="222">
        <f t="shared" si="14"/>
        <v>1</v>
      </c>
      <c r="X38" s="120" t="str">
        <f t="shared" si="1"/>
        <v/>
      </c>
      <c r="Y38" s="119"/>
      <c r="Z38" s="3"/>
      <c r="AA38" s="121" t="s">
        <v>832</v>
      </c>
    </row>
    <row r="39" spans="1:27" ht="42">
      <c r="A39" s="222">
        <v>2367</v>
      </c>
      <c r="B39" s="116" t="str">
        <f t="shared" si="2"/>
        <v>D.3.2</v>
      </c>
      <c r="C39" s="125" t="s">
        <v>833</v>
      </c>
      <c r="D39" s="117" t="s">
        <v>47</v>
      </c>
      <c r="E39" s="118"/>
      <c r="F39" s="3"/>
      <c r="G39" s="119" t="s">
        <v>199</v>
      </c>
      <c r="H39" s="3" t="s">
        <v>200</v>
      </c>
      <c r="I39" s="116">
        <v>2</v>
      </c>
      <c r="J39" s="116"/>
      <c r="K39" s="231">
        <f t="shared" si="3"/>
        <v>3</v>
      </c>
      <c r="L39" s="222">
        <f t="shared" si="4"/>
        <v>2</v>
      </c>
      <c r="M39" s="222">
        <f t="shared" si="5"/>
        <v>0</v>
      </c>
      <c r="N39" s="222">
        <f t="shared" si="6"/>
        <v>0</v>
      </c>
      <c r="O39" s="222">
        <f t="shared" si="7"/>
        <v>0</v>
      </c>
      <c r="P39" s="222">
        <f t="shared" si="8"/>
        <v>0</v>
      </c>
      <c r="Q39" s="222">
        <f t="shared" si="9"/>
        <v>1</v>
      </c>
      <c r="R39" s="222">
        <f t="shared" si="10"/>
        <v>1</v>
      </c>
      <c r="S39" s="222">
        <f t="shared" si="11"/>
        <v>1</v>
      </c>
      <c r="T39" s="222">
        <f t="shared" si="12"/>
        <v>0</v>
      </c>
      <c r="U39" s="222">
        <f t="shared" si="0"/>
        <v>1</v>
      </c>
      <c r="V39" s="222">
        <f t="shared" si="13"/>
        <v>1</v>
      </c>
      <c r="W39" s="222">
        <f t="shared" si="14"/>
        <v>1</v>
      </c>
      <c r="X39" s="120" t="str">
        <f t="shared" si="1"/>
        <v/>
      </c>
      <c r="Y39" s="119"/>
      <c r="Z39" s="3"/>
      <c r="AA39" s="121" t="s">
        <v>834</v>
      </c>
    </row>
  </sheetData>
  <sheetProtection password="B009" sheet="1" objects="1" scenarios="1"/>
  <customSheetViews>
    <customSheetView guid="{E1B3B869-9B15-4AFC-BA36-DA09F5711648}" scale="130" showRuler="0" topLeftCell="A41">
      <selection activeCell="C58" sqref="C58"/>
      <pageMargins left="0" right="0" top="0" bottom="0" header="0" footer="0"/>
      <pageSetup orientation="portrait"/>
      <headerFooter alignWithMargins="0"/>
    </customSheetView>
    <customSheetView guid="{D7B51006-83AC-4A14-BAFD-CE844DFB8668}" scale="130" showRuler="0" topLeftCell="A41">
      <selection activeCell="C58" sqref="C58"/>
      <pageMargins left="0" right="0" top="0" bottom="0" header="0" footer="0"/>
      <pageSetup orientation="portrait"/>
      <headerFooter alignWithMargins="0"/>
    </customSheetView>
  </customSheetViews>
  <mergeCells count="1">
    <mergeCell ref="B3:H3"/>
  </mergeCells>
  <phoneticPr fontId="0" type="noConversion"/>
  <conditionalFormatting sqref="A5:A39 K5:X39">
    <cfRule type="expression" dxfId="178" priority="22" stopIfTrue="1">
      <formula>A5=""</formula>
    </cfRule>
  </conditionalFormatting>
  <conditionalFormatting sqref="B5:C39">
    <cfRule type="expression" dxfId="177" priority="30" stopIfTrue="1">
      <formula>$X5=1</formula>
    </cfRule>
  </conditionalFormatting>
  <conditionalFormatting sqref="B1:G2 Y1:Z2 H2">
    <cfRule type="expression" dxfId="176" priority="33" stopIfTrue="1">
      <formula>OR($D$2&lt;1,$D$2="0%")</formula>
    </cfRule>
    <cfRule type="expression" dxfId="175" priority="34" stopIfTrue="1">
      <formula>$D$2=1</formula>
    </cfRule>
  </conditionalFormatting>
  <conditionalFormatting sqref="D5:D39">
    <cfRule type="expression" dxfId="174" priority="7" stopIfTrue="1">
      <formula>J5&gt;0</formula>
    </cfRule>
    <cfRule type="expression" dxfId="173" priority="8" stopIfTrue="1">
      <formula>U5=1</formula>
    </cfRule>
    <cfRule type="expression" dxfId="172" priority="9" stopIfTrue="1">
      <formula>U5&gt;1</formula>
    </cfRule>
  </conditionalFormatting>
  <conditionalFormatting sqref="E5:E39">
    <cfRule type="expression" dxfId="171" priority="6" stopIfTrue="1">
      <formula>J5=1</formula>
    </cfRule>
  </conditionalFormatting>
  <conditionalFormatting sqref="H1">
    <cfRule type="expression" dxfId="170" priority="35" stopIfTrue="1">
      <formula>Master="Master"</formula>
    </cfRule>
    <cfRule type="expression" dxfId="169" priority="36" stopIfTrue="1">
      <formula>OR($D$2&lt;1,$D$2="0%")</formula>
    </cfRule>
    <cfRule type="expression" dxfId="168" priority="37" stopIfTrue="1">
      <formula>$D$2=1</formula>
    </cfRule>
  </conditionalFormatting>
  <conditionalFormatting sqref="I5:I39">
    <cfRule type="expression" dxfId="167" priority="1" stopIfTrue="1">
      <formula>I5*I6/I5-I5&gt;1</formula>
    </cfRule>
  </conditionalFormatting>
  <conditionalFormatting sqref="AA1">
    <cfRule type="expression" dxfId="166" priority="55" stopIfTrue="1">
      <formula>Master="Master"</formula>
    </cfRule>
  </conditionalFormatting>
  <conditionalFormatting sqref="AA2:AA3">
    <cfRule type="expression" dxfId="165" priority="56" stopIfTrue="1">
      <formula>Master="Master"</formula>
    </cfRule>
  </conditionalFormatting>
  <conditionalFormatting sqref="AA4">
    <cfRule type="expression" dxfId="164" priority="57" stopIfTrue="1">
      <formula>Master="Master"</formula>
    </cfRule>
  </conditionalFormatting>
  <conditionalFormatting sqref="AA5:AA39">
    <cfRule type="expression" dxfId="163" priority="54" stopIfTrue="1">
      <formula>Master="Master"</formula>
    </cfRule>
  </conditionalFormatting>
  <dataValidations xWindow="428" yWindow="342"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33:E39 E32:H32 E8:H8 E5:E7 E9:E31" xr:uid="{00000000-0002-0000-07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39" xr:uid="{00000000-0002-0000-07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AA43"/>
  <sheetViews>
    <sheetView showGridLines="0" showZeros="0" zoomScale="85" zoomScaleNormal="75" workbookViewId="0">
      <pane ySplit="4" topLeftCell="A5" activePane="bottomLeft" state="frozen"/>
      <selection activeCell="B6" sqref="B6"/>
      <selection pane="bottomLeft" activeCell="E6" sqref="E6"/>
    </sheetView>
  </sheetViews>
  <sheetFormatPr defaultColWidth="8.81640625" defaultRowHeight="12.5"/>
  <cols>
    <col min="1" max="1" width="5.1796875" hidden="1" customWidth="1"/>
    <col min="2" max="2" width="13.453125" customWidth="1"/>
    <col min="3" max="3" width="67" customWidth="1"/>
    <col min="4" max="4" width="11.453125" bestFit="1" customWidth="1"/>
    <col min="5" max="5" width="40.7265625" customWidth="1"/>
    <col min="6" max="6" width="27.81640625" customWidth="1"/>
    <col min="7" max="7" width="14.1796875" bestFit="1" customWidth="1"/>
    <col min="8" max="8" width="28.1796875" customWidth="1"/>
    <col min="9" max="24" width="2.81640625" hidden="1" customWidth="1"/>
    <col min="25" max="25" width="14.1796875" hidden="1" customWidth="1"/>
    <col min="26" max="26" width="28.1796875" hidden="1" customWidth="1"/>
  </cols>
  <sheetData>
    <row r="1" spans="1:27" ht="23.25" customHeight="1">
      <c r="A1" s="39"/>
      <c r="B1" s="84" t="s">
        <v>835</v>
      </c>
      <c r="C1" s="85"/>
      <c r="D1" s="86"/>
      <c r="E1" s="86"/>
      <c r="F1" s="86"/>
      <c r="G1" s="86"/>
      <c r="H1" s="63">
        <f>Master</f>
        <v>0</v>
      </c>
      <c r="I1" s="217"/>
      <c r="J1" s="217"/>
      <c r="K1" s="217"/>
      <c r="L1" s="217"/>
      <c r="M1" s="217"/>
      <c r="N1" s="217"/>
      <c r="O1" s="217"/>
      <c r="P1" s="217" t="str">
        <f>LEFT(B1,1)</f>
        <v>E</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COUNTA(I5:I43)</f>
        <v>39</v>
      </c>
      <c r="J2" s="219"/>
      <c r="K2" s="219"/>
      <c r="L2" s="219"/>
      <c r="M2" s="219"/>
      <c r="N2" s="219"/>
      <c r="O2" s="219"/>
      <c r="P2" s="219"/>
      <c r="Q2" s="219"/>
      <c r="R2" s="219"/>
      <c r="S2" s="219">
        <f>COUNTIF(S5:S43,1)</f>
        <v>37</v>
      </c>
      <c r="T2" s="219"/>
      <c r="U2" s="219"/>
      <c r="V2" s="219"/>
      <c r="W2" s="219">
        <f>COUNTIF(W5:W43,1)</f>
        <v>37</v>
      </c>
      <c r="X2" s="219"/>
      <c r="Y2" s="36"/>
      <c r="Z2" s="88"/>
      <c r="AA2" s="155"/>
    </row>
    <row r="3" spans="1:27" ht="49.5" customHeight="1">
      <c r="A3" s="220" t="s">
        <v>61</v>
      </c>
      <c r="B3" s="242" t="s">
        <v>143</v>
      </c>
      <c r="C3" s="242"/>
      <c r="D3" s="242"/>
      <c r="E3" s="242"/>
      <c r="F3" s="242"/>
      <c r="G3" s="242"/>
      <c r="H3" s="242"/>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
      <c r="A4" s="221">
        <f>MAX(A5:A43)</f>
        <v>3302</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42">
      <c r="A5" s="222">
        <v>2536</v>
      </c>
      <c r="B5" s="116" t="str">
        <f>IF(I5=0,"",IF(I5=1,P$1&amp;"."&amp;K5,IF(I5=2,P$1&amp;"."&amp;K5&amp;"."&amp;L5,IF(I5=3,P$1&amp;"."&amp;K5&amp;"."&amp;L5&amp;"."&amp;M5,IF(I5=4,P$1&amp;"."&amp;K5&amp;"."&amp;L5&amp;"."&amp;M5&amp;"."&amp;N5,IF(I5=5,P$1&amp;"."&amp;K5&amp;"."&amp;L5&amp;"."&amp;M5&amp;"."&amp;N5&amp;"."&amp;O5))))))</f>
        <v>E.1</v>
      </c>
      <c r="C5" s="3" t="s">
        <v>203</v>
      </c>
      <c r="D5" s="117" t="s">
        <v>47</v>
      </c>
      <c r="E5" s="212" t="s">
        <v>836</v>
      </c>
      <c r="F5" s="3" t="s">
        <v>204</v>
      </c>
      <c r="G5" s="119" t="s">
        <v>205</v>
      </c>
      <c r="H5" s="3" t="s">
        <v>206</v>
      </c>
      <c r="I5" s="116">
        <v>1</v>
      </c>
      <c r="J5" s="116"/>
      <c r="K5" s="231">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43" si="0">IF(ISNA(VLOOKUP(A5,L2_Array,1,FALSE)),"",1)</f>
        <v>1</v>
      </c>
      <c r="Y5" s="119"/>
      <c r="Z5" s="3"/>
      <c r="AA5" s="121" t="s">
        <v>837</v>
      </c>
    </row>
    <row r="6" spans="1:27" ht="28">
      <c r="A6" s="222">
        <v>2538</v>
      </c>
      <c r="B6" s="116" t="str">
        <f t="shared" ref="B6:B43" si="1">IF(I6=0,"",IF(I6=1,P$1&amp;"."&amp;K6,IF(I6=2,P$1&amp;"."&amp;K6&amp;"."&amp;L6,IF(I6=3,P$1&amp;"."&amp;K6&amp;"."&amp;L6&amp;"."&amp;M6,IF(I6=4,P$1&amp;"."&amp;K6&amp;"."&amp;L6&amp;"."&amp;M6&amp;"."&amp;N6,IF(I6=5,P$1&amp;"."&amp;K6&amp;"."&amp;L6&amp;"."&amp;M6&amp;"."&amp;N6&amp;"."&amp;O6))))))</f>
        <v>E.2</v>
      </c>
      <c r="C6" s="3" t="s">
        <v>838</v>
      </c>
      <c r="D6" s="117" t="s">
        <v>50</v>
      </c>
      <c r="E6" s="118" t="s">
        <v>839</v>
      </c>
      <c r="F6" s="3" t="s">
        <v>209</v>
      </c>
      <c r="G6" s="119" t="s">
        <v>210</v>
      </c>
      <c r="H6" s="3" t="s">
        <v>211</v>
      </c>
      <c r="I6" s="116">
        <v>1</v>
      </c>
      <c r="J6" s="116"/>
      <c r="K6" s="231">
        <f t="shared" ref="K6:K43" si="2">IF(K5="",1,IF(I6=1,K5+1,K5))</f>
        <v>2</v>
      </c>
      <c r="L6" s="222">
        <f t="shared" ref="L6:L43" si="3">IF(L5="",0,IF(K5&lt;&gt;K6,0,IF($I6=2,L5+1,L5)))</f>
        <v>0</v>
      </c>
      <c r="M6" s="222">
        <f t="shared" ref="M6:M43" si="4">IF(M5="",0,IF(L5&lt;&gt;L6,0,IF($I6=3,M5+1,M5)))</f>
        <v>0</v>
      </c>
      <c r="N6" s="222">
        <f t="shared" ref="N6:N43" si="5">IF(N5="",0,IF(M5&lt;&gt;M6,0,IF($I6=4,N5+1,N5)))</f>
        <v>0</v>
      </c>
      <c r="O6" s="222">
        <f t="shared" ref="O6:O43" si="6">IF(O5="",0,IF(N5&lt;&gt;N6,0,IF($I6=5,O5+1,O5)))</f>
        <v>0</v>
      </c>
      <c r="P6" s="222">
        <f t="shared" ref="P6:P43" si="7">IF(OR(Master="Master",I6=0),0,IF(J6=1,0,IF(ISNA(VLOOKUP(A6,L2_Array,21,FALSE)),0,VLOOKUP(A6,L2_Array,21,FALSE))))</f>
        <v>0</v>
      </c>
      <c r="Q6" s="222">
        <f t="shared" ref="Q6:Q43" si="8">IF(I6="","",IF(D6="Yes",1,IF(D6="No",2,IF(D6="N/A",3,0))))</f>
        <v>2</v>
      </c>
      <c r="R6" s="222">
        <f t="shared" ref="R6:R43" si="9">IF(I6="","",IF(P6&gt;0,P6,IF(Q6&gt;0,Q6,0)))</f>
        <v>2</v>
      </c>
      <c r="S6" s="222">
        <f t="shared" ref="S6:S43" si="10">IF(I6="","",IF(OR(I6=1,S5=""),1,IF(OR(AND(J5=1,(I6-I4&lt;&gt;0)),AND(S5=0,I5=I6),AND(J5=1,I6=I4)),0,1)))</f>
        <v>1</v>
      </c>
      <c r="T6" s="222">
        <f t="shared" ref="T6:T43" si="11">IF(I6="",T5,IF(AND(R6&gt;1,OR(T5="",T5=0,T5&gt;=I6)),I6,IF(I6&gt;T5,T5,0)))</f>
        <v>1</v>
      </c>
      <c r="U6" s="222">
        <f t="shared" ref="U6:U43" si="12">IF(Master="Master",Q6,IF(U5="",R6,IF(OR(AND(T6&gt;0,R6&lt;U5),AND(T6=1,R6&lt;=U5)),U5,R6)))</f>
        <v>2</v>
      </c>
      <c r="V6" s="222">
        <f t="shared" ref="V6:V43" si="13">IF(I6="","",IF(OR(AND(S5=1,T6=1),R6&gt;0,AND(S7=0,V7=1)),1,0))</f>
        <v>1</v>
      </c>
      <c r="W6" s="222">
        <f t="shared" ref="W6:W43" si="14">IF(I6="","",IF(OR(AND(T6&gt;0,S6=1),AND(S6=1,V6=1)),1,0))</f>
        <v>1</v>
      </c>
      <c r="X6" s="120">
        <f t="shared" si="0"/>
        <v>1</v>
      </c>
      <c r="Y6" s="119"/>
      <c r="Z6" s="3"/>
      <c r="AA6" s="121" t="s">
        <v>840</v>
      </c>
    </row>
    <row r="7" spans="1:27" ht="14">
      <c r="A7" s="222">
        <v>148</v>
      </c>
      <c r="B7" s="116" t="str">
        <f t="shared" si="1"/>
        <v>E.2.1</v>
      </c>
      <c r="C7" s="125" t="s">
        <v>841</v>
      </c>
      <c r="D7" s="117"/>
      <c r="E7" s="118"/>
      <c r="F7" s="3"/>
      <c r="G7" s="119" t="s">
        <v>842</v>
      </c>
      <c r="H7" s="3" t="s">
        <v>211</v>
      </c>
      <c r="I7" s="116">
        <v>2</v>
      </c>
      <c r="J7" s="116"/>
      <c r="K7" s="231">
        <f t="shared" si="2"/>
        <v>2</v>
      </c>
      <c r="L7" s="222">
        <f t="shared" si="3"/>
        <v>1</v>
      </c>
      <c r="M7" s="222">
        <f t="shared" si="4"/>
        <v>0</v>
      </c>
      <c r="N7" s="222">
        <f t="shared" si="5"/>
        <v>0</v>
      </c>
      <c r="O7" s="222">
        <f t="shared" si="6"/>
        <v>0</v>
      </c>
      <c r="P7" s="222">
        <f t="shared" si="7"/>
        <v>0</v>
      </c>
      <c r="Q7" s="222">
        <f t="shared" si="8"/>
        <v>0</v>
      </c>
      <c r="R7" s="222">
        <f t="shared" si="9"/>
        <v>0</v>
      </c>
      <c r="S7" s="222">
        <f t="shared" si="10"/>
        <v>1</v>
      </c>
      <c r="T7" s="222">
        <f t="shared" si="11"/>
        <v>1</v>
      </c>
      <c r="U7" s="222">
        <f t="shared" si="12"/>
        <v>2</v>
      </c>
      <c r="V7" s="222">
        <f t="shared" si="13"/>
        <v>1</v>
      </c>
      <c r="W7" s="222">
        <f t="shared" si="14"/>
        <v>1</v>
      </c>
      <c r="X7" s="120" t="str">
        <f t="shared" si="0"/>
        <v/>
      </c>
      <c r="Y7" s="119"/>
      <c r="Z7" s="3"/>
      <c r="AA7" s="121" t="s">
        <v>843</v>
      </c>
    </row>
    <row r="8" spans="1:27" ht="14">
      <c r="A8" s="222">
        <v>155</v>
      </c>
      <c r="B8" s="116" t="str">
        <f t="shared" si="1"/>
        <v>E.2.2</v>
      </c>
      <c r="C8" s="125" t="s">
        <v>844</v>
      </c>
      <c r="D8" s="117"/>
      <c r="E8" s="118"/>
      <c r="F8" s="3"/>
      <c r="G8" s="119" t="s">
        <v>842</v>
      </c>
      <c r="H8" s="3" t="s">
        <v>211</v>
      </c>
      <c r="I8" s="116">
        <v>2</v>
      </c>
      <c r="J8" s="116"/>
      <c r="K8" s="231">
        <f t="shared" si="2"/>
        <v>2</v>
      </c>
      <c r="L8" s="222">
        <f t="shared" si="3"/>
        <v>2</v>
      </c>
      <c r="M8" s="222">
        <f t="shared" si="4"/>
        <v>0</v>
      </c>
      <c r="N8" s="222">
        <f t="shared" si="5"/>
        <v>0</v>
      </c>
      <c r="O8" s="222">
        <f t="shared" si="6"/>
        <v>0</v>
      </c>
      <c r="P8" s="222">
        <f t="shared" si="7"/>
        <v>0</v>
      </c>
      <c r="Q8" s="222">
        <f t="shared" si="8"/>
        <v>0</v>
      </c>
      <c r="R8" s="222">
        <f t="shared" si="9"/>
        <v>0</v>
      </c>
      <c r="S8" s="222">
        <f t="shared" si="10"/>
        <v>1</v>
      </c>
      <c r="T8" s="222">
        <f t="shared" si="11"/>
        <v>1</v>
      </c>
      <c r="U8" s="222">
        <f t="shared" si="12"/>
        <v>2</v>
      </c>
      <c r="V8" s="222">
        <f t="shared" si="13"/>
        <v>1</v>
      </c>
      <c r="W8" s="222">
        <f t="shared" si="14"/>
        <v>1</v>
      </c>
      <c r="X8" s="120" t="str">
        <f t="shared" si="0"/>
        <v/>
      </c>
      <c r="Y8" s="119"/>
      <c r="Z8" s="3"/>
      <c r="AA8" s="121" t="s">
        <v>845</v>
      </c>
    </row>
    <row r="9" spans="1:27" ht="14">
      <c r="A9" s="222">
        <v>162</v>
      </c>
      <c r="B9" s="116" t="str">
        <f t="shared" si="1"/>
        <v>E.2.3</v>
      </c>
      <c r="C9" s="125" t="s">
        <v>846</v>
      </c>
      <c r="D9" s="117"/>
      <c r="E9" s="118"/>
      <c r="F9" s="3"/>
      <c r="G9" s="119" t="s">
        <v>847</v>
      </c>
      <c r="H9" s="3" t="s">
        <v>211</v>
      </c>
      <c r="I9" s="116">
        <v>2</v>
      </c>
      <c r="J9" s="116"/>
      <c r="K9" s="231">
        <f t="shared" si="2"/>
        <v>2</v>
      </c>
      <c r="L9" s="222">
        <f t="shared" si="3"/>
        <v>3</v>
      </c>
      <c r="M9" s="222">
        <f t="shared" si="4"/>
        <v>0</v>
      </c>
      <c r="N9" s="222">
        <f t="shared" si="5"/>
        <v>0</v>
      </c>
      <c r="O9" s="222">
        <f t="shared" si="6"/>
        <v>0</v>
      </c>
      <c r="P9" s="222">
        <f t="shared" si="7"/>
        <v>0</v>
      </c>
      <c r="Q9" s="222">
        <f t="shared" si="8"/>
        <v>0</v>
      </c>
      <c r="R9" s="222">
        <f t="shared" si="9"/>
        <v>0</v>
      </c>
      <c r="S9" s="222">
        <f t="shared" si="10"/>
        <v>1</v>
      </c>
      <c r="T9" s="222">
        <f t="shared" si="11"/>
        <v>1</v>
      </c>
      <c r="U9" s="222">
        <f t="shared" si="12"/>
        <v>2</v>
      </c>
      <c r="V9" s="222">
        <f t="shared" si="13"/>
        <v>1</v>
      </c>
      <c r="W9" s="222">
        <f t="shared" si="14"/>
        <v>1</v>
      </c>
      <c r="X9" s="120" t="str">
        <f t="shared" si="0"/>
        <v/>
      </c>
      <c r="Y9" s="119"/>
      <c r="Z9" s="3"/>
      <c r="AA9" s="121" t="s">
        <v>848</v>
      </c>
    </row>
    <row r="10" spans="1:27" ht="14">
      <c r="A10" s="222">
        <v>169</v>
      </c>
      <c r="B10" s="116" t="str">
        <f t="shared" si="1"/>
        <v>E.2.4</v>
      </c>
      <c r="C10" s="125" t="s">
        <v>849</v>
      </c>
      <c r="D10" s="117"/>
      <c r="E10" s="118"/>
      <c r="F10" s="3"/>
      <c r="G10" s="119" t="s">
        <v>850</v>
      </c>
      <c r="H10" s="3" t="s">
        <v>211</v>
      </c>
      <c r="I10" s="116">
        <v>2</v>
      </c>
      <c r="J10" s="116"/>
      <c r="K10" s="231">
        <f t="shared" si="2"/>
        <v>2</v>
      </c>
      <c r="L10" s="222">
        <f t="shared" si="3"/>
        <v>4</v>
      </c>
      <c r="M10" s="222">
        <f t="shared" si="4"/>
        <v>0</v>
      </c>
      <c r="N10" s="222">
        <f t="shared" si="5"/>
        <v>0</v>
      </c>
      <c r="O10" s="222">
        <f t="shared" si="6"/>
        <v>0</v>
      </c>
      <c r="P10" s="222">
        <f t="shared" si="7"/>
        <v>0</v>
      </c>
      <c r="Q10" s="222">
        <f t="shared" si="8"/>
        <v>0</v>
      </c>
      <c r="R10" s="222">
        <f t="shared" si="9"/>
        <v>0</v>
      </c>
      <c r="S10" s="222">
        <f t="shared" si="10"/>
        <v>1</v>
      </c>
      <c r="T10" s="222">
        <f t="shared" si="11"/>
        <v>1</v>
      </c>
      <c r="U10" s="222">
        <f t="shared" si="12"/>
        <v>2</v>
      </c>
      <c r="V10" s="222">
        <f t="shared" si="13"/>
        <v>1</v>
      </c>
      <c r="W10" s="222">
        <f t="shared" si="14"/>
        <v>1</v>
      </c>
      <c r="X10" s="120" t="str">
        <f t="shared" si="0"/>
        <v/>
      </c>
      <c r="Y10" s="119"/>
      <c r="Z10" s="3"/>
      <c r="AA10" s="121" t="s">
        <v>851</v>
      </c>
    </row>
    <row r="11" spans="1:27" ht="14">
      <c r="A11" s="222">
        <v>2539</v>
      </c>
      <c r="B11" s="116" t="str">
        <f t="shared" si="1"/>
        <v>E.2.5</v>
      </c>
      <c r="C11" s="125" t="s">
        <v>852</v>
      </c>
      <c r="D11" s="117"/>
      <c r="E11" s="118"/>
      <c r="F11" s="3"/>
      <c r="G11" s="119" t="s">
        <v>853</v>
      </c>
      <c r="H11" s="3" t="s">
        <v>211</v>
      </c>
      <c r="I11" s="116">
        <v>2</v>
      </c>
      <c r="J11" s="116"/>
      <c r="K11" s="231">
        <f t="shared" si="2"/>
        <v>2</v>
      </c>
      <c r="L11" s="222">
        <f t="shared" si="3"/>
        <v>5</v>
      </c>
      <c r="M11" s="222">
        <f t="shared" si="4"/>
        <v>0</v>
      </c>
      <c r="N11" s="222">
        <f t="shared" si="5"/>
        <v>0</v>
      </c>
      <c r="O11" s="222">
        <f t="shared" si="6"/>
        <v>0</v>
      </c>
      <c r="P11" s="222">
        <f t="shared" si="7"/>
        <v>0</v>
      </c>
      <c r="Q11" s="222">
        <f t="shared" si="8"/>
        <v>0</v>
      </c>
      <c r="R11" s="222">
        <f t="shared" si="9"/>
        <v>0</v>
      </c>
      <c r="S11" s="222">
        <f t="shared" si="10"/>
        <v>1</v>
      </c>
      <c r="T11" s="222">
        <f t="shared" si="11"/>
        <v>1</v>
      </c>
      <c r="U11" s="222">
        <f t="shared" si="12"/>
        <v>2</v>
      </c>
      <c r="V11" s="222">
        <f t="shared" si="13"/>
        <v>1</v>
      </c>
      <c r="W11" s="222">
        <f t="shared" si="14"/>
        <v>1</v>
      </c>
      <c r="X11" s="120" t="str">
        <f t="shared" si="0"/>
        <v/>
      </c>
      <c r="Y11" s="119"/>
      <c r="Z11" s="3"/>
      <c r="AA11" s="121" t="s">
        <v>854</v>
      </c>
    </row>
    <row r="12" spans="1:27" ht="14">
      <c r="A12" s="222">
        <v>176</v>
      </c>
      <c r="B12" s="116" t="str">
        <f t="shared" si="1"/>
        <v>E.2.6</v>
      </c>
      <c r="C12" s="125" t="s">
        <v>855</v>
      </c>
      <c r="D12" s="117"/>
      <c r="E12" s="118"/>
      <c r="F12" s="3"/>
      <c r="G12" s="119" t="s">
        <v>3</v>
      </c>
      <c r="H12" s="3"/>
      <c r="I12" s="116">
        <v>2</v>
      </c>
      <c r="J12" s="116"/>
      <c r="K12" s="231">
        <f t="shared" si="2"/>
        <v>2</v>
      </c>
      <c r="L12" s="222">
        <f t="shared" si="3"/>
        <v>6</v>
      </c>
      <c r="M12" s="222">
        <f t="shared" si="4"/>
        <v>0</v>
      </c>
      <c r="N12" s="222">
        <f t="shared" si="5"/>
        <v>0</v>
      </c>
      <c r="O12" s="222">
        <f t="shared" si="6"/>
        <v>0</v>
      </c>
      <c r="P12" s="222">
        <f t="shared" si="7"/>
        <v>0</v>
      </c>
      <c r="Q12" s="222">
        <f t="shared" si="8"/>
        <v>0</v>
      </c>
      <c r="R12" s="222">
        <f t="shared" si="9"/>
        <v>0</v>
      </c>
      <c r="S12" s="222">
        <f t="shared" si="10"/>
        <v>1</v>
      </c>
      <c r="T12" s="222">
        <f t="shared" si="11"/>
        <v>1</v>
      </c>
      <c r="U12" s="222">
        <f t="shared" si="12"/>
        <v>2</v>
      </c>
      <c r="V12" s="222">
        <f t="shared" si="13"/>
        <v>1</v>
      </c>
      <c r="W12" s="222">
        <f t="shared" si="14"/>
        <v>1</v>
      </c>
      <c r="X12" s="120" t="str">
        <f t="shared" si="0"/>
        <v/>
      </c>
      <c r="Y12" s="119"/>
      <c r="Z12" s="3"/>
      <c r="AA12" s="121" t="s">
        <v>856</v>
      </c>
    </row>
    <row r="13" spans="1:27" ht="28">
      <c r="A13" s="222">
        <v>183</v>
      </c>
      <c r="B13" s="116" t="str">
        <f t="shared" si="1"/>
        <v>E.3</v>
      </c>
      <c r="C13" s="3" t="s">
        <v>857</v>
      </c>
      <c r="D13" s="117" t="s">
        <v>47</v>
      </c>
      <c r="E13" s="118" t="s">
        <v>858</v>
      </c>
      <c r="F13" s="3"/>
      <c r="G13" s="119" t="s">
        <v>213</v>
      </c>
      <c r="H13" s="3" t="s">
        <v>214</v>
      </c>
      <c r="I13" s="116">
        <v>1</v>
      </c>
      <c r="J13" s="116"/>
      <c r="K13" s="231">
        <f t="shared" si="2"/>
        <v>3</v>
      </c>
      <c r="L13" s="222">
        <f t="shared" si="3"/>
        <v>0</v>
      </c>
      <c r="M13" s="222">
        <f t="shared" si="4"/>
        <v>0</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f t="shared" si="0"/>
        <v>1</v>
      </c>
      <c r="Y13" s="119"/>
      <c r="Z13" s="3"/>
      <c r="AA13" s="121" t="s">
        <v>859</v>
      </c>
    </row>
    <row r="14" spans="1:27" ht="42">
      <c r="A14" s="222">
        <v>184</v>
      </c>
      <c r="B14" s="116" t="str">
        <f t="shared" si="1"/>
        <v>E.3.1</v>
      </c>
      <c r="C14" s="125" t="s">
        <v>860</v>
      </c>
      <c r="D14" s="117" t="s">
        <v>47</v>
      </c>
      <c r="E14" s="118"/>
      <c r="F14" s="3" t="s">
        <v>861</v>
      </c>
      <c r="G14" s="119" t="s">
        <v>492</v>
      </c>
      <c r="H14" s="3" t="s">
        <v>493</v>
      </c>
      <c r="I14" s="116">
        <v>2</v>
      </c>
      <c r="J14" s="116"/>
      <c r="K14" s="231">
        <f t="shared" si="2"/>
        <v>3</v>
      </c>
      <c r="L14" s="222">
        <f t="shared" si="3"/>
        <v>1</v>
      </c>
      <c r="M14" s="222">
        <f t="shared" si="4"/>
        <v>0</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862</v>
      </c>
    </row>
    <row r="15" spans="1:27" ht="28">
      <c r="A15" s="222">
        <v>191</v>
      </c>
      <c r="B15" s="116" t="str">
        <f t="shared" si="1"/>
        <v>E.3.2</v>
      </c>
      <c r="C15" s="125" t="s">
        <v>863</v>
      </c>
      <c r="D15" s="117" t="s">
        <v>47</v>
      </c>
      <c r="E15" s="118"/>
      <c r="F15" s="3"/>
      <c r="G15" s="119" t="s">
        <v>213</v>
      </c>
      <c r="H15" s="3" t="s">
        <v>214</v>
      </c>
      <c r="I15" s="116">
        <v>2</v>
      </c>
      <c r="J15" s="116"/>
      <c r="K15" s="231">
        <f t="shared" si="2"/>
        <v>3</v>
      </c>
      <c r="L15" s="222">
        <f t="shared" si="3"/>
        <v>2</v>
      </c>
      <c r="M15" s="222">
        <f t="shared" si="4"/>
        <v>0</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864</v>
      </c>
    </row>
    <row r="16" spans="1:27" ht="28">
      <c r="A16" s="222">
        <v>198</v>
      </c>
      <c r="B16" s="116" t="str">
        <f t="shared" si="1"/>
        <v>E.3.3</v>
      </c>
      <c r="C16" s="125" t="s">
        <v>865</v>
      </c>
      <c r="D16" s="117" t="s">
        <v>47</v>
      </c>
      <c r="E16" s="118"/>
      <c r="F16" s="3"/>
      <c r="G16" s="119" t="s">
        <v>866</v>
      </c>
      <c r="H16" s="3" t="s">
        <v>214</v>
      </c>
      <c r="I16" s="116">
        <v>2</v>
      </c>
      <c r="J16" s="116"/>
      <c r="K16" s="231">
        <f t="shared" si="2"/>
        <v>3</v>
      </c>
      <c r="L16" s="222">
        <f t="shared" si="3"/>
        <v>3</v>
      </c>
      <c r="M16" s="222">
        <f t="shared" si="4"/>
        <v>0</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867</v>
      </c>
    </row>
    <row r="17" spans="1:27" ht="28">
      <c r="A17" s="222">
        <v>205</v>
      </c>
      <c r="B17" s="116" t="str">
        <f t="shared" si="1"/>
        <v>E.3.4</v>
      </c>
      <c r="C17" s="125" t="s">
        <v>653</v>
      </c>
      <c r="D17" s="117" t="s">
        <v>47</v>
      </c>
      <c r="E17" s="118"/>
      <c r="F17" s="3" t="s">
        <v>868</v>
      </c>
      <c r="G17" s="119" t="s">
        <v>866</v>
      </c>
      <c r="H17" s="3" t="s">
        <v>214</v>
      </c>
      <c r="I17" s="116">
        <v>2</v>
      </c>
      <c r="J17" s="116"/>
      <c r="K17" s="231">
        <f t="shared" si="2"/>
        <v>3</v>
      </c>
      <c r="L17" s="222">
        <f t="shared" si="3"/>
        <v>4</v>
      </c>
      <c r="M17" s="222">
        <f t="shared" si="4"/>
        <v>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209" t="s">
        <v>869</v>
      </c>
    </row>
    <row r="18" spans="1:27" ht="28">
      <c r="A18" s="222">
        <v>2555</v>
      </c>
      <c r="B18" s="116" t="str">
        <f t="shared" si="1"/>
        <v>E.3.5</v>
      </c>
      <c r="C18" s="125" t="s">
        <v>870</v>
      </c>
      <c r="D18" s="117" t="s">
        <v>50</v>
      </c>
      <c r="E18" s="118"/>
      <c r="F18" s="3"/>
      <c r="G18" s="119" t="s">
        <v>3</v>
      </c>
      <c r="H18" s="3"/>
      <c r="I18" s="116">
        <v>2</v>
      </c>
      <c r="J18" s="116"/>
      <c r="K18" s="231">
        <f t="shared" si="2"/>
        <v>3</v>
      </c>
      <c r="L18" s="222">
        <f t="shared" si="3"/>
        <v>5</v>
      </c>
      <c r="M18" s="222">
        <f t="shared" si="4"/>
        <v>0</v>
      </c>
      <c r="N18" s="222">
        <f t="shared" si="5"/>
        <v>0</v>
      </c>
      <c r="O18" s="222">
        <f t="shared" si="6"/>
        <v>0</v>
      </c>
      <c r="P18" s="222">
        <f t="shared" si="7"/>
        <v>0</v>
      </c>
      <c r="Q18" s="222">
        <f t="shared" si="8"/>
        <v>2</v>
      </c>
      <c r="R18" s="222">
        <f t="shared" si="9"/>
        <v>2</v>
      </c>
      <c r="S18" s="222">
        <f t="shared" si="10"/>
        <v>1</v>
      </c>
      <c r="T18" s="222">
        <f t="shared" si="11"/>
        <v>2</v>
      </c>
      <c r="U18" s="222">
        <f t="shared" si="12"/>
        <v>2</v>
      </c>
      <c r="V18" s="222">
        <f t="shared" si="13"/>
        <v>1</v>
      </c>
      <c r="W18" s="222">
        <f t="shared" si="14"/>
        <v>1</v>
      </c>
      <c r="X18" s="120" t="str">
        <f t="shared" si="0"/>
        <v/>
      </c>
      <c r="Y18" s="119"/>
      <c r="Z18" s="3"/>
      <c r="AA18" s="121" t="s">
        <v>871</v>
      </c>
    </row>
    <row r="19" spans="1:27" ht="42">
      <c r="A19" s="222">
        <v>265</v>
      </c>
      <c r="B19" s="116" t="str">
        <f t="shared" si="1"/>
        <v>E.3.5.1</v>
      </c>
      <c r="C19" s="62" t="s">
        <v>860</v>
      </c>
      <c r="D19" s="117"/>
      <c r="E19" s="118"/>
      <c r="F19" s="3" t="s">
        <v>861</v>
      </c>
      <c r="G19" s="119" t="s">
        <v>3</v>
      </c>
      <c r="H19" s="3"/>
      <c r="I19" s="116">
        <v>3</v>
      </c>
      <c r="J19" s="116"/>
      <c r="K19" s="231">
        <f t="shared" si="2"/>
        <v>3</v>
      </c>
      <c r="L19" s="222">
        <f t="shared" si="3"/>
        <v>5</v>
      </c>
      <c r="M19" s="222">
        <f t="shared" si="4"/>
        <v>1</v>
      </c>
      <c r="N19" s="222">
        <f t="shared" si="5"/>
        <v>0</v>
      </c>
      <c r="O19" s="222">
        <f t="shared" si="6"/>
        <v>0</v>
      </c>
      <c r="P19" s="222">
        <f t="shared" si="7"/>
        <v>0</v>
      </c>
      <c r="Q19" s="222">
        <f t="shared" si="8"/>
        <v>0</v>
      </c>
      <c r="R19" s="222">
        <f t="shared" si="9"/>
        <v>0</v>
      </c>
      <c r="S19" s="222">
        <f t="shared" si="10"/>
        <v>1</v>
      </c>
      <c r="T19" s="222">
        <f t="shared" si="11"/>
        <v>2</v>
      </c>
      <c r="U19" s="222">
        <f t="shared" si="12"/>
        <v>2</v>
      </c>
      <c r="V19" s="222">
        <f t="shared" si="13"/>
        <v>0</v>
      </c>
      <c r="W19" s="222">
        <f t="shared" si="14"/>
        <v>1</v>
      </c>
      <c r="X19" s="120" t="str">
        <f t="shared" si="0"/>
        <v/>
      </c>
      <c r="Y19" s="119"/>
      <c r="Z19" s="3"/>
      <c r="AA19" s="121" t="s">
        <v>494</v>
      </c>
    </row>
    <row r="20" spans="1:27" ht="14">
      <c r="A20" s="222">
        <v>272</v>
      </c>
      <c r="B20" s="116" t="str">
        <f t="shared" si="1"/>
        <v>E.3.5.2</v>
      </c>
      <c r="C20" s="62" t="s">
        <v>863</v>
      </c>
      <c r="D20" s="117"/>
      <c r="E20" s="118"/>
      <c r="F20" s="3"/>
      <c r="G20" s="119" t="s">
        <v>3</v>
      </c>
      <c r="H20" s="3"/>
      <c r="I20" s="116">
        <v>3</v>
      </c>
      <c r="J20" s="116"/>
      <c r="K20" s="231">
        <f t="shared" si="2"/>
        <v>3</v>
      </c>
      <c r="L20" s="222">
        <f t="shared" si="3"/>
        <v>5</v>
      </c>
      <c r="M20" s="222">
        <f t="shared" si="4"/>
        <v>2</v>
      </c>
      <c r="N20" s="222">
        <f t="shared" si="5"/>
        <v>0</v>
      </c>
      <c r="O20" s="222">
        <f t="shared" si="6"/>
        <v>0</v>
      </c>
      <c r="P20" s="222">
        <f t="shared" si="7"/>
        <v>0</v>
      </c>
      <c r="Q20" s="222">
        <f t="shared" si="8"/>
        <v>0</v>
      </c>
      <c r="R20" s="222">
        <f t="shared" si="9"/>
        <v>0</v>
      </c>
      <c r="S20" s="222">
        <f t="shared" si="10"/>
        <v>1</v>
      </c>
      <c r="T20" s="222">
        <f t="shared" si="11"/>
        <v>2</v>
      </c>
      <c r="U20" s="222">
        <f t="shared" si="12"/>
        <v>2</v>
      </c>
      <c r="V20" s="222">
        <f t="shared" si="13"/>
        <v>0</v>
      </c>
      <c r="W20" s="222">
        <f t="shared" si="14"/>
        <v>1</v>
      </c>
      <c r="X20" s="120" t="str">
        <f t="shared" si="0"/>
        <v/>
      </c>
      <c r="Y20" s="119"/>
      <c r="Z20" s="3"/>
      <c r="AA20" s="121" t="s">
        <v>864</v>
      </c>
    </row>
    <row r="21" spans="1:27" ht="14">
      <c r="A21" s="222">
        <v>279</v>
      </c>
      <c r="B21" s="116" t="str">
        <f t="shared" si="1"/>
        <v>E.3.5.3</v>
      </c>
      <c r="C21" s="62" t="s">
        <v>865</v>
      </c>
      <c r="D21" s="117"/>
      <c r="E21" s="118"/>
      <c r="F21" s="3"/>
      <c r="G21" s="119" t="s">
        <v>3</v>
      </c>
      <c r="H21" s="3"/>
      <c r="I21" s="116">
        <v>3</v>
      </c>
      <c r="J21" s="116"/>
      <c r="K21" s="231">
        <f t="shared" si="2"/>
        <v>3</v>
      </c>
      <c r="L21" s="222">
        <f t="shared" si="3"/>
        <v>5</v>
      </c>
      <c r="M21" s="222">
        <f t="shared" si="4"/>
        <v>3</v>
      </c>
      <c r="N21" s="222">
        <f t="shared" si="5"/>
        <v>0</v>
      </c>
      <c r="O21" s="222">
        <f t="shared" si="6"/>
        <v>0</v>
      </c>
      <c r="P21" s="222">
        <f t="shared" si="7"/>
        <v>0</v>
      </c>
      <c r="Q21" s="222">
        <f t="shared" si="8"/>
        <v>0</v>
      </c>
      <c r="R21" s="222">
        <f t="shared" si="9"/>
        <v>0</v>
      </c>
      <c r="S21" s="222">
        <f t="shared" si="10"/>
        <v>1</v>
      </c>
      <c r="T21" s="222">
        <f t="shared" si="11"/>
        <v>2</v>
      </c>
      <c r="U21" s="222">
        <f t="shared" si="12"/>
        <v>2</v>
      </c>
      <c r="V21" s="222">
        <f t="shared" si="13"/>
        <v>0</v>
      </c>
      <c r="W21" s="222">
        <f t="shared" si="14"/>
        <v>1</v>
      </c>
      <c r="X21" s="120" t="str">
        <f t="shared" si="0"/>
        <v/>
      </c>
      <c r="Y21" s="119"/>
      <c r="Z21" s="3"/>
      <c r="AA21" s="121" t="s">
        <v>872</v>
      </c>
    </row>
    <row r="22" spans="1:27" ht="14">
      <c r="A22" s="222">
        <v>286</v>
      </c>
      <c r="B22" s="116" t="str">
        <f t="shared" si="1"/>
        <v>E.3.5.4</v>
      </c>
      <c r="C22" s="62" t="s">
        <v>653</v>
      </c>
      <c r="D22" s="117"/>
      <c r="E22" s="118"/>
      <c r="F22" s="3"/>
      <c r="G22" s="119" t="s">
        <v>3</v>
      </c>
      <c r="H22" s="3"/>
      <c r="I22" s="116">
        <v>3</v>
      </c>
      <c r="J22" s="116"/>
      <c r="K22" s="231">
        <f t="shared" si="2"/>
        <v>3</v>
      </c>
      <c r="L22" s="222">
        <f t="shared" si="3"/>
        <v>5</v>
      </c>
      <c r="M22" s="222">
        <f t="shared" si="4"/>
        <v>4</v>
      </c>
      <c r="N22" s="222">
        <f t="shared" si="5"/>
        <v>0</v>
      </c>
      <c r="O22" s="222">
        <f t="shared" si="6"/>
        <v>0</v>
      </c>
      <c r="P22" s="222">
        <f t="shared" si="7"/>
        <v>0</v>
      </c>
      <c r="Q22" s="222">
        <f t="shared" si="8"/>
        <v>0</v>
      </c>
      <c r="R22" s="222">
        <f t="shared" si="9"/>
        <v>0</v>
      </c>
      <c r="S22" s="222">
        <f t="shared" si="10"/>
        <v>1</v>
      </c>
      <c r="T22" s="222">
        <f t="shared" si="11"/>
        <v>2</v>
      </c>
      <c r="U22" s="222">
        <f t="shared" si="12"/>
        <v>2</v>
      </c>
      <c r="V22" s="222">
        <f t="shared" si="13"/>
        <v>0</v>
      </c>
      <c r="W22" s="222">
        <f t="shared" si="14"/>
        <v>1</v>
      </c>
      <c r="X22" s="120" t="str">
        <f t="shared" si="0"/>
        <v/>
      </c>
      <c r="Y22" s="119"/>
      <c r="Z22" s="3"/>
      <c r="AA22" s="209" t="s">
        <v>869</v>
      </c>
    </row>
    <row r="23" spans="1:27" ht="42">
      <c r="A23" s="222">
        <v>212</v>
      </c>
      <c r="B23" s="116" t="str">
        <f t="shared" si="1"/>
        <v>E.4</v>
      </c>
      <c r="C23" s="3" t="s">
        <v>873</v>
      </c>
      <c r="D23" s="117" t="s">
        <v>47</v>
      </c>
      <c r="E23" s="118"/>
      <c r="F23" s="3" t="s">
        <v>216</v>
      </c>
      <c r="G23" s="119" t="s">
        <v>217</v>
      </c>
      <c r="H23" s="3" t="s">
        <v>218</v>
      </c>
      <c r="I23" s="116">
        <v>1</v>
      </c>
      <c r="J23" s="116"/>
      <c r="K23" s="231">
        <f t="shared" si="2"/>
        <v>4</v>
      </c>
      <c r="L23" s="222">
        <f t="shared" si="3"/>
        <v>0</v>
      </c>
      <c r="M23" s="222">
        <f t="shared" si="4"/>
        <v>0</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f t="shared" si="0"/>
        <v>1</v>
      </c>
      <c r="Y23" s="119"/>
      <c r="Z23" s="3"/>
      <c r="AA23" s="121" t="s">
        <v>874</v>
      </c>
    </row>
    <row r="24" spans="1:27" ht="42">
      <c r="A24" s="222">
        <v>214</v>
      </c>
      <c r="B24" s="116" t="str">
        <f t="shared" si="1"/>
        <v>E.4.1</v>
      </c>
      <c r="C24" s="125" t="s">
        <v>875</v>
      </c>
      <c r="D24" s="117" t="s">
        <v>47</v>
      </c>
      <c r="E24" s="118"/>
      <c r="F24" s="3"/>
      <c r="G24" s="119" t="s">
        <v>217</v>
      </c>
      <c r="H24" s="3" t="s">
        <v>218</v>
      </c>
      <c r="I24" s="116">
        <v>2</v>
      </c>
      <c r="J24" s="116"/>
      <c r="K24" s="231">
        <f t="shared" si="2"/>
        <v>4</v>
      </c>
      <c r="L24" s="222">
        <f t="shared" si="3"/>
        <v>1</v>
      </c>
      <c r="M24" s="222">
        <f t="shared" si="4"/>
        <v>0</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876</v>
      </c>
    </row>
    <row r="25" spans="1:27" ht="14">
      <c r="A25" s="222">
        <v>215</v>
      </c>
      <c r="B25" s="116" t="str">
        <f t="shared" si="1"/>
        <v>E.4.2</v>
      </c>
      <c r="C25" s="125" t="s">
        <v>877</v>
      </c>
      <c r="D25" s="117" t="s">
        <v>47</v>
      </c>
      <c r="E25" s="118"/>
      <c r="F25" s="3"/>
      <c r="G25" s="119" t="s">
        <v>3</v>
      </c>
      <c r="H25" s="3"/>
      <c r="I25" s="116">
        <v>2</v>
      </c>
      <c r="J25" s="116"/>
      <c r="K25" s="231">
        <f t="shared" si="2"/>
        <v>4</v>
      </c>
      <c r="L25" s="222">
        <f t="shared" si="3"/>
        <v>2</v>
      </c>
      <c r="M25" s="222">
        <f t="shared" si="4"/>
        <v>0</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878</v>
      </c>
    </row>
    <row r="26" spans="1:27" ht="14">
      <c r="A26" s="222">
        <v>3302</v>
      </c>
      <c r="B26" s="116" t="str">
        <f t="shared" si="1"/>
        <v>E.4.3</v>
      </c>
      <c r="C26" s="125" t="s">
        <v>879</v>
      </c>
      <c r="D26" s="117" t="s">
        <v>47</v>
      </c>
      <c r="E26" s="118" t="s">
        <v>880</v>
      </c>
      <c r="F26" s="3"/>
      <c r="G26" s="119" t="s">
        <v>3</v>
      </c>
      <c r="H26" s="3"/>
      <c r="I26" s="116">
        <v>2</v>
      </c>
      <c r="J26" s="116"/>
      <c r="K26" s="231">
        <f t="shared" si="2"/>
        <v>4</v>
      </c>
      <c r="L26" s="222">
        <f t="shared" si="3"/>
        <v>3</v>
      </c>
      <c r="M26" s="222">
        <f t="shared" si="4"/>
        <v>0</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881</v>
      </c>
    </row>
    <row r="27" spans="1:27" ht="42">
      <c r="A27" s="222">
        <v>218</v>
      </c>
      <c r="B27" s="116" t="str">
        <f t="shared" si="1"/>
        <v>E.4.4</v>
      </c>
      <c r="C27" s="125" t="s">
        <v>882</v>
      </c>
      <c r="D27" s="117" t="s">
        <v>47</v>
      </c>
      <c r="E27" s="118"/>
      <c r="F27" s="3"/>
      <c r="G27" s="119" t="s">
        <v>217</v>
      </c>
      <c r="H27" s="3" t="s">
        <v>218</v>
      </c>
      <c r="I27" s="116">
        <v>2</v>
      </c>
      <c r="J27" s="116"/>
      <c r="K27" s="231">
        <f t="shared" si="2"/>
        <v>4</v>
      </c>
      <c r="L27" s="222">
        <f t="shared" si="3"/>
        <v>4</v>
      </c>
      <c r="M27" s="222">
        <f t="shared" si="4"/>
        <v>0</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883</v>
      </c>
    </row>
    <row r="28" spans="1:27" ht="42">
      <c r="A28" s="222">
        <v>219</v>
      </c>
      <c r="B28" s="116" t="str">
        <f t="shared" si="1"/>
        <v>E.4.5</v>
      </c>
      <c r="C28" s="125" t="s">
        <v>884</v>
      </c>
      <c r="D28" s="117" t="s">
        <v>47</v>
      </c>
      <c r="E28" s="118"/>
      <c r="F28" s="3"/>
      <c r="G28" s="119" t="s">
        <v>217</v>
      </c>
      <c r="H28" s="3" t="s">
        <v>218</v>
      </c>
      <c r="I28" s="116">
        <v>2</v>
      </c>
      <c r="J28" s="116"/>
      <c r="K28" s="231">
        <f t="shared" si="2"/>
        <v>4</v>
      </c>
      <c r="L28" s="222">
        <f t="shared" si="3"/>
        <v>5</v>
      </c>
      <c r="M28" s="222">
        <f t="shared" si="4"/>
        <v>0</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885</v>
      </c>
    </row>
    <row r="29" spans="1:27" ht="28">
      <c r="A29" s="222">
        <v>220</v>
      </c>
      <c r="B29" s="116" t="str">
        <f t="shared" si="1"/>
        <v>E.4.6</v>
      </c>
      <c r="C29" s="125" t="s">
        <v>886</v>
      </c>
      <c r="D29" s="117" t="s">
        <v>50</v>
      </c>
      <c r="E29" s="118"/>
      <c r="F29" s="3"/>
      <c r="G29" s="119" t="s">
        <v>607</v>
      </c>
      <c r="H29" s="3" t="s">
        <v>608</v>
      </c>
      <c r="I29" s="116">
        <v>2</v>
      </c>
      <c r="J29" s="116"/>
      <c r="K29" s="231">
        <f t="shared" si="2"/>
        <v>4</v>
      </c>
      <c r="L29" s="222">
        <f t="shared" si="3"/>
        <v>6</v>
      </c>
      <c r="M29" s="222">
        <f t="shared" si="4"/>
        <v>0</v>
      </c>
      <c r="N29" s="222">
        <f t="shared" si="5"/>
        <v>0</v>
      </c>
      <c r="O29" s="222">
        <f t="shared" si="6"/>
        <v>0</v>
      </c>
      <c r="P29" s="222">
        <f t="shared" si="7"/>
        <v>0</v>
      </c>
      <c r="Q29" s="222">
        <f t="shared" si="8"/>
        <v>2</v>
      </c>
      <c r="R29" s="222">
        <f t="shared" si="9"/>
        <v>2</v>
      </c>
      <c r="S29" s="222">
        <f t="shared" si="10"/>
        <v>1</v>
      </c>
      <c r="T29" s="222">
        <f t="shared" si="11"/>
        <v>2</v>
      </c>
      <c r="U29" s="222">
        <f t="shared" si="12"/>
        <v>2</v>
      </c>
      <c r="V29" s="222">
        <f t="shared" si="13"/>
        <v>1</v>
      </c>
      <c r="W29" s="222">
        <f t="shared" si="14"/>
        <v>1</v>
      </c>
      <c r="X29" s="120" t="str">
        <f t="shared" si="0"/>
        <v/>
      </c>
      <c r="Y29" s="119"/>
      <c r="Z29" s="3"/>
      <c r="AA29" s="121" t="s">
        <v>887</v>
      </c>
    </row>
    <row r="30" spans="1:27" ht="28">
      <c r="A30" s="222">
        <v>293</v>
      </c>
      <c r="B30" s="116" t="str">
        <f t="shared" si="1"/>
        <v>E.5</v>
      </c>
      <c r="C30" s="3" t="s">
        <v>888</v>
      </c>
      <c r="D30" s="117" t="s">
        <v>47</v>
      </c>
      <c r="E30" s="118"/>
      <c r="F30" s="3"/>
      <c r="G30" s="119" t="s">
        <v>220</v>
      </c>
      <c r="H30" s="3" t="s">
        <v>221</v>
      </c>
      <c r="I30" s="116">
        <v>1</v>
      </c>
      <c r="J30" s="116"/>
      <c r="K30" s="231">
        <f t="shared" si="2"/>
        <v>5</v>
      </c>
      <c r="L30" s="222">
        <f t="shared" si="3"/>
        <v>0</v>
      </c>
      <c r="M30" s="222">
        <f t="shared" si="4"/>
        <v>0</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f t="shared" si="0"/>
        <v>1</v>
      </c>
      <c r="Y30" s="119"/>
      <c r="Z30" s="3"/>
      <c r="AA30" s="209" t="s">
        <v>889</v>
      </c>
    </row>
    <row r="31" spans="1:27" ht="14">
      <c r="A31" s="222">
        <v>2557</v>
      </c>
      <c r="B31" s="116" t="str">
        <f t="shared" si="1"/>
        <v>E.6</v>
      </c>
      <c r="C31" s="3" t="s">
        <v>222</v>
      </c>
      <c r="D31" s="117" t="s">
        <v>47</v>
      </c>
      <c r="E31" s="118"/>
      <c r="F31" s="3"/>
      <c r="G31" s="119" t="s">
        <v>223</v>
      </c>
      <c r="H31" s="3" t="s">
        <v>224</v>
      </c>
      <c r="I31" s="116">
        <v>1</v>
      </c>
      <c r="J31" s="116"/>
      <c r="K31" s="231">
        <f t="shared" si="2"/>
        <v>6</v>
      </c>
      <c r="L31" s="222">
        <f t="shared" si="3"/>
        <v>0</v>
      </c>
      <c r="M31" s="222">
        <f t="shared" si="4"/>
        <v>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f t="shared" si="0"/>
        <v>1</v>
      </c>
      <c r="Y31" s="119"/>
      <c r="Z31" s="3"/>
      <c r="AA31" s="121" t="s">
        <v>890</v>
      </c>
    </row>
    <row r="32" spans="1:27" ht="42">
      <c r="A32" s="222">
        <v>294</v>
      </c>
      <c r="B32" s="116" t="str">
        <f t="shared" si="1"/>
        <v>E.6.1</v>
      </c>
      <c r="C32" s="125" t="s">
        <v>891</v>
      </c>
      <c r="D32" s="117" t="s">
        <v>47</v>
      </c>
      <c r="E32" s="118"/>
      <c r="F32" s="3"/>
      <c r="G32" s="119" t="s">
        <v>223</v>
      </c>
      <c r="H32" s="3" t="s">
        <v>224</v>
      </c>
      <c r="I32" s="116">
        <v>2</v>
      </c>
      <c r="J32" s="116"/>
      <c r="K32" s="231">
        <f t="shared" si="2"/>
        <v>6</v>
      </c>
      <c r="L32" s="222">
        <f t="shared" si="3"/>
        <v>1</v>
      </c>
      <c r="M32" s="222">
        <f t="shared" si="4"/>
        <v>0</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892</v>
      </c>
    </row>
    <row r="33" spans="1:27" ht="28">
      <c r="A33" s="222">
        <v>299</v>
      </c>
      <c r="B33" s="116" t="str">
        <f t="shared" si="1"/>
        <v>E.6.2</v>
      </c>
      <c r="C33" s="125" t="s">
        <v>893</v>
      </c>
      <c r="D33" s="117" t="s">
        <v>47</v>
      </c>
      <c r="E33" s="118"/>
      <c r="F33" s="3" t="s">
        <v>894</v>
      </c>
      <c r="G33" s="119" t="s">
        <v>895</v>
      </c>
      <c r="H33" s="3" t="s">
        <v>896</v>
      </c>
      <c r="I33" s="116">
        <v>2</v>
      </c>
      <c r="J33" s="116"/>
      <c r="K33" s="231">
        <f t="shared" si="2"/>
        <v>6</v>
      </c>
      <c r="L33" s="222">
        <f t="shared" si="3"/>
        <v>2</v>
      </c>
      <c r="M33" s="222">
        <f t="shared" si="4"/>
        <v>0</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897</v>
      </c>
    </row>
    <row r="34" spans="1:27" ht="14">
      <c r="A34" s="222">
        <v>301</v>
      </c>
      <c r="B34" s="116" t="str">
        <f t="shared" si="1"/>
        <v>E.6.2.1</v>
      </c>
      <c r="C34" s="62" t="s">
        <v>898</v>
      </c>
      <c r="D34" s="117" t="s">
        <v>47</v>
      </c>
      <c r="E34" s="118"/>
      <c r="F34" s="3"/>
      <c r="G34" s="119" t="s">
        <v>3</v>
      </c>
      <c r="H34" s="3"/>
      <c r="I34" s="116">
        <v>3</v>
      </c>
      <c r="J34" s="116"/>
      <c r="K34" s="231">
        <f t="shared" si="2"/>
        <v>6</v>
      </c>
      <c r="L34" s="222">
        <f t="shared" si="3"/>
        <v>2</v>
      </c>
      <c r="M34" s="222">
        <f t="shared" si="4"/>
        <v>1</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899</v>
      </c>
    </row>
    <row r="35" spans="1:27" ht="14">
      <c r="A35" s="222">
        <v>302</v>
      </c>
      <c r="B35" s="116" t="str">
        <f t="shared" si="1"/>
        <v>E.6.2.2</v>
      </c>
      <c r="C35" s="62" t="s">
        <v>900</v>
      </c>
      <c r="D35" s="117" t="s">
        <v>47</v>
      </c>
      <c r="E35" s="118"/>
      <c r="F35" s="3"/>
      <c r="G35" s="119" t="s">
        <v>3</v>
      </c>
      <c r="H35" s="3"/>
      <c r="I35" s="116">
        <v>3</v>
      </c>
      <c r="J35" s="116"/>
      <c r="K35" s="231">
        <f t="shared" si="2"/>
        <v>6</v>
      </c>
      <c r="L35" s="222">
        <f t="shared" si="3"/>
        <v>2</v>
      </c>
      <c r="M35" s="222">
        <f t="shared" si="4"/>
        <v>2</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901</v>
      </c>
    </row>
    <row r="36" spans="1:27" ht="14">
      <c r="A36" s="222">
        <v>303</v>
      </c>
      <c r="B36" s="116" t="str">
        <f t="shared" si="1"/>
        <v>E.6.2.3</v>
      </c>
      <c r="C36" s="62" t="s">
        <v>902</v>
      </c>
      <c r="D36" s="117" t="s">
        <v>47</v>
      </c>
      <c r="E36" s="118"/>
      <c r="F36" s="3"/>
      <c r="G36" s="119" t="s">
        <v>3</v>
      </c>
      <c r="H36" s="3"/>
      <c r="I36" s="116">
        <v>3</v>
      </c>
      <c r="J36" s="116"/>
      <c r="K36" s="231">
        <f t="shared" si="2"/>
        <v>6</v>
      </c>
      <c r="L36" s="222">
        <f t="shared" si="3"/>
        <v>2</v>
      </c>
      <c r="M36" s="222">
        <f t="shared" si="4"/>
        <v>3</v>
      </c>
      <c r="N36" s="222">
        <f t="shared" si="5"/>
        <v>0</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903</v>
      </c>
    </row>
    <row r="37" spans="1:27" ht="28">
      <c r="A37" s="222">
        <v>304</v>
      </c>
      <c r="B37" s="116" t="str">
        <f t="shared" si="1"/>
        <v>E.6.3</v>
      </c>
      <c r="C37" s="125" t="s">
        <v>904</v>
      </c>
      <c r="D37" s="117" t="s">
        <v>47</v>
      </c>
      <c r="E37" s="118"/>
      <c r="F37" s="3" t="s">
        <v>894</v>
      </c>
      <c r="G37" s="119" t="s">
        <v>895</v>
      </c>
      <c r="H37" s="3" t="s">
        <v>896</v>
      </c>
      <c r="I37" s="116">
        <v>2</v>
      </c>
      <c r="J37" s="116"/>
      <c r="K37" s="231">
        <f t="shared" si="2"/>
        <v>6</v>
      </c>
      <c r="L37" s="222">
        <f t="shared" si="3"/>
        <v>3</v>
      </c>
      <c r="M37" s="222">
        <f t="shared" si="4"/>
        <v>0</v>
      </c>
      <c r="N37" s="222">
        <f t="shared" si="5"/>
        <v>0</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905</v>
      </c>
    </row>
    <row r="38" spans="1:27" ht="14">
      <c r="A38" s="222">
        <v>306</v>
      </c>
      <c r="B38" s="116" t="str">
        <f t="shared" si="1"/>
        <v>E.6.3.1</v>
      </c>
      <c r="C38" s="62" t="s">
        <v>906</v>
      </c>
      <c r="D38" s="117" t="s">
        <v>47</v>
      </c>
      <c r="E38" s="118"/>
      <c r="F38" s="3"/>
      <c r="G38" s="119" t="s">
        <v>3</v>
      </c>
      <c r="H38" s="3"/>
      <c r="I38" s="116">
        <v>3</v>
      </c>
      <c r="J38" s="116"/>
      <c r="K38" s="231">
        <f t="shared" si="2"/>
        <v>6</v>
      </c>
      <c r="L38" s="222">
        <f t="shared" si="3"/>
        <v>3</v>
      </c>
      <c r="M38" s="222">
        <f t="shared" si="4"/>
        <v>1</v>
      </c>
      <c r="N38" s="222">
        <f t="shared" si="5"/>
        <v>0</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t="str">
        <f t="shared" si="0"/>
        <v/>
      </c>
      <c r="Y38" s="119"/>
      <c r="Z38" s="3"/>
      <c r="AA38" s="121" t="s">
        <v>907</v>
      </c>
    </row>
    <row r="39" spans="1:27" ht="14">
      <c r="A39" s="222">
        <v>307</v>
      </c>
      <c r="B39" s="116" t="str">
        <f t="shared" si="1"/>
        <v>E.6.3.2</v>
      </c>
      <c r="C39" s="62" t="s">
        <v>908</v>
      </c>
      <c r="D39" s="117" t="s">
        <v>47</v>
      </c>
      <c r="E39" s="118"/>
      <c r="F39" s="3"/>
      <c r="G39" s="119" t="s">
        <v>3</v>
      </c>
      <c r="H39" s="3"/>
      <c r="I39" s="116">
        <v>3</v>
      </c>
      <c r="J39" s="116"/>
      <c r="K39" s="231">
        <f t="shared" si="2"/>
        <v>6</v>
      </c>
      <c r="L39" s="222">
        <f t="shared" si="3"/>
        <v>3</v>
      </c>
      <c r="M39" s="222">
        <f t="shared" si="4"/>
        <v>2</v>
      </c>
      <c r="N39" s="222">
        <f t="shared" si="5"/>
        <v>0</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si="0"/>
        <v/>
      </c>
      <c r="Y39" s="119"/>
      <c r="Z39" s="3"/>
      <c r="AA39" s="121" t="s">
        <v>909</v>
      </c>
    </row>
    <row r="40" spans="1:27" ht="14">
      <c r="A40" s="222">
        <v>308</v>
      </c>
      <c r="B40" s="116" t="str">
        <f t="shared" si="1"/>
        <v>E.6.3.3</v>
      </c>
      <c r="C40" s="62" t="s">
        <v>910</v>
      </c>
      <c r="D40" s="117" t="s">
        <v>47</v>
      </c>
      <c r="E40" s="118"/>
      <c r="F40" s="3"/>
      <c r="G40" s="119" t="s">
        <v>3</v>
      </c>
      <c r="H40" s="3"/>
      <c r="I40" s="116">
        <v>3</v>
      </c>
      <c r="J40" s="116"/>
      <c r="K40" s="231">
        <f t="shared" si="2"/>
        <v>6</v>
      </c>
      <c r="L40" s="222">
        <f t="shared" si="3"/>
        <v>3</v>
      </c>
      <c r="M40" s="222">
        <f t="shared" si="4"/>
        <v>3</v>
      </c>
      <c r="N40" s="222">
        <f t="shared" si="5"/>
        <v>0</v>
      </c>
      <c r="O40" s="222">
        <f t="shared" si="6"/>
        <v>0</v>
      </c>
      <c r="P40" s="222">
        <f t="shared" si="7"/>
        <v>0</v>
      </c>
      <c r="Q40" s="222">
        <f t="shared" si="8"/>
        <v>1</v>
      </c>
      <c r="R40" s="222">
        <f t="shared" si="9"/>
        <v>1</v>
      </c>
      <c r="S40" s="222">
        <f t="shared" si="10"/>
        <v>1</v>
      </c>
      <c r="T40" s="222">
        <f t="shared" si="11"/>
        <v>0</v>
      </c>
      <c r="U40" s="222">
        <f t="shared" si="12"/>
        <v>1</v>
      </c>
      <c r="V40" s="222">
        <f t="shared" si="13"/>
        <v>1</v>
      </c>
      <c r="W40" s="222">
        <f t="shared" si="14"/>
        <v>1</v>
      </c>
      <c r="X40" s="120" t="str">
        <f t="shared" si="0"/>
        <v/>
      </c>
      <c r="Y40" s="119"/>
      <c r="Z40" s="3"/>
      <c r="AA40" s="121" t="s">
        <v>911</v>
      </c>
    </row>
    <row r="41" spans="1:27" ht="42">
      <c r="A41" s="222">
        <v>2558</v>
      </c>
      <c r="B41" s="116" t="str">
        <f t="shared" si="1"/>
        <v>E.6.4</v>
      </c>
      <c r="C41" s="125" t="s">
        <v>912</v>
      </c>
      <c r="D41" s="123"/>
      <c r="E41" s="124"/>
      <c r="F41" s="3"/>
      <c r="G41" s="119" t="s">
        <v>913</v>
      </c>
      <c r="H41" s="3" t="s">
        <v>914</v>
      </c>
      <c r="I41" s="116">
        <v>2</v>
      </c>
      <c r="J41" s="116">
        <v>1</v>
      </c>
      <c r="K41" s="231">
        <f t="shared" si="2"/>
        <v>6</v>
      </c>
      <c r="L41" s="222">
        <f t="shared" si="3"/>
        <v>4</v>
      </c>
      <c r="M41" s="222">
        <f t="shared" si="4"/>
        <v>0</v>
      </c>
      <c r="N41" s="222">
        <f t="shared" si="5"/>
        <v>0</v>
      </c>
      <c r="O41" s="222">
        <f t="shared" si="6"/>
        <v>0</v>
      </c>
      <c r="P41" s="222">
        <f t="shared" si="7"/>
        <v>0</v>
      </c>
      <c r="Q41" s="222">
        <f t="shared" si="8"/>
        <v>0</v>
      </c>
      <c r="R41" s="222">
        <f t="shared" si="9"/>
        <v>0</v>
      </c>
      <c r="S41" s="222">
        <f t="shared" si="10"/>
        <v>1</v>
      </c>
      <c r="T41" s="222">
        <f t="shared" si="11"/>
        <v>0</v>
      </c>
      <c r="U41" s="222">
        <f t="shared" si="12"/>
        <v>0</v>
      </c>
      <c r="V41" s="222">
        <f t="shared" si="13"/>
        <v>1</v>
      </c>
      <c r="W41" s="222">
        <f t="shared" si="14"/>
        <v>1</v>
      </c>
      <c r="X41" s="120" t="str">
        <f t="shared" si="0"/>
        <v/>
      </c>
      <c r="Y41" s="119"/>
      <c r="Z41" s="3"/>
      <c r="AA41" s="121" t="s">
        <v>915</v>
      </c>
    </row>
    <row r="42" spans="1:27" ht="14">
      <c r="A42" s="222">
        <v>310</v>
      </c>
      <c r="B42" s="116" t="str">
        <f t="shared" si="1"/>
        <v>E.6.4.1</v>
      </c>
      <c r="C42" s="62" t="s">
        <v>916</v>
      </c>
      <c r="D42" s="117" t="s">
        <v>47</v>
      </c>
      <c r="E42" s="118"/>
      <c r="F42" s="3"/>
      <c r="G42" s="119" t="s">
        <v>913</v>
      </c>
      <c r="H42" s="3" t="s">
        <v>914</v>
      </c>
      <c r="I42" s="116">
        <v>3</v>
      </c>
      <c r="J42" s="116"/>
      <c r="K42" s="231">
        <f t="shared" si="2"/>
        <v>6</v>
      </c>
      <c r="L42" s="222">
        <f t="shared" si="3"/>
        <v>4</v>
      </c>
      <c r="M42" s="222">
        <f t="shared" si="4"/>
        <v>1</v>
      </c>
      <c r="N42" s="222">
        <f t="shared" si="5"/>
        <v>0</v>
      </c>
      <c r="O42" s="222">
        <f t="shared" si="6"/>
        <v>0</v>
      </c>
      <c r="P42" s="222">
        <f t="shared" si="7"/>
        <v>0</v>
      </c>
      <c r="Q42" s="222">
        <f t="shared" si="8"/>
        <v>1</v>
      </c>
      <c r="R42" s="222">
        <f t="shared" si="9"/>
        <v>1</v>
      </c>
      <c r="S42" s="222">
        <f t="shared" si="10"/>
        <v>0</v>
      </c>
      <c r="T42" s="222">
        <f t="shared" si="11"/>
        <v>0</v>
      </c>
      <c r="U42" s="222">
        <f t="shared" si="12"/>
        <v>1</v>
      </c>
      <c r="V42" s="222">
        <f t="shared" si="13"/>
        <v>1</v>
      </c>
      <c r="W42" s="222">
        <f t="shared" si="14"/>
        <v>0</v>
      </c>
      <c r="X42" s="120" t="str">
        <f t="shared" si="0"/>
        <v/>
      </c>
      <c r="Y42" s="119"/>
      <c r="Z42" s="3"/>
      <c r="AA42" s="121" t="s">
        <v>917</v>
      </c>
    </row>
    <row r="43" spans="1:27" ht="14">
      <c r="A43" s="222">
        <v>311</v>
      </c>
      <c r="B43" s="116" t="str">
        <f t="shared" si="1"/>
        <v>E.6.4.2</v>
      </c>
      <c r="C43" s="62" t="s">
        <v>918</v>
      </c>
      <c r="D43" s="117" t="s">
        <v>47</v>
      </c>
      <c r="E43" s="118"/>
      <c r="F43" s="3"/>
      <c r="G43" s="119" t="s">
        <v>913</v>
      </c>
      <c r="H43" s="3" t="s">
        <v>914</v>
      </c>
      <c r="I43" s="116">
        <v>3</v>
      </c>
      <c r="J43" s="116"/>
      <c r="K43" s="231">
        <f t="shared" si="2"/>
        <v>6</v>
      </c>
      <c r="L43" s="222">
        <f t="shared" si="3"/>
        <v>4</v>
      </c>
      <c r="M43" s="222">
        <f t="shared" si="4"/>
        <v>2</v>
      </c>
      <c r="N43" s="222">
        <f t="shared" si="5"/>
        <v>0</v>
      </c>
      <c r="O43" s="222">
        <f t="shared" si="6"/>
        <v>0</v>
      </c>
      <c r="P43" s="222">
        <f t="shared" si="7"/>
        <v>0</v>
      </c>
      <c r="Q43" s="222">
        <f t="shared" si="8"/>
        <v>1</v>
      </c>
      <c r="R43" s="222">
        <f t="shared" si="9"/>
        <v>1</v>
      </c>
      <c r="S43" s="222">
        <f t="shared" si="10"/>
        <v>0</v>
      </c>
      <c r="T43" s="222">
        <f t="shared" si="11"/>
        <v>0</v>
      </c>
      <c r="U43" s="222">
        <f t="shared" si="12"/>
        <v>1</v>
      </c>
      <c r="V43" s="222">
        <f t="shared" si="13"/>
        <v>1</v>
      </c>
      <c r="W43" s="222">
        <f t="shared" si="14"/>
        <v>0</v>
      </c>
      <c r="X43" s="120" t="str">
        <f t="shared" si="0"/>
        <v/>
      </c>
      <c r="Y43" s="119"/>
      <c r="Z43" s="3"/>
      <c r="AA43" s="121" t="s">
        <v>919</v>
      </c>
    </row>
  </sheetData>
  <sheetProtection password="B009" sheet="1" objects="1" scenarios="1"/>
  <customSheetViews>
    <customSheetView guid="{E1B3B869-9B15-4AFC-BA36-DA09F5711648}" scale="130" showRuler="0">
      <pageMargins left="0" right="0" top="0" bottom="0" header="0" footer="0"/>
      <pageSetup orientation="portrait"/>
      <headerFooter alignWithMargins="0"/>
    </customSheetView>
    <customSheetView guid="{D7B51006-83AC-4A14-BAFD-CE844DFB8668}" scale="130" showRuler="0">
      <pageMargins left="0" right="0" top="0" bottom="0" header="0" footer="0"/>
      <pageSetup orientation="portrait"/>
      <headerFooter alignWithMargins="0"/>
    </customSheetView>
  </customSheetViews>
  <mergeCells count="1">
    <mergeCell ref="B3:H3"/>
  </mergeCells>
  <phoneticPr fontId="0" type="noConversion"/>
  <conditionalFormatting sqref="A5:A43 K5:X43">
    <cfRule type="expression" dxfId="162" priority="22" stopIfTrue="1">
      <formula>A5=""</formula>
    </cfRule>
  </conditionalFormatting>
  <conditionalFormatting sqref="B1:G2 Y1:Z2 H2">
    <cfRule type="expression" dxfId="161" priority="35" stopIfTrue="1">
      <formula>OR($D$2&lt;1,$D$2="0%")</formula>
    </cfRule>
    <cfRule type="expression" dxfId="160" priority="36" stopIfTrue="1">
      <formula>$D$2=1</formula>
    </cfRule>
  </conditionalFormatting>
  <conditionalFormatting sqref="C5:C43">
    <cfRule type="expression" dxfId="159" priority="30" stopIfTrue="1">
      <formula>I5=1</formula>
    </cfRule>
  </conditionalFormatting>
  <conditionalFormatting sqref="D5:D43">
    <cfRule type="expression" dxfId="158" priority="26" stopIfTrue="1">
      <formula>J5&gt;0</formula>
    </cfRule>
    <cfRule type="expression" dxfId="157" priority="27" stopIfTrue="1">
      <formula>U5=1</formula>
    </cfRule>
    <cfRule type="expression" dxfId="156" priority="28" stopIfTrue="1">
      <formula>U5&gt;1</formula>
    </cfRule>
  </conditionalFormatting>
  <conditionalFormatting sqref="E6:E43">
    <cfRule type="expression" dxfId="155" priority="25" stopIfTrue="1">
      <formula>J6=1</formula>
    </cfRule>
  </conditionalFormatting>
  <conditionalFormatting sqref="H1">
    <cfRule type="expression" dxfId="154" priority="38" stopIfTrue="1">
      <formula>Master="Master"</formula>
    </cfRule>
    <cfRule type="expression" dxfId="153" priority="39" stopIfTrue="1">
      <formula>OR($D$2&lt;1,$D$2="0%")</formula>
    </cfRule>
    <cfRule type="expression" dxfId="152" priority="40" stopIfTrue="1">
      <formula>$D$2=1</formula>
    </cfRule>
  </conditionalFormatting>
  <conditionalFormatting sqref="I5:I43">
    <cfRule type="expression" dxfId="151" priority="1" stopIfTrue="1">
      <formula>I5*I6/I5-I5&gt;1</formula>
    </cfRule>
  </conditionalFormatting>
  <conditionalFormatting sqref="AA1">
    <cfRule type="expression" dxfId="150" priority="61" stopIfTrue="1">
      <formula>Master="Master"</formula>
    </cfRule>
  </conditionalFormatting>
  <conditionalFormatting sqref="AA2:AA3">
    <cfRule type="expression" dxfId="149" priority="62" stopIfTrue="1">
      <formula>Master="Master"</formula>
    </cfRule>
  </conditionalFormatting>
  <conditionalFormatting sqref="AA4">
    <cfRule type="expression" dxfId="148" priority="63" stopIfTrue="1">
      <formula>Master="Master"</formula>
    </cfRule>
  </conditionalFormatting>
  <conditionalFormatting sqref="AA5:AA43">
    <cfRule type="expression" dxfId="147" priority="60" stopIfTrue="1">
      <formula>Master="Master"</formula>
    </cfRule>
  </conditionalFormatting>
  <dataValidations xWindow="402" yWindow="352"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F42:G42 D41 F19:H19 F12:H12 F24:H24 F29:H29 E23 E30:E31 E13 F16:H16" xr:uid="{00000000-0002-0000-08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42:D43 D5:D40" xr:uid="{00000000-0002-0000-08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44</vt:i4>
      </vt:variant>
    </vt:vector>
  </HeadingPairs>
  <TitlesOfParts>
    <vt:vector size="69" baseType="lpstr">
      <vt:lpstr>Cover Page</vt:lpstr>
      <vt:lpstr>Business Information</vt:lpstr>
      <vt:lpstr>Documentation</vt:lpstr>
      <vt:lpstr>Lite</vt:lpstr>
      <vt:lpstr>A. Risk Management</vt:lpstr>
      <vt:lpstr>B. Security Policy</vt:lpstr>
      <vt:lpstr>C. Organizational Security</vt:lpstr>
      <vt:lpstr>D. Asset Management</vt:lpstr>
      <vt:lpstr>E. Human Resource Security</vt:lpstr>
      <vt:lpstr>F. Physical and Environmental</vt:lpstr>
      <vt:lpstr>G. Communications and Ops Mgmt</vt:lpstr>
      <vt:lpstr>H. Access Control</vt:lpstr>
      <vt:lpstr>I. Info Sys AD&amp;M</vt:lpstr>
      <vt:lpstr>J. Incident Event &amp; Comm Mgmt</vt:lpstr>
      <vt:lpstr>K. BC DR</vt:lpstr>
      <vt:lpstr>L. Compliance</vt:lpstr>
      <vt:lpstr>P. Privacy</vt:lpstr>
      <vt:lpstr>V. Cloud</vt:lpstr>
      <vt:lpstr>Z. Additional Questions</vt:lpstr>
      <vt:lpstr>Glossary</vt:lpstr>
      <vt:lpstr>Version History</vt:lpstr>
      <vt:lpstr>Formula Notes</vt:lpstr>
      <vt:lpstr>Full</vt:lpstr>
      <vt:lpstr>Copyright</vt:lpstr>
      <vt:lpstr>Terms of Use</vt:lpstr>
      <vt:lpstr>L2_Array</vt:lpstr>
      <vt:lpstr>Master</vt:lpstr>
      <vt:lpstr>'A. Risk Management'!Print_Area</vt:lpstr>
      <vt:lpstr>'B. Security Policy'!Print_Area</vt:lpstr>
      <vt:lpstr>'Business Information'!Print_Area</vt:lpstr>
      <vt:lpstr>'C. Organizational Security'!Print_Area</vt:lpstr>
      <vt:lpstr>'Cover Page'!Print_Area</vt:lpstr>
      <vt:lpstr>'D. Asset Management'!Print_Area</vt:lpstr>
      <vt:lpstr>Documentation!Print_Area</vt:lpstr>
      <vt:lpstr>'E. Human Resource Security'!Print_Area</vt:lpstr>
      <vt:lpstr>'F. Physical and Environmental'!Print_Area</vt:lpstr>
      <vt:lpstr>'Formula Notes'!Print_Area</vt:lpstr>
      <vt:lpstr>Full!Print_Area</vt:lpstr>
      <vt:lpstr>'G. Communications and Ops Mgmt'!Print_Area</vt:lpstr>
      <vt:lpstr>Glossary!Print_Area</vt:lpstr>
      <vt:lpstr>'H. Access Control'!Print_Area</vt:lpstr>
      <vt:lpstr>'I. Info Sys AD&amp;M'!Print_Area</vt:lpstr>
      <vt:lpstr>'J. Incident Event &amp; Comm Mgmt'!Print_Area</vt:lpstr>
      <vt:lpstr>'K. BC DR'!Print_Area</vt:lpstr>
      <vt:lpstr>'L. Compliance'!Print_Area</vt:lpstr>
      <vt:lpstr>Lite!Print_Area</vt:lpstr>
      <vt:lpstr>'P. Privacy'!Print_Area</vt:lpstr>
      <vt:lpstr>'Terms of Use'!Print_Area</vt:lpstr>
      <vt:lpstr>'V. Cloud'!Print_Area</vt:lpstr>
      <vt:lpstr>'Version History'!Print_Area</vt:lpstr>
      <vt:lpstr>'Z. Additional Questions'!Print_Area</vt:lpstr>
      <vt:lpstr>'A. Risk Management'!Print_Titles</vt:lpstr>
      <vt:lpstr>'B. Security Policy'!Print_Titles</vt:lpstr>
      <vt:lpstr>'C. Organizational Security'!Print_Titles</vt:lpstr>
      <vt:lpstr>'D. Asset Management'!Print_Titles</vt:lpstr>
      <vt:lpstr>'F. Physical and Environmental'!Print_Titles</vt:lpstr>
      <vt:lpstr>Full!Print_Titles</vt:lpstr>
      <vt:lpstr>'G. Communications and Ops Mgmt'!Print_Titles</vt:lpstr>
      <vt:lpstr>Glossary!Print_Titles</vt:lpstr>
      <vt:lpstr>'H. Access Control'!Print_Titles</vt:lpstr>
      <vt:lpstr>'I. Info Sys AD&amp;M'!Print_Titles</vt:lpstr>
      <vt:lpstr>'J. Incident Event &amp; Comm Mgmt'!Print_Titles</vt:lpstr>
      <vt:lpstr>'K. BC DR'!Print_Titles</vt:lpstr>
      <vt:lpstr>'L. Compliance'!Print_Titles</vt:lpstr>
      <vt:lpstr>Lite!Print_Titles</vt:lpstr>
      <vt:lpstr>'P. Privacy'!Print_Titles</vt:lpstr>
      <vt:lpstr>'V. Cloud'!Print_Titles</vt:lpstr>
      <vt:lpstr>'Z. Additional Questions'!Print_Titles</vt:lpstr>
      <vt:lpstr>SIG_Data</vt:lpstr>
    </vt:vector>
  </TitlesOfParts>
  <Manager/>
  <Company>The Sante Fe Group and BITS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Standardized Information Gathering (SIG) Questionnaire</dc:title>
  <dc:subject>Version 6.0</dc:subject>
  <dc:creator>Shared Assessments Program Technicial Developemnt Committee (TDC)</dc:creator>
  <cp:keywords/>
  <dc:description/>
  <cp:lastModifiedBy>Anita</cp:lastModifiedBy>
  <cp:revision/>
  <dcterms:created xsi:type="dcterms:W3CDTF">2006-05-23T16:55:53Z</dcterms:created>
  <dcterms:modified xsi:type="dcterms:W3CDTF">2023-07-05T09:51:39Z</dcterms:modified>
  <cp:category/>
  <cp:contentStatus/>
</cp:coreProperties>
</file>