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filterPrivacy="1" codeName="ThisWorkbook"/>
  <xr:revisionPtr revIDLastSave="0" documentId="13_ncr:1_{372AE909-6327-4ADD-BA88-6E809747B835}" xr6:coauthVersionLast="47" xr6:coauthVersionMax="47" xr10:uidLastSave="{00000000-0000-0000-0000-000000000000}"/>
  <bookViews>
    <workbookView xWindow="-108" yWindow="-108" windowWidth="23256" windowHeight="12576" tabRatio="599" xr2:uid="{00000000-000D-0000-FFFF-FFFF00000000}"/>
  </bookViews>
  <sheets>
    <sheet name="Information" sheetId="3" r:id="rId1"/>
    <sheet name="Table_1" sheetId="1" r:id="rId2"/>
    <sheet name="Table_2" sheetId="8" r:id="rId3"/>
  </sheets>
  <externalReferences>
    <externalReference r:id="rId4"/>
  </externalReferences>
  <definedNames>
    <definedName name="_xlnm._FilterDatabase" localSheetId="1" hidden="1">Table_1!$A$2:$N$34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8" l="1"/>
  <c r="B12" i="8"/>
  <c r="D12" i="8"/>
  <c r="M5" i="1"/>
  <c r="E12" i="8" l="1"/>
  <c r="G12" i="8" l="1"/>
  <c r="F12" i="8"/>
</calcChain>
</file>

<file path=xl/sharedStrings.xml><?xml version="1.0" encoding="utf-8"?>
<sst xmlns="http://schemas.openxmlformats.org/spreadsheetml/2006/main" count="238" uniqueCount="182">
  <si>
    <t>Areas</t>
  </si>
  <si>
    <t>Ownership</t>
  </si>
  <si>
    <t>Union</t>
  </si>
  <si>
    <t>Union acronym</t>
  </si>
  <si>
    <t>Union Local</t>
  </si>
  <si>
    <t>Work stoppage beginning date</t>
  </si>
  <si>
    <t>Work stoppage ending date</t>
  </si>
  <si>
    <t>January</t>
  </si>
  <si>
    <t>Month</t>
  </si>
  <si>
    <t>Private industry</t>
  </si>
  <si>
    <t>Industry code [1]</t>
  </si>
  <si>
    <t>[1] Industry code is determined using 2017 North American Industry Classification System (NAICS).</t>
  </si>
  <si>
    <t>[3] The cumulative length of the work stoppage as measured in weekdays, Monday through Friday, excluding weekends and Federal holidays.</t>
  </si>
  <si>
    <t>Employers involved</t>
  </si>
  <si>
    <t>Work Stoppages in the United States</t>
  </si>
  <si>
    <t>Source: U.S. Bureau of Labor Statistics</t>
  </si>
  <si>
    <t>website: www.bls.gov/wsp</t>
  </si>
  <si>
    <t>email: workstoppagesinfo@bls.gov</t>
  </si>
  <si>
    <t>phone: 202-691-6199</t>
  </si>
  <si>
    <t>Number of stoppages beginning in the month</t>
  </si>
  <si>
    <t>Number of stoppages in effect in the month</t>
  </si>
  <si>
    <t>Notes</t>
  </si>
  <si>
    <t>This file contains detailed stoppage information not available through the public query tools at www.bls.gov/wsp/data/data.htm.</t>
  </si>
  <si>
    <t>[1] The figures are rounded to the nearest hundred. Figures provided by organizations involved may be rounded prior to publication by BLS.</t>
  </si>
  <si>
    <t>Number of workers beginning in the month [1]</t>
  </si>
  <si>
    <t>Number of workers in effect in the month [1]</t>
  </si>
  <si>
    <t>[2] The cumulative length of the work stoppage as measured in weekdays, Monday through Friday, excluding weekends and Federal holidays.</t>
  </si>
  <si>
    <t>Days idle beginning in the month [1] [2]</t>
  </si>
  <si>
    <t>Days idle in effect in the month [1] [2]</t>
  </si>
  <si>
    <t>Days idle as a percentage of total 
working time [3]</t>
  </si>
  <si>
    <t>[3] Calculated by dividing total work days in month by days idle, in effect (column G).</t>
  </si>
  <si>
    <t>[4] Less than 0.005 percent of total estimated working time.</t>
  </si>
  <si>
    <t>Source: U.S. Bureau of Labor Statistics, Work Stoppages Program.</t>
  </si>
  <si>
    <t>Footnotes:</t>
  </si>
  <si>
    <t>[4]</t>
  </si>
  <si>
    <t>[2] The figures are rounded to the nearest hundred. Figures provided by organizations involved may be rounded prior to publication by BLS.</t>
  </si>
  <si>
    <t>Number of workers [2]</t>
  </si>
  <si>
    <t>Number of workdays [3]</t>
  </si>
  <si>
    <t>Days idle, cumulative for this work stoppage</t>
  </si>
  <si>
    <t>[4] Ongoing work stoppage.</t>
  </si>
  <si>
    <t xml:space="preserve">Stoppages continuing from prior years are included in the in-effect counts. The days idle, cumulative days idle, and number of workdays are updated each month for ongoing stoppages. </t>
  </si>
  <si>
    <t>UAW</t>
  </si>
  <si>
    <t>United Auto Workers</t>
  </si>
  <si>
    <t>Table 2. Summary information for work stoppages involving 1,000 or more workers in 2023</t>
  </si>
  <si>
    <t>Table 1. Work stoppages involving 1,000 or more workers in 2023</t>
  </si>
  <si>
    <t xml:space="preserve">The Table_1 tab contains detailed monthly work stoppage activity for the 2023 reference year. </t>
  </si>
  <si>
    <t>The Table_2 tab contains a summary of work stoppage activity for the 2023 reference year. With the exception of days of idleness beginning in the period, all data are included in the public query tools.</t>
  </si>
  <si>
    <t>February</t>
  </si>
  <si>
    <t>University of Michigan</t>
  </si>
  <si>
    <t>MI</t>
  </si>
  <si>
    <t>Graduate Employees’ Organization</t>
  </si>
  <si>
    <t>GEO</t>
  </si>
  <si>
    <t>Ann Arbor</t>
  </si>
  <si>
    <t>State government</t>
  </si>
  <si>
    <t>SEIU</t>
  </si>
  <si>
    <t>March</t>
  </si>
  <si>
    <t>States</t>
  </si>
  <si>
    <t xml:space="preserve">The work stoppage began at 10:24 a.m. on 03/29/2023. Since it was not a full shift, 03/29/2023 is the beginning date of the work stoppage, but it is not counted in the number of workdays lost. </t>
  </si>
  <si>
    <t>April</t>
  </si>
  <si>
    <t>Alliance of Motion Picture and Television Producers</t>
  </si>
  <si>
    <t>Nationwide</t>
  </si>
  <si>
    <t>Writers Guild of America West, Writers Guild of America East</t>
  </si>
  <si>
    <t>WGAW, WGAE</t>
  </si>
  <si>
    <t>May</t>
  </si>
  <si>
    <t>New England Health Care Employees Union SEIU 1199NE</t>
  </si>
  <si>
    <t>1199NE</t>
  </si>
  <si>
    <t>CT</t>
  </si>
  <si>
    <t>Hartford, Cromwell, New London, Manchester, Colchester</t>
  </si>
  <si>
    <t>The New England Healthcare Group</t>
  </si>
  <si>
    <t>University of Washington</t>
  </si>
  <si>
    <t>WA</t>
  </si>
  <si>
    <t>Seattle, WA</t>
  </si>
  <si>
    <t>4121</t>
  </si>
  <si>
    <t>OR</t>
  </si>
  <si>
    <t>Portland, OR</t>
  </si>
  <si>
    <t>Oregon Nurses Association</t>
  </si>
  <si>
    <t>ONA</t>
  </si>
  <si>
    <t>Providence Portland Medical Center</t>
  </si>
  <si>
    <t>Wabtec</t>
  </si>
  <si>
    <t>TX,KS</t>
  </si>
  <si>
    <t>Texas and Kansas</t>
  </si>
  <si>
    <t>PA</t>
  </si>
  <si>
    <t>Erie, PA</t>
  </si>
  <si>
    <t>IAM</t>
  </si>
  <si>
    <t>International Association of Machinists and Aerospace Workers</t>
  </si>
  <si>
    <t>Wichita, Kansas</t>
  </si>
  <si>
    <t>KS</t>
  </si>
  <si>
    <t>United Electrical Workers</t>
  </si>
  <si>
    <t>UE</t>
  </si>
  <si>
    <t xml:space="preserve">National Nurses Organizing Committee and National Nurses United </t>
  </si>
  <si>
    <t>NNOC and NNU</t>
  </si>
  <si>
    <t>June</t>
  </si>
  <si>
    <t>Boeing Spirit AeroSystems</t>
  </si>
  <si>
    <t>Ascension Nurses</t>
  </si>
  <si>
    <t>CNH Industrial</t>
  </si>
  <si>
    <t>IA, WI</t>
  </si>
  <si>
    <t>Burlington, IA; Racine, WI</t>
  </si>
  <si>
    <t>33311, 33312</t>
  </si>
  <si>
    <t>Alta Bates Summit</t>
  </si>
  <si>
    <t>CA</t>
  </si>
  <si>
    <t>Oakland and Berkeley</t>
  </si>
  <si>
    <t>California Nurses Association/National Nurses United</t>
  </si>
  <si>
    <t>NNU</t>
  </si>
  <si>
    <t>Montefiore Medical Center, Mount Sinai Medical Center</t>
  </si>
  <si>
    <t xml:space="preserve">NY </t>
  </si>
  <si>
    <t>New York</t>
  </si>
  <si>
    <t>New York State Nurses Association</t>
  </si>
  <si>
    <t>NYSNA</t>
  </si>
  <si>
    <t>Los Angeles Unified School District</t>
  </si>
  <si>
    <t>Los Angeles</t>
  </si>
  <si>
    <t>Local government</t>
  </si>
  <si>
    <t>Service Employees International Union</t>
  </si>
  <si>
    <t>Local 99</t>
  </si>
  <si>
    <t>Sysco</t>
  </si>
  <si>
    <t>KY, IN, CA, WA</t>
  </si>
  <si>
    <t>Louisville, KY; Indianapolis, IN; Los Angeles, CA; San Francisco, CA; Seattle, WA</t>
  </si>
  <si>
    <t>Teamsters</t>
  </si>
  <si>
    <t>IBT</t>
  </si>
  <si>
    <t>Local 89, 135, 495, 630, 848, 853, 117</t>
  </si>
  <si>
    <t>On 3/27/2023, Local 89 and 135 began a work stoppage with 300 and 135 workers, respectively. Local 495, 630 and 848 began their work stoppage in the afternoon on 3/30/2023. On 4/03/2023 Local 117 began their work stoppage with over 250 workers. The work stoppage beginning date is on 4/03/2023 because the total number of workers was more than 1,000.</t>
  </si>
  <si>
    <t>Rutgers, The State University of New Jersey</t>
  </si>
  <si>
    <t>NJ</t>
  </si>
  <si>
    <t>New Brunswick</t>
  </si>
  <si>
    <r>
      <t>Rutgers American Association of University Professors - American Federation of Teachers</t>
    </r>
    <r>
      <rPr>
        <sz val="12"/>
        <color theme="1"/>
        <rFont val="Calibri"/>
        <family val="2"/>
        <scheme val="minor"/>
      </rPr>
      <t>,  American Association of University Professors - Biomedical and Health Sciences of New Jersey, and Rutgers Adjunct Faculty Union.</t>
    </r>
  </si>
  <si>
    <t>AAUP-AFT, AAUP-BHSNJ</t>
  </si>
  <si>
    <t>The work stoppage stopped on 04/14/2023. Rutgers and the 3 unions reached a tentative agreement.</t>
  </si>
  <si>
    <t>UCSF Benioff Children's Hospital Oakland</t>
  </si>
  <si>
    <t>Oakland, CA; Walnut Creek, CA</t>
  </si>
  <si>
    <t>National Union of Healthcare Workers, California Nurses Association/National Nurses United, Caregivers and Healthcare Employees Union, International Union of Operating Engineers</t>
  </si>
  <si>
    <t>NUHWA; CNA/NNU; CHEU; IUOE</t>
  </si>
  <si>
    <t>Local 39</t>
  </si>
  <si>
    <t>Oakland Unified School District</t>
  </si>
  <si>
    <t>Oakland, CA</t>
  </si>
  <si>
    <t>Oakland Education Association</t>
  </si>
  <si>
    <t>OEA</t>
  </si>
  <si>
    <t>July</t>
  </si>
  <si>
    <t xml:space="preserve">UNITE HERE </t>
  </si>
  <si>
    <t>Los Angeles and Orange County Hotels</t>
  </si>
  <si>
    <t>Los Angeles, Santa Monica, Anaheim</t>
  </si>
  <si>
    <t>The Alliance of Motion Picture and Television Producers</t>
  </si>
  <si>
    <t>CA, NY</t>
  </si>
  <si>
    <t xml:space="preserve">Screen Actors Guild - American Federation of Television and Radio Artists </t>
  </si>
  <si>
    <t>SAG-AFTRA</t>
  </si>
  <si>
    <t>The 15th was the day the work stoppage officially ended, however,  due to some of the work schedules the last full day of withheld labor was the 14th.</t>
  </si>
  <si>
    <t>Work stoppage officially ended on the 6/29/2023 but workers returned to work on 7/5/2023.</t>
  </si>
  <si>
    <t>August</t>
  </si>
  <si>
    <t>Los Angeles City Workers</t>
  </si>
  <si>
    <t>Private Industry</t>
  </si>
  <si>
    <t>New Jersey's Robert Wood Johnson University Hospital Nurses</t>
  </si>
  <si>
    <t>USW</t>
  </si>
  <si>
    <t>Local 4-200</t>
  </si>
  <si>
    <t>United Steelworkers</t>
  </si>
  <si>
    <t>Local 721</t>
  </si>
  <si>
    <t xml:space="preserve">Local 11 </t>
  </si>
  <si>
    <t>First wave of work stoppages involved 15,000 workers from 7/2 - 5/2023 (1 day); second wave involved 3,200 workers from 7/10 - 15/2023 (5 days); third wave involved 1,800 workers from 7/20/2023 – ongoing (8 days). 4th Stoppage involving an undetermined amount of workers started on 8/30 - ongoing.</t>
  </si>
  <si>
    <t>Blue Cross Blue Shield</t>
  </si>
  <si>
    <t>Ford Motor Co., General Motors Co., and Stellantis</t>
  </si>
  <si>
    <t>Local 1781, Local 2500, Local 2145, and Local 2256</t>
  </si>
  <si>
    <t>September</t>
  </si>
  <si>
    <t>Tentative agreement was reached 9/24. Workers were idled until 12:01 a.m. on 9/27.</t>
  </si>
  <si>
    <t>Detroit, Lansing, Grand Rapids</t>
  </si>
  <si>
    <t>Los Angeles, New York City</t>
  </si>
  <si>
    <t>October</t>
  </si>
  <si>
    <t>MGM Grand Detroit, MotorCity Casino, and Hollywood Casino at Greektown</t>
  </si>
  <si>
    <t>Detroit</t>
  </si>
  <si>
    <t>DCC</t>
  </si>
  <si>
    <t>UNITE HERE Local 24, UAW Local 7777, Teamsters Local 1038, Operating Engineers Local 347, and the Michigan Regional Council of Carpenters</t>
  </si>
  <si>
    <t>Kaiser Permanente</t>
  </si>
  <si>
    <t>CKPU</t>
  </si>
  <si>
    <t>Prime Healthcare</t>
  </si>
  <si>
    <t>Los Angeles, Inglewood, Garden Grove</t>
  </si>
  <si>
    <t>UNAC/UNHCP, SEIU-UHW</t>
  </si>
  <si>
    <t>United Nurses Association of California/Union of Health Care Professionals, Service Employees International Union-United Healthcare Workers West</t>
  </si>
  <si>
    <t>PeaceHealth</t>
  </si>
  <si>
    <t>Oregon Federation of Nurses and Health Professionals</t>
  </si>
  <si>
    <t>OFNHP</t>
  </si>
  <si>
    <t>AFT-Local 5017</t>
  </si>
  <si>
    <t>Work stoppage began with 12,700 UAW workers on 9/15;  UAW added 5,600 workers at noon E.T. 9/22 , 7,000 workers at noon E.T. on 9/29, 4,000 workers at 7:00 am E.T. on 10/09, 8,700 workers at 6:00 pm E.T. on 10/11, 6,800 workers on 10/23, 5,000 workers on 10/24, and 4,000 workers at 8:00 pm E.T. on 10/29/2023.</t>
  </si>
  <si>
    <t>Vancouver, Longview</t>
  </si>
  <si>
    <t>Detroit Casino Council</t>
  </si>
  <si>
    <t>Coalition for Kaiser Permanente Unions</t>
  </si>
  <si>
    <t>Last updated: November 7,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</si>
</sst>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0.0000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212529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13" xfId="0" applyBorder="1"/>
    <xf numFmtId="0" fontId="0" fillId="0" borderId="11" xfId="0" applyBorder="1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left" wrapText="1"/>
    </xf>
    <xf numFmtId="0" fontId="0" fillId="0" borderId="12" xfId="0" applyBorder="1"/>
    <xf numFmtId="0" fontId="3" fillId="0" borderId="0" xfId="0" applyFont="1"/>
    <xf numFmtId="10" fontId="0" fillId="0" borderId="0" xfId="1" applyNumberFormat="1" applyFont="1"/>
    <xf numFmtId="165" fontId="0" fillId="0" borderId="0" xfId="0" applyNumberFormat="1"/>
    <xf numFmtId="3" fontId="1" fillId="0" borderId="0" xfId="0" applyNumberFormat="1" applyFont="1"/>
    <xf numFmtId="10" fontId="0" fillId="0" borderId="1" xfId="1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 wrapText="1"/>
    </xf>
    <xf numFmtId="3" fontId="0" fillId="0" borderId="0" xfId="0" applyNumberFormat="1"/>
    <xf numFmtId="0" fontId="7" fillId="0" borderId="3" xfId="0" applyFont="1" applyBorder="1" applyAlignment="1">
      <alignment wrapText="1"/>
    </xf>
    <xf numFmtId="0" fontId="7" fillId="0" borderId="0" xfId="0" applyFont="1"/>
    <xf numFmtId="0" fontId="7" fillId="0" borderId="2" xfId="0" applyFont="1" applyBorder="1"/>
    <xf numFmtId="0" fontId="7" fillId="0" borderId="9" xfId="0" applyFont="1" applyBorder="1"/>
    <xf numFmtId="0" fontId="7" fillId="0" borderId="9" xfId="0" applyFont="1" applyBorder="1" applyAlignment="1">
      <alignment wrapText="1"/>
    </xf>
    <xf numFmtId="0" fontId="7" fillId="0" borderId="3" xfId="0" applyFont="1" applyBorder="1"/>
    <xf numFmtId="49" fontId="8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wrapText="1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0" fontId="0" fillId="0" borderId="1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 wrapText="1"/>
    </xf>
    <xf numFmtId="0" fontId="7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14" fontId="7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wrapText="1"/>
    </xf>
    <xf numFmtId="0" fontId="7" fillId="0" borderId="8" xfId="0" applyFont="1" applyBorder="1"/>
    <xf numFmtId="0" fontId="1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ocwcfile\SI&amp;P\Work%20Stoppages\2023\Work%20Stoppage%20calculations.xlsx" TargetMode="External"/><Relationship Id="rId1" Type="http://schemas.openxmlformats.org/officeDocument/2006/relationships/externalLinkPath" Target="Work%20Stoppage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 (2)"/>
      <sheetName val="upubs"/>
      <sheetName val="Tabulations"/>
      <sheetName val="2023"/>
      <sheetName val="Table_2"/>
      <sheetName val="Federal holidays"/>
    </sheetNames>
    <sheetDataSet>
      <sheetData sheetId="0"/>
      <sheetData sheetId="1"/>
      <sheetData sheetId="2">
        <row r="1">
          <cell r="C1" t="str">
            <v>January</v>
          </cell>
        </row>
        <row r="2">
          <cell r="B2" t="str">
            <v>IDs used for the vlookups</v>
          </cell>
          <cell r="C2" t="str">
            <v>Establishment</v>
          </cell>
          <cell r="D2" t="str">
            <v>Start</v>
          </cell>
          <cell r="E2" t="str">
            <v>End</v>
          </cell>
          <cell r="F2" t="str">
            <v>Number of stoppages beginning in the month</v>
          </cell>
          <cell r="G2" t="str">
            <v>Number of stoppages in effect in the month</v>
          </cell>
          <cell r="H2" t="str">
            <v>Number of workers beginning in the month</v>
          </cell>
          <cell r="I2" t="str">
            <v>Number of workers in effect in the month</v>
          </cell>
          <cell r="J2" t="str">
            <v>Days idled for the month</v>
          </cell>
          <cell r="K2" t="str">
            <v>Days idle beginning in the month</v>
          </cell>
          <cell r="L2" t="str">
            <v>Days idle in effect in the month</v>
          </cell>
          <cell r="M2" t="str">
            <v>Days idle as a percentage of total 
working time</v>
          </cell>
        </row>
        <row r="3">
          <cell r="F3" t="str">
            <v>WSU100</v>
          </cell>
          <cell r="G3" t="str">
            <v>WSU200</v>
          </cell>
          <cell r="H3" t="str">
            <v>WSU010</v>
          </cell>
          <cell r="I3" t="str">
            <v>WSU020</v>
          </cell>
          <cell r="J3" t="str">
            <v>-</v>
          </cell>
          <cell r="K3" t="str">
            <v>-</v>
          </cell>
          <cell r="L3" t="str">
            <v>WSU001</v>
          </cell>
          <cell r="M3" t="str">
            <v>WSU002</v>
          </cell>
        </row>
        <row r="4">
          <cell r="C4" t="str">
            <v>CNH Industrial</v>
          </cell>
          <cell r="D4">
            <v>44683</v>
          </cell>
          <cell r="E4">
            <v>44947</v>
          </cell>
          <cell r="G4">
            <v>1</v>
          </cell>
          <cell r="I4">
            <v>1000</v>
          </cell>
          <cell r="J4">
            <v>13</v>
          </cell>
          <cell r="K4" t="str">
            <v/>
          </cell>
          <cell r="L4">
            <v>13000</v>
          </cell>
          <cell r="M4" t="str">
            <v>-</v>
          </cell>
        </row>
        <row r="5">
          <cell r="C5" t="str">
            <v>Alta Bates Summit</v>
          </cell>
          <cell r="D5">
            <v>44919</v>
          </cell>
          <cell r="E5">
            <v>44927</v>
          </cell>
          <cell r="G5">
            <v>1</v>
          </cell>
          <cell r="K5" t="str">
            <v/>
          </cell>
          <cell r="L5">
            <v>0</v>
          </cell>
          <cell r="M5" t="str">
            <v>-</v>
          </cell>
        </row>
        <row r="6">
          <cell r="C6" t="str">
            <v>NY State Nurses</v>
          </cell>
          <cell r="D6" t="str">
            <v>1/9//23</v>
          </cell>
          <cell r="E6">
            <v>44937</v>
          </cell>
          <cell r="F6">
            <v>1</v>
          </cell>
          <cell r="G6">
            <v>1</v>
          </cell>
          <cell r="H6">
            <v>7000</v>
          </cell>
          <cell r="I6">
            <v>7000</v>
          </cell>
          <cell r="J6">
            <v>3</v>
          </cell>
          <cell r="K6">
            <v>21000</v>
          </cell>
          <cell r="L6">
            <v>21000</v>
          </cell>
          <cell r="M6" t="str">
            <v>-</v>
          </cell>
        </row>
        <row r="7">
          <cell r="K7" t="str">
            <v/>
          </cell>
          <cell r="L7">
            <v>0</v>
          </cell>
          <cell r="M7" t="str">
            <v>-</v>
          </cell>
        </row>
        <row r="8">
          <cell r="B8" t="str">
            <v>January Table 2</v>
          </cell>
          <cell r="F8">
            <v>1</v>
          </cell>
          <cell r="G8">
            <v>3</v>
          </cell>
          <cell r="H8">
            <v>7000</v>
          </cell>
          <cell r="I8">
            <v>8000</v>
          </cell>
          <cell r="J8" t="str">
            <v>-</v>
          </cell>
          <cell r="K8">
            <v>21000</v>
          </cell>
          <cell r="L8">
            <v>34000</v>
          </cell>
          <cell r="M8">
            <v>0</v>
          </cell>
        </row>
        <row r="9">
          <cell r="B9" t="str">
            <v>January</v>
          </cell>
          <cell r="C9" t="str">
            <v>Cumulative &amp; time series total (1,000s)</v>
          </cell>
          <cell r="F9">
            <v>1</v>
          </cell>
          <cell r="G9">
            <v>3</v>
          </cell>
          <cell r="H9">
            <v>7</v>
          </cell>
          <cell r="I9">
            <v>8</v>
          </cell>
          <cell r="J9" t="str">
            <v>-</v>
          </cell>
          <cell r="K9">
            <v>21</v>
          </cell>
          <cell r="L9">
            <v>0</v>
          </cell>
          <cell r="M9">
            <v>0</v>
          </cell>
        </row>
        <row r="11">
          <cell r="C11" t="str">
            <v>February</v>
          </cell>
        </row>
        <row r="12">
          <cell r="B12" t="str">
            <v>IDs used for the vlookups</v>
          </cell>
          <cell r="C12" t="str">
            <v>Establishment</v>
          </cell>
          <cell r="D12" t="str">
            <v>Start</v>
          </cell>
          <cell r="E12" t="str">
            <v>End</v>
          </cell>
          <cell r="F12" t="str">
            <v>Number of stoppages beginning in the month</v>
          </cell>
          <cell r="G12" t="str">
            <v>Number of stoppages in effect in the month</v>
          </cell>
          <cell r="H12" t="str">
            <v>Number of workers beginning in the month</v>
          </cell>
          <cell r="I12" t="str">
            <v>Number of workers in effect in the month</v>
          </cell>
          <cell r="J12" t="str">
            <v>Days idled for the month</v>
          </cell>
          <cell r="K12" t="str">
            <v>Days idle beginning in the month</v>
          </cell>
          <cell r="L12" t="str">
            <v>Days idle in effect in the month</v>
          </cell>
          <cell r="M12" t="str">
            <v>Days idle as a percentage of total 
working time</v>
          </cell>
        </row>
        <row r="13">
          <cell r="F13" t="str">
            <v>WSU100</v>
          </cell>
          <cell r="G13" t="str">
            <v>WSU200</v>
          </cell>
          <cell r="H13" t="str">
            <v>WSU010</v>
          </cell>
          <cell r="I13" t="str">
            <v>WSU020</v>
          </cell>
          <cell r="J13" t="str">
            <v>-</v>
          </cell>
          <cell r="K13" t="str">
            <v>-</v>
          </cell>
          <cell r="L13" t="str">
            <v>WSU001</v>
          </cell>
          <cell r="M13" t="str">
            <v>WSU002</v>
          </cell>
        </row>
        <row r="14">
          <cell r="K14" t="str">
            <v/>
          </cell>
          <cell r="L14">
            <v>0</v>
          </cell>
          <cell r="M14" t="str">
            <v>-</v>
          </cell>
        </row>
        <row r="15">
          <cell r="K15" t="str">
            <v/>
          </cell>
          <cell r="L15">
            <v>0</v>
          </cell>
          <cell r="M15" t="str">
            <v>-</v>
          </cell>
        </row>
        <row r="16">
          <cell r="B16" t="str">
            <v>February Table 2</v>
          </cell>
          <cell r="C16" t="str">
            <v>Table 2 total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 t="str">
            <v>-</v>
          </cell>
          <cell r="K16">
            <v>0</v>
          </cell>
          <cell r="L16">
            <v>0</v>
          </cell>
          <cell r="M16">
            <v>0</v>
          </cell>
        </row>
        <row r="17">
          <cell r="B17" t="str">
            <v>February</v>
          </cell>
          <cell r="C17" t="str">
            <v>Cumulative &amp; time series total (1,000s)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 t="str">
            <v>-</v>
          </cell>
          <cell r="K17">
            <v>0</v>
          </cell>
          <cell r="L17">
            <v>0</v>
          </cell>
          <cell r="M17">
            <v>0</v>
          </cell>
        </row>
        <row r="19">
          <cell r="C19" t="str">
            <v>March</v>
          </cell>
        </row>
        <row r="20">
          <cell r="B20" t="str">
            <v>IDs used for the vlookups</v>
          </cell>
          <cell r="C20" t="str">
            <v>Establishment</v>
          </cell>
          <cell r="D20" t="str">
            <v>Start</v>
          </cell>
          <cell r="E20" t="str">
            <v>End</v>
          </cell>
          <cell r="F20" t="str">
            <v>Number of stoppages beginning in the month</v>
          </cell>
          <cell r="G20" t="str">
            <v>Number of stoppages in effect in the month</v>
          </cell>
          <cell r="H20" t="str">
            <v>Number of workers beginning in the month</v>
          </cell>
          <cell r="I20" t="str">
            <v>Number of workers in effect in the month</v>
          </cell>
          <cell r="J20" t="str">
            <v>Days idled for the month</v>
          </cell>
          <cell r="K20" t="str">
            <v>Days idle beginning in the month</v>
          </cell>
          <cell r="L20" t="str">
            <v>Days idle in effect in the month</v>
          </cell>
          <cell r="M20" t="str">
            <v>Days idle as a percentage of total 
working time</v>
          </cell>
        </row>
        <row r="21">
          <cell r="F21" t="str">
            <v>WSU100</v>
          </cell>
          <cell r="G21" t="str">
            <v>WSU200</v>
          </cell>
          <cell r="H21" t="str">
            <v>WSU010</v>
          </cell>
          <cell r="I21" t="str">
            <v>WSU020</v>
          </cell>
          <cell r="J21" t="str">
            <v>-</v>
          </cell>
          <cell r="K21" t="str">
            <v>-</v>
          </cell>
          <cell r="L21" t="str">
            <v>WSU001</v>
          </cell>
          <cell r="M21" t="str">
            <v>WSU002</v>
          </cell>
        </row>
        <row r="22">
          <cell r="C22" t="str">
            <v>Los Angeles Unified School District</v>
          </cell>
          <cell r="D22">
            <v>45006</v>
          </cell>
          <cell r="E22">
            <v>45008</v>
          </cell>
          <cell r="F22">
            <v>1</v>
          </cell>
          <cell r="G22">
            <v>1</v>
          </cell>
          <cell r="H22">
            <v>65000</v>
          </cell>
          <cell r="I22">
            <v>65000</v>
          </cell>
          <cell r="J22">
            <v>3</v>
          </cell>
          <cell r="K22">
            <v>195000</v>
          </cell>
          <cell r="L22">
            <v>195000</v>
          </cell>
          <cell r="M22" t="str">
            <v>-</v>
          </cell>
        </row>
        <row r="23">
          <cell r="C23" t="str">
            <v>University of Michigan</v>
          </cell>
          <cell r="D23">
            <v>45014</v>
          </cell>
          <cell r="E23" t="str">
            <v>[4]</v>
          </cell>
          <cell r="F23">
            <v>1</v>
          </cell>
          <cell r="G23">
            <v>1</v>
          </cell>
          <cell r="H23">
            <v>2200</v>
          </cell>
          <cell r="I23">
            <v>2200</v>
          </cell>
          <cell r="J23">
            <v>2</v>
          </cell>
          <cell r="K23">
            <v>4400</v>
          </cell>
          <cell r="L23">
            <v>4400</v>
          </cell>
          <cell r="M23" t="str">
            <v>-</v>
          </cell>
        </row>
        <row r="24">
          <cell r="K24" t="str">
            <v/>
          </cell>
          <cell r="L24">
            <v>0</v>
          </cell>
          <cell r="M24" t="str">
            <v>-</v>
          </cell>
        </row>
        <row r="25">
          <cell r="B25" t="str">
            <v>March Table 2</v>
          </cell>
          <cell r="C25" t="str">
            <v>Table 2 total</v>
          </cell>
          <cell r="F25">
            <v>2</v>
          </cell>
          <cell r="G25">
            <v>2</v>
          </cell>
          <cell r="H25">
            <v>67200</v>
          </cell>
          <cell r="I25">
            <v>67200</v>
          </cell>
          <cell r="J25" t="str">
            <v>-</v>
          </cell>
          <cell r="K25">
            <v>199400</v>
          </cell>
          <cell r="L25">
            <v>199400</v>
          </cell>
          <cell r="M25">
            <v>5.5378536179208723E-5</v>
          </cell>
        </row>
        <row r="26">
          <cell r="B26" t="str">
            <v>March</v>
          </cell>
          <cell r="C26" t="str">
            <v>Cumulative &amp; time series total (1,000s)</v>
          </cell>
          <cell r="F26">
            <v>2</v>
          </cell>
          <cell r="G26">
            <v>2</v>
          </cell>
          <cell r="H26">
            <v>67.2</v>
          </cell>
          <cell r="I26">
            <v>67.2</v>
          </cell>
          <cell r="J26" t="str">
            <v>-</v>
          </cell>
          <cell r="K26">
            <v>199.4</v>
          </cell>
          <cell r="L26">
            <v>199.4</v>
          </cell>
          <cell r="M26">
            <v>5.5378536179208722E-3</v>
          </cell>
        </row>
        <row r="29">
          <cell r="C29" t="str">
            <v>April</v>
          </cell>
        </row>
        <row r="30">
          <cell r="B30" t="str">
            <v>IDs used for the vlookups</v>
          </cell>
          <cell r="C30" t="str">
            <v>Establishment</v>
          </cell>
          <cell r="D30" t="str">
            <v>Start</v>
          </cell>
          <cell r="E30" t="str">
            <v>End</v>
          </cell>
          <cell r="F30" t="str">
            <v>Number of stoppages beginning in the month</v>
          </cell>
          <cell r="G30" t="str">
            <v>Number of stoppages in effect in the month</v>
          </cell>
          <cell r="H30" t="str">
            <v>Number of workers beginning in the month</v>
          </cell>
          <cell r="I30" t="str">
            <v>Number of workers in effect in the month</v>
          </cell>
          <cell r="J30" t="str">
            <v>Days idled for the month</v>
          </cell>
          <cell r="K30" t="str">
            <v>Days idle beginning in the month</v>
          </cell>
          <cell r="L30" t="str">
            <v>Days idle in effect in the month</v>
          </cell>
          <cell r="M30" t="str">
            <v>Days idle as a percentage of total 
working time</v>
          </cell>
        </row>
        <row r="31">
          <cell r="F31" t="str">
            <v>WSU100</v>
          </cell>
          <cell r="G31" t="str">
            <v>WSU200</v>
          </cell>
          <cell r="H31" t="str">
            <v>WSU010</v>
          </cell>
          <cell r="I31" t="str">
            <v>WSU020</v>
          </cell>
          <cell r="J31" t="str">
            <v>-</v>
          </cell>
          <cell r="K31" t="str">
            <v>-</v>
          </cell>
          <cell r="L31" t="str">
            <v>WSU001</v>
          </cell>
          <cell r="M31" t="str">
            <v>WSU002</v>
          </cell>
        </row>
        <row r="32">
          <cell r="C32" t="str">
            <v>University of Michigan</v>
          </cell>
          <cell r="D32">
            <v>45014</v>
          </cell>
          <cell r="E32" t="str">
            <v>[4]</v>
          </cell>
          <cell r="G32">
            <v>1</v>
          </cell>
          <cell r="H32">
            <v>0</v>
          </cell>
          <cell r="I32">
            <v>2200</v>
          </cell>
          <cell r="J32">
            <v>22</v>
          </cell>
          <cell r="L32">
            <v>48400</v>
          </cell>
          <cell r="M32" t="str">
            <v>-</v>
          </cell>
        </row>
        <row r="33">
          <cell r="C33" t="str">
            <v>Rutgers</v>
          </cell>
          <cell r="D33">
            <v>45026</v>
          </cell>
          <cell r="E33">
            <v>45030</v>
          </cell>
          <cell r="F33">
            <v>1</v>
          </cell>
          <cell r="G33">
            <v>1</v>
          </cell>
          <cell r="H33">
            <v>9000</v>
          </cell>
          <cell r="I33">
            <v>9000</v>
          </cell>
          <cell r="J33">
            <v>5</v>
          </cell>
          <cell r="K33">
            <v>45000</v>
          </cell>
          <cell r="L33">
            <v>45000</v>
          </cell>
          <cell r="M33" t="str">
            <v>-</v>
          </cell>
        </row>
        <row r="34">
          <cell r="C34" t="str">
            <v>Sysco</v>
          </cell>
          <cell r="D34">
            <v>45019</v>
          </cell>
          <cell r="E34">
            <v>45023</v>
          </cell>
          <cell r="F34">
            <v>1</v>
          </cell>
          <cell r="G34">
            <v>1</v>
          </cell>
          <cell r="H34">
            <v>1300</v>
          </cell>
          <cell r="I34">
            <v>1300</v>
          </cell>
          <cell r="J34">
            <v>5</v>
          </cell>
          <cell r="K34">
            <v>6500</v>
          </cell>
          <cell r="L34">
            <v>6500</v>
          </cell>
          <cell r="M34" t="str">
            <v>-</v>
          </cell>
        </row>
        <row r="35">
          <cell r="C35" t="str">
            <v>UCSF Benioff Children's Hospital Oakland</v>
          </cell>
          <cell r="D35" t="str">
            <v>4/19/20223</v>
          </cell>
          <cell r="E35" t="str">
            <v>4/19/20223</v>
          </cell>
          <cell r="F35">
            <v>1</v>
          </cell>
          <cell r="G35">
            <v>1</v>
          </cell>
          <cell r="H35">
            <v>1200</v>
          </cell>
          <cell r="I35">
            <v>1200</v>
          </cell>
          <cell r="J35">
            <v>1</v>
          </cell>
          <cell r="K35">
            <v>1200</v>
          </cell>
          <cell r="L35">
            <v>1200</v>
          </cell>
          <cell r="M35" t="str">
            <v>-</v>
          </cell>
        </row>
        <row r="36">
          <cell r="B36" t="str">
            <v>April Table 2</v>
          </cell>
          <cell r="C36" t="str">
            <v>Table 2 total</v>
          </cell>
          <cell r="F36">
            <v>3</v>
          </cell>
          <cell r="G36">
            <v>4</v>
          </cell>
          <cell r="H36">
            <v>11500</v>
          </cell>
          <cell r="I36">
            <v>13700</v>
          </cell>
          <cell r="J36" t="str">
            <v>-</v>
          </cell>
          <cell r="K36">
            <v>52700</v>
          </cell>
          <cell r="L36">
            <v>101100</v>
          </cell>
          <cell r="M36">
            <v>3.2071413616551509E-5</v>
          </cell>
        </row>
        <row r="37">
          <cell r="B37" t="str">
            <v>April</v>
          </cell>
          <cell r="C37" t="str">
            <v>Cumulative &amp; time series total (1,000s)</v>
          </cell>
          <cell r="F37">
            <v>3</v>
          </cell>
          <cell r="G37">
            <v>4</v>
          </cell>
          <cell r="H37">
            <v>11.5</v>
          </cell>
          <cell r="I37">
            <v>13.7</v>
          </cell>
          <cell r="J37" t="str">
            <v>-</v>
          </cell>
          <cell r="K37">
            <v>52.7</v>
          </cell>
          <cell r="L37">
            <v>101.1</v>
          </cell>
          <cell r="M37">
            <v>3.2071413616551509E-3</v>
          </cell>
        </row>
        <row r="40">
          <cell r="C40" t="str">
            <v>May</v>
          </cell>
        </row>
        <row r="41">
          <cell r="B41" t="str">
            <v>IDs used for the vlookups</v>
          </cell>
          <cell r="C41" t="str">
            <v>Establishment</v>
          </cell>
          <cell r="D41" t="str">
            <v>Start</v>
          </cell>
          <cell r="E41" t="str">
            <v>End</v>
          </cell>
          <cell r="F41" t="str">
            <v>Number of stoppages beginning in the month</v>
          </cell>
          <cell r="G41" t="str">
            <v>Number of stoppages in effect in the month</v>
          </cell>
          <cell r="H41" t="str">
            <v>Number of workers beginning in the month</v>
          </cell>
          <cell r="I41" t="str">
            <v>Number of workers in effect in the month</v>
          </cell>
          <cell r="J41" t="str">
            <v>Days idled for the month</v>
          </cell>
          <cell r="K41" t="str">
            <v>Days idle beginning in the month</v>
          </cell>
          <cell r="L41" t="str">
            <v>Days idle in effect in the month</v>
          </cell>
          <cell r="M41" t="str">
            <v>Days idle as a percentage of total 
working time</v>
          </cell>
        </row>
        <row r="42">
          <cell r="F42" t="str">
            <v>WSU100</v>
          </cell>
          <cell r="G42" t="str">
            <v>WSU200</v>
          </cell>
          <cell r="H42" t="str">
            <v>WSU010</v>
          </cell>
          <cell r="I42" t="str">
            <v>WSU020</v>
          </cell>
          <cell r="J42" t="str">
            <v>-</v>
          </cell>
          <cell r="K42" t="str">
            <v>-</v>
          </cell>
          <cell r="L42" t="str">
            <v>WSU001</v>
          </cell>
          <cell r="M42" t="str">
            <v>WSU002</v>
          </cell>
        </row>
        <row r="43">
          <cell r="C43" t="str">
            <v>University of Michigan</v>
          </cell>
          <cell r="D43">
            <v>45014</v>
          </cell>
          <cell r="E43" t="str">
            <v>[4]</v>
          </cell>
          <cell r="G43">
            <v>1</v>
          </cell>
          <cell r="H43">
            <v>2200</v>
          </cell>
          <cell r="I43">
            <v>2200</v>
          </cell>
          <cell r="J43">
            <v>22</v>
          </cell>
          <cell r="K43">
            <v>48400</v>
          </cell>
          <cell r="L43">
            <v>48400</v>
          </cell>
          <cell r="M43" t="str">
            <v>-</v>
          </cell>
        </row>
        <row r="44">
          <cell r="C44" t="str">
            <v>Writers Guild of America</v>
          </cell>
          <cell r="D44">
            <v>45048</v>
          </cell>
          <cell r="E44" t="str">
            <v>[4]</v>
          </cell>
          <cell r="F44">
            <v>1</v>
          </cell>
          <cell r="H44">
            <v>11500</v>
          </cell>
          <cell r="I44">
            <v>11500</v>
          </cell>
          <cell r="J44">
            <v>21</v>
          </cell>
          <cell r="K44">
            <v>241500</v>
          </cell>
          <cell r="L44">
            <v>241500</v>
          </cell>
          <cell r="M44" t="str">
            <v>-</v>
          </cell>
        </row>
        <row r="45">
          <cell r="C45" t="str">
            <v>Oakland Education Association</v>
          </cell>
          <cell r="D45">
            <v>45050</v>
          </cell>
          <cell r="E45">
            <v>45058</v>
          </cell>
          <cell r="F45">
            <v>1</v>
          </cell>
          <cell r="H45">
            <v>3000</v>
          </cell>
          <cell r="I45">
            <v>3000</v>
          </cell>
          <cell r="J45">
            <v>7</v>
          </cell>
          <cell r="K45">
            <v>21000</v>
          </cell>
          <cell r="L45">
            <v>21000</v>
          </cell>
          <cell r="M45" t="str">
            <v>-</v>
          </cell>
        </row>
        <row r="46">
          <cell r="C46" t="str">
            <v>Oak Hill, Mosaic residences, Whole Life, Inc. of New London, Network, Inc. in Manchester, Caring Community of Connecticut, and Alternative Services of Connecticut</v>
          </cell>
          <cell r="D46">
            <v>45070</v>
          </cell>
          <cell r="E46" t="str">
            <v>[4]</v>
          </cell>
          <cell r="F46">
            <v>1</v>
          </cell>
          <cell r="H46">
            <v>1700</v>
          </cell>
          <cell r="I46">
            <v>1700</v>
          </cell>
          <cell r="J46">
            <v>5</v>
          </cell>
          <cell r="K46">
            <v>8500</v>
          </cell>
          <cell r="L46">
            <v>8500</v>
          </cell>
          <cell r="M46" t="str">
            <v>-</v>
          </cell>
        </row>
        <row r="47">
          <cell r="B47" t="str">
            <v>May Table 2</v>
          </cell>
          <cell r="C47" t="str">
            <v>Table 2 total</v>
          </cell>
          <cell r="F47">
            <v>3</v>
          </cell>
          <cell r="G47">
            <v>1</v>
          </cell>
          <cell r="H47">
            <v>18400</v>
          </cell>
          <cell r="I47">
            <v>18400</v>
          </cell>
          <cell r="J47" t="str">
            <v>-</v>
          </cell>
          <cell r="K47">
            <v>319400</v>
          </cell>
          <cell r="L47">
            <v>319400</v>
          </cell>
          <cell r="M47">
            <v>9.150268377314209E-5</v>
          </cell>
        </row>
        <row r="48">
          <cell r="B48" t="str">
            <v>May</v>
          </cell>
          <cell r="C48" t="str">
            <v>Cumulative &amp; time series total (1,000s)</v>
          </cell>
          <cell r="F48">
            <v>3</v>
          </cell>
          <cell r="G48">
            <v>1</v>
          </cell>
          <cell r="H48">
            <v>18.399999999999999</v>
          </cell>
          <cell r="I48">
            <v>18.399999999999999</v>
          </cell>
          <cell r="J48" t="str">
            <v>-</v>
          </cell>
          <cell r="K48">
            <v>319.39999999999998</v>
          </cell>
          <cell r="L48">
            <v>319.39999999999998</v>
          </cell>
          <cell r="M48">
            <v>9.150268377314209E-3</v>
          </cell>
        </row>
        <row r="51">
          <cell r="C51" t="str">
            <v>June</v>
          </cell>
        </row>
        <row r="52">
          <cell r="B52" t="str">
            <v>IDs used for the vlookups</v>
          </cell>
          <cell r="C52" t="str">
            <v>Establishment</v>
          </cell>
          <cell r="D52" t="str">
            <v>Start</v>
          </cell>
          <cell r="E52" t="str">
            <v>End</v>
          </cell>
          <cell r="F52" t="str">
            <v>Number of stoppages beginning in the month</v>
          </cell>
          <cell r="G52" t="str">
            <v>Number of stoppages in effect in the month</v>
          </cell>
          <cell r="H52" t="str">
            <v>Number of workers beginning in the month</v>
          </cell>
          <cell r="I52" t="str">
            <v>Number of workers in effect in the month</v>
          </cell>
          <cell r="J52" t="str">
            <v>Days idled for the month</v>
          </cell>
          <cell r="K52" t="str">
            <v>Days idle beginning in the month</v>
          </cell>
          <cell r="L52" t="str">
            <v>Days idle in effect in the month</v>
          </cell>
          <cell r="M52" t="str">
            <v>Days idle as a percentage of total 
working time</v>
          </cell>
        </row>
        <row r="53">
          <cell r="F53" t="str">
            <v>WSU100</v>
          </cell>
          <cell r="G53" t="str">
            <v>WSU200</v>
          </cell>
          <cell r="H53" t="str">
            <v>WSU010</v>
          </cell>
          <cell r="I53" t="str">
            <v>WSU020</v>
          </cell>
          <cell r="J53" t="str">
            <v>-</v>
          </cell>
          <cell r="K53" t="str">
            <v>-</v>
          </cell>
          <cell r="L53" t="str">
            <v>WSU001</v>
          </cell>
          <cell r="M53" t="str">
            <v>WSU002</v>
          </cell>
        </row>
        <row r="54">
          <cell r="C54" t="str">
            <v>University of Michigan</v>
          </cell>
          <cell r="D54">
            <v>45014</v>
          </cell>
          <cell r="E54" t="str">
            <v>[4]</v>
          </cell>
          <cell r="G54">
            <v>1</v>
          </cell>
          <cell r="I54">
            <v>2200</v>
          </cell>
          <cell r="J54">
            <v>21</v>
          </cell>
          <cell r="K54" t="str">
            <v/>
          </cell>
          <cell r="L54">
            <v>46200</v>
          </cell>
          <cell r="M54" t="str">
            <v>-</v>
          </cell>
        </row>
        <row r="55">
          <cell r="C55" t="str">
            <v>Writers Guild of America</v>
          </cell>
          <cell r="D55">
            <v>45048</v>
          </cell>
          <cell r="E55" t="str">
            <v>[4]</v>
          </cell>
          <cell r="G55">
            <v>1</v>
          </cell>
          <cell r="I55">
            <v>11500</v>
          </cell>
          <cell r="J55">
            <v>21</v>
          </cell>
          <cell r="K55" t="str">
            <v/>
          </cell>
          <cell r="L55">
            <v>241500</v>
          </cell>
          <cell r="M55" t="str">
            <v>-</v>
          </cell>
        </row>
        <row r="56">
          <cell r="C56" t="str">
            <v>The New England Healthcare Group</v>
          </cell>
          <cell r="D56">
            <v>45070</v>
          </cell>
          <cell r="E56">
            <v>45092</v>
          </cell>
          <cell r="G56">
            <v>1</v>
          </cell>
          <cell r="I56">
            <v>1700</v>
          </cell>
          <cell r="J56">
            <v>10</v>
          </cell>
          <cell r="K56" t="str">
            <v/>
          </cell>
          <cell r="L56">
            <v>17000</v>
          </cell>
          <cell r="M56" t="str">
            <v>-</v>
          </cell>
        </row>
        <row r="57">
          <cell r="C57" t="str">
            <v>University of Washington</v>
          </cell>
          <cell r="D57">
            <v>45084</v>
          </cell>
          <cell r="E57">
            <v>45092</v>
          </cell>
          <cell r="F57">
            <v>1</v>
          </cell>
          <cell r="G57">
            <v>1</v>
          </cell>
          <cell r="H57">
            <v>2400</v>
          </cell>
          <cell r="I57">
            <v>2400</v>
          </cell>
          <cell r="J57">
            <v>7</v>
          </cell>
          <cell r="K57">
            <v>16800</v>
          </cell>
          <cell r="L57">
            <v>16800</v>
          </cell>
          <cell r="M57" t="str">
            <v>-</v>
          </cell>
        </row>
        <row r="58">
          <cell r="C58" t="str">
            <v>Portland Nurses</v>
          </cell>
          <cell r="D58">
            <v>45096</v>
          </cell>
          <cell r="E58">
            <v>45100</v>
          </cell>
          <cell r="F58">
            <v>1</v>
          </cell>
          <cell r="G58">
            <v>1</v>
          </cell>
          <cell r="H58">
            <v>1800</v>
          </cell>
          <cell r="I58">
            <v>1800</v>
          </cell>
          <cell r="J58">
            <v>4</v>
          </cell>
          <cell r="K58">
            <v>7200</v>
          </cell>
          <cell r="L58">
            <v>7200</v>
          </cell>
          <cell r="M58" t="str">
            <v>-</v>
          </cell>
        </row>
        <row r="59">
          <cell r="C59" t="str">
            <v>Wabtec</v>
          </cell>
          <cell r="D59">
            <v>45099</v>
          </cell>
          <cell r="E59" t="str">
            <v>[4]</v>
          </cell>
          <cell r="F59">
            <v>1</v>
          </cell>
          <cell r="G59">
            <v>1</v>
          </cell>
          <cell r="H59">
            <v>1400</v>
          </cell>
          <cell r="I59">
            <v>1400</v>
          </cell>
          <cell r="J59">
            <v>7</v>
          </cell>
          <cell r="K59">
            <v>9800</v>
          </cell>
          <cell r="L59">
            <v>9800</v>
          </cell>
          <cell r="M59" t="str">
            <v>-</v>
          </cell>
        </row>
        <row r="60">
          <cell r="C60" t="str">
            <v>Boeing Spirit AeroSystems</v>
          </cell>
          <cell r="D60">
            <v>45100</v>
          </cell>
          <cell r="E60" t="str">
            <v>[4]</v>
          </cell>
          <cell r="F60">
            <v>1</v>
          </cell>
          <cell r="G60">
            <v>1</v>
          </cell>
          <cell r="H60">
            <v>6000</v>
          </cell>
          <cell r="I60">
            <v>6000</v>
          </cell>
          <cell r="J60">
            <v>6</v>
          </cell>
          <cell r="K60">
            <v>36000</v>
          </cell>
          <cell r="L60">
            <v>36000</v>
          </cell>
        </row>
        <row r="61">
          <cell r="C61" t="str">
            <v>Ascension Nurses</v>
          </cell>
          <cell r="D61">
            <v>45104</v>
          </cell>
          <cell r="E61">
            <v>45105</v>
          </cell>
          <cell r="F61">
            <v>1</v>
          </cell>
          <cell r="G61">
            <v>1</v>
          </cell>
          <cell r="H61">
            <v>2000</v>
          </cell>
          <cell r="I61">
            <v>2000</v>
          </cell>
          <cell r="J61">
            <v>1</v>
          </cell>
          <cell r="K61">
            <v>2000</v>
          </cell>
          <cell r="L61">
            <v>2000</v>
          </cell>
          <cell r="M61" t="str">
            <v>-</v>
          </cell>
        </row>
        <row r="62">
          <cell r="B62" t="str">
            <v>June Table 2</v>
          </cell>
          <cell r="C62" t="str">
            <v>Table 2 total</v>
          </cell>
          <cell r="F62">
            <v>5</v>
          </cell>
          <cell r="G62">
            <v>8</v>
          </cell>
          <cell r="H62">
            <v>13600</v>
          </cell>
          <cell r="I62">
            <v>29000</v>
          </cell>
          <cell r="J62" t="str">
            <v>-</v>
          </cell>
          <cell r="K62">
            <v>71800</v>
          </cell>
          <cell r="L62">
            <v>376500</v>
          </cell>
          <cell r="M62">
            <v>1.1250287980479182E-4</v>
          </cell>
        </row>
        <row r="63">
          <cell r="B63" t="str">
            <v>June</v>
          </cell>
          <cell r="C63" t="str">
            <v>Cumulative &amp; time series total (1,000s)</v>
          </cell>
          <cell r="F63">
            <v>5</v>
          </cell>
          <cell r="G63">
            <v>8</v>
          </cell>
          <cell r="H63">
            <v>13.6</v>
          </cell>
          <cell r="I63">
            <v>29</v>
          </cell>
          <cell r="J63" t="str">
            <v>-</v>
          </cell>
          <cell r="K63">
            <v>71.8</v>
          </cell>
          <cell r="L63">
            <v>376.5</v>
          </cell>
          <cell r="M63">
            <v>1.1250287980479182E-2</v>
          </cell>
        </row>
        <row r="66">
          <cell r="C66" t="str">
            <v>July</v>
          </cell>
        </row>
        <row r="67">
          <cell r="B67" t="str">
            <v>IDs used for the vlookups</v>
          </cell>
          <cell r="C67" t="str">
            <v>Establishment</v>
          </cell>
          <cell r="D67" t="str">
            <v>Start</v>
          </cell>
          <cell r="E67" t="str">
            <v>End</v>
          </cell>
          <cell r="F67" t="str">
            <v>Number of stoppages beginning in the month</v>
          </cell>
          <cell r="G67" t="str">
            <v>Number of stoppages in effect in the month</v>
          </cell>
          <cell r="H67" t="str">
            <v>Number of workers beginning in the month</v>
          </cell>
          <cell r="I67" t="str">
            <v>Number of workers in effect in the month</v>
          </cell>
          <cell r="J67" t="str">
            <v>Days idled for the month</v>
          </cell>
          <cell r="K67" t="str">
            <v>Days idle beginning in the month</v>
          </cell>
          <cell r="L67" t="str">
            <v>Days idle in effect in the month</v>
          </cell>
          <cell r="M67" t="str">
            <v>Days idle as a percentage of total 
working time</v>
          </cell>
        </row>
        <row r="68">
          <cell r="F68" t="str">
            <v>WSU100</v>
          </cell>
          <cell r="G68" t="str">
            <v>WSU200</v>
          </cell>
          <cell r="H68" t="str">
            <v>WSU010</v>
          </cell>
          <cell r="I68" t="str">
            <v>WSU020</v>
          </cell>
          <cell r="J68" t="str">
            <v>-</v>
          </cell>
          <cell r="K68" t="str">
            <v>-</v>
          </cell>
          <cell r="L68" t="str">
            <v>WSU001</v>
          </cell>
          <cell r="M68" t="str">
            <v>WSU002</v>
          </cell>
        </row>
        <row r="69">
          <cell r="C69" t="str">
            <v>University of Michigan</v>
          </cell>
          <cell r="D69">
            <v>45014</v>
          </cell>
          <cell r="E69" t="str">
            <v>[4]</v>
          </cell>
          <cell r="G69">
            <v>1</v>
          </cell>
          <cell r="I69">
            <v>2200</v>
          </cell>
          <cell r="J69">
            <v>20</v>
          </cell>
          <cell r="K69" t="str">
            <v/>
          </cell>
          <cell r="L69">
            <v>44000</v>
          </cell>
          <cell r="M69" t="str">
            <v>-</v>
          </cell>
        </row>
        <row r="70">
          <cell r="C70" t="str">
            <v>Writers Guild of America</v>
          </cell>
          <cell r="D70">
            <v>45048</v>
          </cell>
          <cell r="E70" t="str">
            <v>[4]</v>
          </cell>
          <cell r="G70">
            <v>1</v>
          </cell>
          <cell r="I70">
            <v>11500</v>
          </cell>
          <cell r="J70">
            <v>20</v>
          </cell>
          <cell r="K70" t="str">
            <v/>
          </cell>
          <cell r="L70">
            <v>230000</v>
          </cell>
          <cell r="M70" t="str">
            <v>-</v>
          </cell>
        </row>
        <row r="71">
          <cell r="C71" t="str">
            <v>Wabtec</v>
          </cell>
          <cell r="D71">
            <v>45099</v>
          </cell>
          <cell r="E71" t="str">
            <v>[4]</v>
          </cell>
          <cell r="G71">
            <v>1</v>
          </cell>
          <cell r="I71">
            <v>1400</v>
          </cell>
          <cell r="J71">
            <v>20</v>
          </cell>
          <cell r="K71" t="str">
            <v/>
          </cell>
          <cell r="L71">
            <v>28000</v>
          </cell>
          <cell r="M71" t="str">
            <v>-</v>
          </cell>
        </row>
        <row r="72">
          <cell r="C72" t="str">
            <v>Boeing Spirit AeroSystems</v>
          </cell>
          <cell r="D72">
            <v>45100</v>
          </cell>
          <cell r="E72" t="str">
            <v>[4]</v>
          </cell>
          <cell r="G72">
            <v>1</v>
          </cell>
          <cell r="I72">
            <v>6000</v>
          </cell>
          <cell r="J72">
            <v>1</v>
          </cell>
          <cell r="K72" t="str">
            <v/>
          </cell>
          <cell r="L72">
            <v>6000</v>
          </cell>
        </row>
        <row r="73">
          <cell r="C73" t="str">
            <v>Los Angeles and Orange County Hotels</v>
          </cell>
          <cell r="D73">
            <v>45112</v>
          </cell>
          <cell r="E73" t="str">
            <v>[4]</v>
          </cell>
          <cell r="F73">
            <v>1</v>
          </cell>
          <cell r="G73">
            <v>1</v>
          </cell>
          <cell r="H73">
            <v>19950</v>
          </cell>
          <cell r="I73">
            <v>19950</v>
          </cell>
          <cell r="J73">
            <v>14</v>
          </cell>
          <cell r="K73">
            <v>45000</v>
          </cell>
          <cell r="L73">
            <v>45000</v>
          </cell>
          <cell r="M73" t="str">
            <v>-</v>
          </cell>
        </row>
        <row r="74">
          <cell r="C74" t="str">
            <v>The Alliance of Motion Picture and Television Writers</v>
          </cell>
          <cell r="D74">
            <v>45120</v>
          </cell>
          <cell r="E74" t="str">
            <v>[4]</v>
          </cell>
          <cell r="F74">
            <v>1</v>
          </cell>
          <cell r="G74">
            <v>1</v>
          </cell>
          <cell r="H74">
            <v>160000</v>
          </cell>
          <cell r="I74">
            <v>160000</v>
          </cell>
          <cell r="J74">
            <v>12</v>
          </cell>
          <cell r="K74">
            <v>1920000</v>
          </cell>
          <cell r="L74">
            <v>1920000</v>
          </cell>
          <cell r="M74" t="str">
            <v>-</v>
          </cell>
        </row>
        <row r="75">
          <cell r="B75" t="str">
            <v>July Table 2</v>
          </cell>
          <cell r="C75" t="str">
            <v>Table 2 total</v>
          </cell>
          <cell r="F75">
            <v>2</v>
          </cell>
          <cell r="G75">
            <v>6</v>
          </cell>
          <cell r="H75">
            <v>179950</v>
          </cell>
          <cell r="I75">
            <v>201050</v>
          </cell>
          <cell r="J75" t="str">
            <v>-</v>
          </cell>
          <cell r="K75">
            <v>1965000</v>
          </cell>
          <cell r="L75">
            <v>2273000</v>
          </cell>
          <cell r="M75">
            <v>7.1695327975371877E-4</v>
          </cell>
        </row>
        <row r="76">
          <cell r="B76" t="str">
            <v>July</v>
          </cell>
          <cell r="C76" t="str">
            <v>Cumulative &amp; time series total (1,000s)</v>
          </cell>
          <cell r="F76">
            <v>2</v>
          </cell>
          <cell r="G76">
            <v>6</v>
          </cell>
          <cell r="H76">
            <v>179.95</v>
          </cell>
          <cell r="I76">
            <v>201.05</v>
          </cell>
          <cell r="J76" t="str">
            <v>-</v>
          </cell>
          <cell r="K76">
            <v>1965</v>
          </cell>
          <cell r="L76">
            <v>2273</v>
          </cell>
          <cell r="M76">
            <v>7.1695327975371884E-2</v>
          </cell>
        </row>
        <row r="79">
          <cell r="C79" t="str">
            <v>August</v>
          </cell>
        </row>
        <row r="80">
          <cell r="B80" t="str">
            <v>IDs used for the vlookups</v>
          </cell>
          <cell r="C80" t="str">
            <v>Establishment</v>
          </cell>
          <cell r="D80" t="str">
            <v>Start</v>
          </cell>
          <cell r="E80" t="str">
            <v>End</v>
          </cell>
          <cell r="F80" t="str">
            <v>Number of stoppages beginning in the month</v>
          </cell>
          <cell r="G80" t="str">
            <v>Number of stoppages in effect in the month</v>
          </cell>
          <cell r="H80" t="str">
            <v>Number of workers beginning in the month</v>
          </cell>
          <cell r="I80" t="str">
            <v>Number of workers in effect in the month</v>
          </cell>
          <cell r="J80" t="str">
            <v>Days idled for the month</v>
          </cell>
          <cell r="K80" t="str">
            <v>Days idle beginning in the month</v>
          </cell>
          <cell r="L80" t="str">
            <v>Days idle in effect in the month</v>
          </cell>
          <cell r="M80" t="str">
            <v>Days idle as a percentage of total 
working time</v>
          </cell>
        </row>
        <row r="81">
          <cell r="F81" t="str">
            <v>WSU100</v>
          </cell>
          <cell r="G81" t="str">
            <v>WSU200</v>
          </cell>
          <cell r="H81" t="str">
            <v>WSU010</v>
          </cell>
          <cell r="I81" t="str">
            <v>WSU020</v>
          </cell>
          <cell r="J81" t="str">
            <v>-</v>
          </cell>
          <cell r="K81" t="str">
            <v>-</v>
          </cell>
          <cell r="L81" t="str">
            <v>WSU001</v>
          </cell>
          <cell r="M81" t="str">
            <v>WSU002</v>
          </cell>
        </row>
        <row r="82">
          <cell r="C82" t="str">
            <v>University of Michigan</v>
          </cell>
          <cell r="D82">
            <v>45014</v>
          </cell>
          <cell r="E82">
            <v>45163</v>
          </cell>
          <cell r="G82">
            <v>1</v>
          </cell>
          <cell r="I82">
            <v>2200</v>
          </cell>
          <cell r="J82">
            <v>19</v>
          </cell>
          <cell r="K82" t="str">
            <v/>
          </cell>
          <cell r="L82">
            <v>41800</v>
          </cell>
          <cell r="M82" t="str">
            <v>-</v>
          </cell>
        </row>
        <row r="83">
          <cell r="C83" t="str">
            <v>Writers Guild of America</v>
          </cell>
          <cell r="D83">
            <v>45048</v>
          </cell>
          <cell r="E83" t="str">
            <v>[4]</v>
          </cell>
          <cell r="G83">
            <v>1</v>
          </cell>
          <cell r="I83">
            <v>11500</v>
          </cell>
          <cell r="J83">
            <v>23</v>
          </cell>
          <cell r="K83" t="str">
            <v/>
          </cell>
          <cell r="L83">
            <v>264500</v>
          </cell>
          <cell r="M83" t="str">
            <v>-</v>
          </cell>
        </row>
        <row r="84">
          <cell r="C84" t="str">
            <v>Wabtec</v>
          </cell>
          <cell r="D84">
            <v>45099</v>
          </cell>
          <cell r="E84" t="str">
            <v>[4]</v>
          </cell>
          <cell r="G84">
            <v>1</v>
          </cell>
          <cell r="I84">
            <v>1400</v>
          </cell>
          <cell r="J84">
            <v>23</v>
          </cell>
          <cell r="K84" t="str">
            <v/>
          </cell>
          <cell r="L84">
            <v>32200</v>
          </cell>
          <cell r="M84" t="str">
            <v>-</v>
          </cell>
        </row>
        <row r="85">
          <cell r="C85" t="str">
            <v>Los Angeles and Orange County Hotels</v>
          </cell>
          <cell r="D85">
            <v>45112</v>
          </cell>
          <cell r="E85" t="str">
            <v>[4]</v>
          </cell>
          <cell r="G85">
            <v>1</v>
          </cell>
          <cell r="I85">
            <v>1800</v>
          </cell>
          <cell r="J85">
            <v>23</v>
          </cell>
          <cell r="K85" t="str">
            <v/>
          </cell>
          <cell r="L85">
            <v>41400</v>
          </cell>
        </row>
        <row r="86">
          <cell r="C86" t="str">
            <v>The Alliance of Motion Picture and Television Writers</v>
          </cell>
          <cell r="D86">
            <v>45120</v>
          </cell>
          <cell r="E86" t="str">
            <v>[4]</v>
          </cell>
          <cell r="G86">
            <v>1</v>
          </cell>
          <cell r="I86">
            <v>160000</v>
          </cell>
          <cell r="J86">
            <v>23</v>
          </cell>
          <cell r="K86" t="str">
            <v/>
          </cell>
          <cell r="L86">
            <v>3680000</v>
          </cell>
        </row>
        <row r="87">
          <cell r="C87" t="str">
            <v>New Jersey's Robert Wood Johnson University Hospital Nurses</v>
          </cell>
          <cell r="D87">
            <v>45142</v>
          </cell>
          <cell r="E87" t="str">
            <v>[4]</v>
          </cell>
          <cell r="F87">
            <v>1</v>
          </cell>
          <cell r="G87">
            <v>1</v>
          </cell>
          <cell r="H87">
            <v>1700</v>
          </cell>
          <cell r="I87">
            <v>1700</v>
          </cell>
          <cell r="J87">
            <v>20</v>
          </cell>
          <cell r="K87">
            <v>34000</v>
          </cell>
          <cell r="L87">
            <v>34000</v>
          </cell>
        </row>
        <row r="88">
          <cell r="C88" t="str">
            <v>Los Angeles City Workers</v>
          </cell>
          <cell r="D88">
            <v>45146</v>
          </cell>
          <cell r="E88">
            <v>45146</v>
          </cell>
          <cell r="F88">
            <v>1</v>
          </cell>
          <cell r="G88">
            <v>1</v>
          </cell>
          <cell r="H88">
            <v>11000</v>
          </cell>
          <cell r="I88">
            <v>11000</v>
          </cell>
          <cell r="J88">
            <v>1</v>
          </cell>
          <cell r="K88">
            <v>11000</v>
          </cell>
          <cell r="L88">
            <v>11000</v>
          </cell>
        </row>
        <row r="90">
          <cell r="B90" t="str">
            <v>August Table 2</v>
          </cell>
          <cell r="C90" t="str">
            <v>Table 2 total</v>
          </cell>
          <cell r="F90">
            <v>2</v>
          </cell>
          <cell r="G90">
            <v>7</v>
          </cell>
          <cell r="H90">
            <v>12700</v>
          </cell>
          <cell r="I90">
            <v>189600</v>
          </cell>
          <cell r="J90" t="str">
            <v>-</v>
          </cell>
          <cell r="K90">
            <v>45000</v>
          </cell>
          <cell r="L90">
            <v>4104900</v>
          </cell>
          <cell r="M90">
            <v>1.1251097728237022E-3</v>
          </cell>
        </row>
        <row r="91">
          <cell r="B91" t="str">
            <v>August</v>
          </cell>
          <cell r="C91" t="str">
            <v>Cumulative &amp; time series total (1,000s)</v>
          </cell>
          <cell r="F91">
            <v>2</v>
          </cell>
          <cell r="G91">
            <v>7</v>
          </cell>
          <cell r="H91">
            <v>12.7</v>
          </cell>
          <cell r="I91">
            <v>189.6</v>
          </cell>
          <cell r="J91" t="str">
            <v>-</v>
          </cell>
          <cell r="K91">
            <v>45</v>
          </cell>
          <cell r="L91">
            <v>4104.8999999999996</v>
          </cell>
          <cell r="M91">
            <v>0.11251097728237022</v>
          </cell>
        </row>
        <row r="94">
          <cell r="C94" t="str">
            <v>September</v>
          </cell>
        </row>
        <row r="95">
          <cell r="B95" t="str">
            <v>IDs used for the vlookups</v>
          </cell>
          <cell r="C95" t="str">
            <v>Establishment</v>
          </cell>
          <cell r="D95" t="str">
            <v>Start</v>
          </cell>
          <cell r="E95" t="str">
            <v>End</v>
          </cell>
          <cell r="F95" t="str">
            <v>Number of stoppages beginning in the month</v>
          </cell>
          <cell r="G95" t="str">
            <v>Number of stoppages in effect in the month</v>
          </cell>
          <cell r="H95" t="str">
            <v>Number of workers beginning in the month</v>
          </cell>
          <cell r="I95" t="str">
            <v>Number of workers in effect in the month</v>
          </cell>
          <cell r="J95" t="str">
            <v>Days idled for the month</v>
          </cell>
          <cell r="K95" t="str">
            <v>Days idle beginning in the month</v>
          </cell>
          <cell r="L95" t="str">
            <v>Days idle in effect in the month</v>
          </cell>
          <cell r="M95" t="str">
            <v>Days idle as a percentage of total 
working time</v>
          </cell>
        </row>
        <row r="96">
          <cell r="F96" t="str">
            <v>WSU100</v>
          </cell>
          <cell r="G96" t="str">
            <v>WSU200</v>
          </cell>
          <cell r="H96" t="str">
            <v>WSU010</v>
          </cell>
          <cell r="I96" t="str">
            <v>WSU020</v>
          </cell>
          <cell r="J96" t="str">
            <v>-</v>
          </cell>
          <cell r="K96" t="str">
            <v>-</v>
          </cell>
          <cell r="L96" t="str">
            <v>WSU001</v>
          </cell>
          <cell r="M96" t="str">
            <v>WSU002</v>
          </cell>
        </row>
        <row r="97">
          <cell r="C97" t="str">
            <v>Alliance of Motion Picture and Television Producers (SAG and AFTRA)</v>
          </cell>
          <cell r="D97">
            <v>45048</v>
          </cell>
          <cell r="E97">
            <v>45193</v>
          </cell>
          <cell r="G97">
            <v>1</v>
          </cell>
          <cell r="I97">
            <v>11500</v>
          </cell>
          <cell r="J97" t="str">
            <v>17</v>
          </cell>
          <cell r="K97" t="str">
            <v/>
          </cell>
          <cell r="L97">
            <v>195500</v>
          </cell>
          <cell r="M97" t="str">
            <v>-</v>
          </cell>
        </row>
        <row r="98">
          <cell r="C98" t="str">
            <v>Los Angeles and Orange County Hotels</v>
          </cell>
          <cell r="D98">
            <v>45109</v>
          </cell>
          <cell r="E98" t="str">
            <v>[4]</v>
          </cell>
          <cell r="G98">
            <v>1</v>
          </cell>
          <cell r="I98">
            <v>1800</v>
          </cell>
          <cell r="J98">
            <v>20</v>
          </cell>
          <cell r="K98" t="str">
            <v/>
          </cell>
          <cell r="L98">
            <v>36000</v>
          </cell>
          <cell r="M98" t="str">
            <v>-</v>
          </cell>
        </row>
        <row r="99">
          <cell r="C99" t="str">
            <v>The Alliance of Motion Picture and Television Producers (WGAW, WGAE)</v>
          </cell>
          <cell r="D99">
            <v>45120</v>
          </cell>
          <cell r="E99" t="str">
            <v>[4]</v>
          </cell>
          <cell r="G99">
            <v>1</v>
          </cell>
          <cell r="I99">
            <v>160000</v>
          </cell>
          <cell r="J99">
            <v>20</v>
          </cell>
          <cell r="K99" t="str">
            <v/>
          </cell>
          <cell r="L99">
            <v>3200000</v>
          </cell>
          <cell r="M99" t="str">
            <v>-</v>
          </cell>
        </row>
        <row r="100">
          <cell r="C100" t="str">
            <v>New Jersey's Robert Wood Johnson University Hospital Nurses</v>
          </cell>
          <cell r="D100">
            <v>45142</v>
          </cell>
          <cell r="E100" t="str">
            <v>[4]</v>
          </cell>
          <cell r="G100">
            <v>1</v>
          </cell>
          <cell r="I100">
            <v>1700</v>
          </cell>
          <cell r="J100">
            <v>20</v>
          </cell>
          <cell r="K100" t="str">
            <v/>
          </cell>
          <cell r="L100">
            <v>34000</v>
          </cell>
        </row>
        <row r="101">
          <cell r="C101" t="str">
            <v>Blue Cross Blue Shield</v>
          </cell>
          <cell r="D101">
            <v>45182</v>
          </cell>
          <cell r="E101" t="str">
            <v>[4]</v>
          </cell>
          <cell r="F101">
            <v>1</v>
          </cell>
          <cell r="G101">
            <v>1</v>
          </cell>
          <cell r="H101">
            <v>1100</v>
          </cell>
          <cell r="I101">
            <v>1100</v>
          </cell>
          <cell r="J101">
            <v>13</v>
          </cell>
          <cell r="K101">
            <v>14300</v>
          </cell>
          <cell r="L101">
            <v>14300</v>
          </cell>
        </row>
        <row r="102">
          <cell r="C102" t="str">
            <v>Ford Motor Co., General Motors Co., and Stellantis</v>
          </cell>
          <cell r="D102">
            <v>45184</v>
          </cell>
          <cell r="E102" t="str">
            <v>[4]</v>
          </cell>
          <cell r="F102">
            <v>1</v>
          </cell>
          <cell r="G102">
            <v>1</v>
          </cell>
          <cell r="H102">
            <v>12700</v>
          </cell>
          <cell r="I102">
            <v>12700</v>
          </cell>
          <cell r="J102">
            <v>11</v>
          </cell>
          <cell r="K102">
            <v>139700</v>
          </cell>
          <cell r="L102">
            <v>139700</v>
          </cell>
          <cell r="M102" t="str">
            <v>-</v>
          </cell>
        </row>
        <row r="103">
          <cell r="C103" t="str">
            <v>Ford Motor Co., General Motors Co., and Stellantis</v>
          </cell>
          <cell r="D103">
            <v>45184</v>
          </cell>
          <cell r="E103" t="str">
            <v>[4]</v>
          </cell>
          <cell r="H103">
            <v>5600</v>
          </cell>
          <cell r="I103">
            <v>5600</v>
          </cell>
          <cell r="J103">
            <v>5</v>
          </cell>
          <cell r="K103">
            <v>28000</v>
          </cell>
          <cell r="L103">
            <v>28000</v>
          </cell>
        </row>
        <row r="104">
          <cell r="C104" t="str">
            <v>Ford Motor Co., General Motors Co., and Stellantis</v>
          </cell>
          <cell r="D104">
            <v>45184</v>
          </cell>
          <cell r="E104" t="str">
            <v>[4]</v>
          </cell>
          <cell r="H104">
            <v>7000</v>
          </cell>
          <cell r="I104">
            <v>7000</v>
          </cell>
          <cell r="J104">
            <v>0</v>
          </cell>
          <cell r="K104">
            <v>0</v>
          </cell>
          <cell r="L104">
            <v>0</v>
          </cell>
          <cell r="M104" t="str">
            <v>-</v>
          </cell>
        </row>
        <row r="105">
          <cell r="B105" t="str">
            <v>September Table 2</v>
          </cell>
          <cell r="C105" t="str">
            <v>Table 2 total</v>
          </cell>
          <cell r="F105">
            <v>2</v>
          </cell>
          <cell r="G105">
            <v>6</v>
          </cell>
          <cell r="H105">
            <v>26400</v>
          </cell>
          <cell r="I105">
            <v>201400</v>
          </cell>
          <cell r="J105" t="str">
            <v>-</v>
          </cell>
          <cell r="K105">
            <v>182000</v>
          </cell>
          <cell r="L105">
            <v>3647500</v>
          </cell>
          <cell r="M105">
            <v>1.1449315395287811E-3</v>
          </cell>
        </row>
        <row r="106">
          <cell r="B106" t="str">
            <v>September</v>
          </cell>
          <cell r="C106" t="str">
            <v>Cumulative &amp; time series total (1,000s)</v>
          </cell>
          <cell r="F106">
            <v>2</v>
          </cell>
          <cell r="G106">
            <v>6</v>
          </cell>
          <cell r="H106">
            <v>26.4</v>
          </cell>
          <cell r="I106">
            <v>201.4</v>
          </cell>
          <cell r="J106" t="str">
            <v>-</v>
          </cell>
          <cell r="K106">
            <v>182</v>
          </cell>
          <cell r="L106">
            <v>3647.5</v>
          </cell>
          <cell r="M106">
            <v>0.11449315395287811</v>
          </cell>
        </row>
        <row r="109">
          <cell r="C109" t="str">
            <v>October</v>
          </cell>
        </row>
        <row r="110">
          <cell r="B110" t="str">
            <v>IDs used for the vlookups</v>
          </cell>
          <cell r="C110" t="str">
            <v>Establishment</v>
          </cell>
          <cell r="D110" t="str">
            <v>Start</v>
          </cell>
          <cell r="E110" t="str">
            <v>End</v>
          </cell>
          <cell r="F110" t="str">
            <v>Number of stoppages beginning in the month</v>
          </cell>
          <cell r="G110" t="str">
            <v>Number of stoppages in effect in the month</v>
          </cell>
          <cell r="H110" t="str">
            <v>Number of workers beginning in the month</v>
          </cell>
          <cell r="I110" t="str">
            <v>Number of workers in effect in the month</v>
          </cell>
          <cell r="J110" t="str">
            <v>Days idled for the month</v>
          </cell>
          <cell r="K110" t="str">
            <v>Days idle beginning in the month</v>
          </cell>
          <cell r="L110" t="str">
            <v>Days idle in effect in the month</v>
          </cell>
          <cell r="M110" t="str">
            <v>Days idle as a percentage of total 
working time</v>
          </cell>
        </row>
        <row r="111">
          <cell r="F111" t="str">
            <v>WSU100</v>
          </cell>
          <cell r="G111" t="str">
            <v>WSU200</v>
          </cell>
          <cell r="H111" t="str">
            <v>WSU010</v>
          </cell>
          <cell r="I111" t="str">
            <v>WSU020</v>
          </cell>
          <cell r="J111" t="str">
            <v>-</v>
          </cell>
          <cell r="K111" t="str">
            <v>-</v>
          </cell>
          <cell r="L111" t="str">
            <v>WSU001</v>
          </cell>
          <cell r="M111" t="str">
            <v>WSU002</v>
          </cell>
        </row>
        <row r="112">
          <cell r="C112" t="str">
            <v>Ford Motor Co., General Motors Co., and Stellantis</v>
          </cell>
          <cell r="D112">
            <v>45184</v>
          </cell>
          <cell r="E112" t="str">
            <v>[4]</v>
          </cell>
          <cell r="I112">
            <v>7000</v>
          </cell>
          <cell r="J112">
            <v>21</v>
          </cell>
          <cell r="K112" t="str">
            <v/>
          </cell>
          <cell r="L112">
            <v>147000</v>
          </cell>
          <cell r="M112" t="str">
            <v>-</v>
          </cell>
        </row>
        <row r="113">
          <cell r="C113" t="str">
            <v>Ford Motor Co., General Motors Co., and Stellantis</v>
          </cell>
          <cell r="D113">
            <v>45223</v>
          </cell>
          <cell r="E113" t="str">
            <v>[4]</v>
          </cell>
          <cell r="H113">
            <v>5000</v>
          </cell>
          <cell r="I113">
            <v>5000</v>
          </cell>
          <cell r="J113">
            <v>6</v>
          </cell>
          <cell r="K113">
            <v>30000</v>
          </cell>
          <cell r="L113">
            <v>30000</v>
          </cell>
        </row>
        <row r="114">
          <cell r="C114" t="str">
            <v>Ford Motor Co., General Motors Co., and Stellantis</v>
          </cell>
          <cell r="D114">
            <v>45210</v>
          </cell>
          <cell r="E114" t="str">
            <v>[4]</v>
          </cell>
          <cell r="H114">
            <v>8700</v>
          </cell>
          <cell r="I114">
            <v>8700</v>
          </cell>
          <cell r="J114">
            <v>14</v>
          </cell>
          <cell r="K114">
            <v>121800</v>
          </cell>
          <cell r="L114">
            <v>121800</v>
          </cell>
        </row>
        <row r="115">
          <cell r="C115" t="str">
            <v>Ford Motor Co., General Motors Co., and Stellantis</v>
          </cell>
          <cell r="D115">
            <v>45208</v>
          </cell>
          <cell r="E115" t="str">
            <v>[4]</v>
          </cell>
          <cell r="H115">
            <v>4000</v>
          </cell>
          <cell r="I115">
            <v>4000</v>
          </cell>
          <cell r="J115">
            <v>16</v>
          </cell>
          <cell r="K115">
            <v>64000</v>
          </cell>
          <cell r="L115">
            <v>64000</v>
          </cell>
        </row>
        <row r="116">
          <cell r="C116" t="str">
            <v>Ford Motor Co., General Motors Co., and Stellantis</v>
          </cell>
          <cell r="D116">
            <v>45222</v>
          </cell>
          <cell r="E116" t="str">
            <v>[4]</v>
          </cell>
          <cell r="H116">
            <v>6800</v>
          </cell>
          <cell r="I116">
            <v>6800</v>
          </cell>
          <cell r="J116">
            <v>7</v>
          </cell>
          <cell r="K116">
            <v>47600</v>
          </cell>
          <cell r="L116">
            <v>47600</v>
          </cell>
          <cell r="M116" t="str">
            <v>-</v>
          </cell>
        </row>
        <row r="117">
          <cell r="C117" t="str">
            <v>Ford Motor Co., General Motors Co., and Stellantis</v>
          </cell>
          <cell r="D117">
            <v>45228</v>
          </cell>
          <cell r="E117" t="str">
            <v>[4]</v>
          </cell>
          <cell r="H117">
            <v>4000</v>
          </cell>
          <cell r="I117">
            <v>4000</v>
          </cell>
          <cell r="J117">
            <v>2</v>
          </cell>
          <cell r="K117">
            <v>8000</v>
          </cell>
          <cell r="L117">
            <v>8000</v>
          </cell>
        </row>
        <row r="118">
          <cell r="C118" t="str">
            <v>Alliance of Motion Picture and Television Producers (SAG and AFTRA)</v>
          </cell>
          <cell r="D118">
            <v>45120</v>
          </cell>
          <cell r="E118" t="str">
            <v>[4]</v>
          </cell>
          <cell r="G118">
            <v>1</v>
          </cell>
          <cell r="I118">
            <v>160000</v>
          </cell>
          <cell r="J118">
            <v>21</v>
          </cell>
          <cell r="K118" t="str">
            <v/>
          </cell>
          <cell r="L118">
            <v>3360000</v>
          </cell>
        </row>
        <row r="119">
          <cell r="C119" t="str">
            <v>Ford Motor Co., General Motors Co., and Stellantis</v>
          </cell>
          <cell r="D119">
            <v>45184</v>
          </cell>
          <cell r="E119" t="str">
            <v>[4]</v>
          </cell>
          <cell r="G119">
            <v>1</v>
          </cell>
          <cell r="I119">
            <v>12700</v>
          </cell>
          <cell r="J119">
            <v>21</v>
          </cell>
          <cell r="K119" t="str">
            <v/>
          </cell>
          <cell r="L119">
            <v>266700</v>
          </cell>
        </row>
        <row r="120">
          <cell r="C120" t="str">
            <v>Ford Motor Co., General Motors Co., and Stellantis</v>
          </cell>
          <cell r="D120">
            <v>45184</v>
          </cell>
          <cell r="E120" t="str">
            <v>[4]</v>
          </cell>
          <cell r="I120">
            <v>5600</v>
          </cell>
          <cell r="J120" t="str">
            <v>21</v>
          </cell>
          <cell r="K120" t="str">
            <v/>
          </cell>
          <cell r="L120">
            <v>117600</v>
          </cell>
        </row>
        <row r="121">
          <cell r="C121" t="str">
            <v xml:space="preserve">MGM Grand Detroit, MotorCity Casino, and Hollywood Casino at Greektown </v>
          </cell>
          <cell r="D121">
            <v>45216</v>
          </cell>
          <cell r="E121" t="str">
            <v>[4]</v>
          </cell>
          <cell r="F121">
            <v>1</v>
          </cell>
          <cell r="G121">
            <v>1</v>
          </cell>
          <cell r="H121">
            <v>3700</v>
          </cell>
          <cell r="I121">
            <v>3700</v>
          </cell>
          <cell r="J121">
            <v>11</v>
          </cell>
          <cell r="K121">
            <v>40700</v>
          </cell>
          <cell r="L121">
            <v>40700</v>
          </cell>
          <cell r="M121" t="str">
            <v>-</v>
          </cell>
        </row>
        <row r="122">
          <cell r="C122" t="str">
            <v>Kaiser Permanente</v>
          </cell>
          <cell r="D122">
            <v>45203</v>
          </cell>
          <cell r="E122">
            <v>45206</v>
          </cell>
          <cell r="F122">
            <v>1</v>
          </cell>
          <cell r="G122">
            <v>1</v>
          </cell>
          <cell r="H122">
            <v>75000</v>
          </cell>
          <cell r="I122">
            <v>75000</v>
          </cell>
          <cell r="J122">
            <v>3</v>
          </cell>
          <cell r="K122">
            <v>225000</v>
          </cell>
          <cell r="L122">
            <v>225000</v>
          </cell>
        </row>
        <row r="123">
          <cell r="C123" t="str">
            <v>Los Angeles and Orange County Hotels</v>
          </cell>
          <cell r="D123">
            <v>45112</v>
          </cell>
          <cell r="E123" t="str">
            <v>[4]</v>
          </cell>
          <cell r="G123">
            <v>1</v>
          </cell>
          <cell r="I123">
            <v>1800</v>
          </cell>
          <cell r="J123">
            <v>21</v>
          </cell>
          <cell r="L123">
            <v>37800</v>
          </cell>
        </row>
        <row r="124">
          <cell r="C124" t="str">
            <v>Peace Health</v>
          </cell>
          <cell r="D124">
            <v>45221</v>
          </cell>
          <cell r="E124">
            <v>45227</v>
          </cell>
          <cell r="F124">
            <v>1</v>
          </cell>
          <cell r="G124">
            <v>1</v>
          </cell>
          <cell r="H124">
            <v>1300</v>
          </cell>
          <cell r="I124">
            <v>1300</v>
          </cell>
          <cell r="J124">
            <v>5</v>
          </cell>
          <cell r="K124">
            <v>6500</v>
          </cell>
          <cell r="L124">
            <v>6500</v>
          </cell>
        </row>
        <row r="125">
          <cell r="C125" t="str">
            <v>New Jersey's Robert Wood Johnson University Hospital Nurses</v>
          </cell>
          <cell r="D125">
            <v>45142</v>
          </cell>
          <cell r="E125" t="str">
            <v>[4]</v>
          </cell>
          <cell r="G125">
            <v>1</v>
          </cell>
          <cell r="I125">
            <v>1700</v>
          </cell>
          <cell r="J125">
            <v>21</v>
          </cell>
          <cell r="L125">
            <v>35700</v>
          </cell>
        </row>
        <row r="126">
          <cell r="C126" t="str">
            <v>Blue Cross Blue Shield</v>
          </cell>
          <cell r="D126">
            <v>45182</v>
          </cell>
          <cell r="E126" t="str">
            <v>[4]</v>
          </cell>
          <cell r="G126">
            <v>1</v>
          </cell>
          <cell r="I126">
            <v>1100</v>
          </cell>
          <cell r="J126">
            <v>21</v>
          </cell>
          <cell r="L126">
            <v>23100</v>
          </cell>
        </row>
        <row r="127">
          <cell r="C127" t="str">
            <v>Prime Healthcare</v>
          </cell>
          <cell r="D127">
            <v>45208</v>
          </cell>
          <cell r="E127">
            <v>45213</v>
          </cell>
          <cell r="F127">
            <v>1</v>
          </cell>
          <cell r="G127">
            <v>1</v>
          </cell>
          <cell r="H127">
            <v>1800</v>
          </cell>
          <cell r="I127">
            <v>1800</v>
          </cell>
          <cell r="J127">
            <v>5</v>
          </cell>
          <cell r="K127">
            <v>9000</v>
          </cell>
          <cell r="L127">
            <v>9000</v>
          </cell>
          <cell r="M127" t="str">
            <v>-</v>
          </cell>
        </row>
        <row r="128">
          <cell r="B128" t="str">
            <v>October Table 2</v>
          </cell>
          <cell r="C128" t="str">
            <v>Table 2 total</v>
          </cell>
          <cell r="F128">
            <v>4</v>
          </cell>
          <cell r="G128">
            <v>9</v>
          </cell>
          <cell r="H128">
            <v>110300</v>
          </cell>
          <cell r="I128">
            <v>300200</v>
          </cell>
          <cell r="J128" t="str">
            <v>-</v>
          </cell>
          <cell r="K128">
            <v>552600</v>
          </cell>
          <cell r="L128">
            <v>4540500</v>
          </cell>
          <cell r="M128">
            <v>1.3490879951224251E-3</v>
          </cell>
        </row>
        <row r="129">
          <cell r="B129" t="str">
            <v>October</v>
          </cell>
          <cell r="C129" t="str">
            <v>Cumulative &amp; time series total (1,000s)</v>
          </cell>
          <cell r="F129">
            <v>4</v>
          </cell>
          <cell r="G129">
            <v>9</v>
          </cell>
          <cell r="H129">
            <v>110.3</v>
          </cell>
          <cell r="I129">
            <v>300.2</v>
          </cell>
          <cell r="J129" t="str">
            <v>-</v>
          </cell>
          <cell r="K129">
            <v>552.6</v>
          </cell>
          <cell r="L129">
            <v>4540.5</v>
          </cell>
          <cell r="M129">
            <v>0.13490879951224252</v>
          </cell>
        </row>
        <row r="132">
          <cell r="C132" t="str">
            <v>November</v>
          </cell>
        </row>
        <row r="133">
          <cell r="B133" t="str">
            <v>IDs used for the vlookups</v>
          </cell>
          <cell r="C133" t="str">
            <v>Establishment</v>
          </cell>
          <cell r="D133" t="str">
            <v>Start</v>
          </cell>
          <cell r="E133" t="str">
            <v>End</v>
          </cell>
          <cell r="F133" t="str">
            <v>Number of stoppages beginning in the month</v>
          </cell>
          <cell r="G133" t="str">
            <v>Number of stoppages in effect in the month</v>
          </cell>
          <cell r="H133" t="str">
            <v>Number of workers beginning in the month</v>
          </cell>
          <cell r="I133" t="str">
            <v>Number of workers in effect in the month</v>
          </cell>
          <cell r="J133" t="str">
            <v>Days idled for the month</v>
          </cell>
          <cell r="K133" t="str">
            <v>Days idle beginning in the month</v>
          </cell>
          <cell r="L133" t="str">
            <v>Days idle in effect in the month</v>
          </cell>
          <cell r="M133" t="str">
            <v>Days idle as a percentage of total 
working time</v>
          </cell>
        </row>
        <row r="134">
          <cell r="F134" t="str">
            <v>WSU100</v>
          </cell>
          <cell r="G134" t="str">
            <v>WSU200</v>
          </cell>
          <cell r="H134" t="str">
            <v>WSU010</v>
          </cell>
          <cell r="I134" t="str">
            <v>WSU020</v>
          </cell>
          <cell r="J134" t="str">
            <v>-</v>
          </cell>
          <cell r="K134" t="str">
            <v>-</v>
          </cell>
          <cell r="L134" t="str">
            <v>WSU001</v>
          </cell>
          <cell r="M134" t="str">
            <v>WSU002</v>
          </cell>
        </row>
        <row r="135">
          <cell r="K135" t="str">
            <v/>
          </cell>
          <cell r="L135">
            <v>0</v>
          </cell>
          <cell r="M135" t="str">
            <v>-</v>
          </cell>
        </row>
        <row r="136">
          <cell r="K136" t="str">
            <v/>
          </cell>
          <cell r="L136">
            <v>0</v>
          </cell>
          <cell r="M136" t="str">
            <v>-</v>
          </cell>
        </row>
        <row r="137">
          <cell r="K137" t="str">
            <v/>
          </cell>
          <cell r="L137">
            <v>0</v>
          </cell>
          <cell r="M137" t="str">
            <v>-</v>
          </cell>
        </row>
        <row r="138">
          <cell r="K138" t="str">
            <v/>
          </cell>
          <cell r="L138">
            <v>0</v>
          </cell>
          <cell r="M138" t="str">
            <v>-</v>
          </cell>
        </row>
        <row r="139">
          <cell r="B139" t="str">
            <v>November Table 2</v>
          </cell>
          <cell r="C139" t="str">
            <v>Table 2 total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 t="str">
            <v>-</v>
          </cell>
          <cell r="K139">
            <v>0</v>
          </cell>
          <cell r="L139">
            <v>0</v>
          </cell>
          <cell r="M139" t="e">
            <v>#DIV/0!</v>
          </cell>
        </row>
        <row r="140">
          <cell r="B140" t="str">
            <v>November</v>
          </cell>
          <cell r="C140" t="str">
            <v>Cumulative &amp; time series total (1,000s)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 t="str">
            <v>-</v>
          </cell>
          <cell r="K140">
            <v>0</v>
          </cell>
          <cell r="L140">
            <v>0</v>
          </cell>
          <cell r="M140" t="e">
            <v>#DIV/0!</v>
          </cell>
        </row>
        <row r="143">
          <cell r="C143" t="str">
            <v>December</v>
          </cell>
        </row>
        <row r="144">
          <cell r="B144" t="str">
            <v>IDs used for the vlookups</v>
          </cell>
          <cell r="C144" t="str">
            <v>Establishment</v>
          </cell>
          <cell r="D144" t="str">
            <v>Start</v>
          </cell>
          <cell r="E144" t="str">
            <v>End</v>
          </cell>
          <cell r="F144" t="str">
            <v>Number of stoppages beginning in the month</v>
          </cell>
          <cell r="G144" t="str">
            <v>Number of stoppages in effect in the month</v>
          </cell>
          <cell r="H144" t="str">
            <v>Number of workers beginning in the month</v>
          </cell>
          <cell r="I144" t="str">
            <v>Number of workers in effect in the month</v>
          </cell>
          <cell r="J144" t="str">
            <v>Days idled for the month</v>
          </cell>
          <cell r="K144" t="str">
            <v>Days idle beginning in the month</v>
          </cell>
          <cell r="L144" t="str">
            <v>Days idle in effect in the month</v>
          </cell>
          <cell r="M144" t="str">
            <v>Days idle as a percentage of total 
working time</v>
          </cell>
        </row>
        <row r="145">
          <cell r="F145" t="str">
            <v>WSU100</v>
          </cell>
          <cell r="G145" t="str">
            <v>WSU200</v>
          </cell>
          <cell r="H145" t="str">
            <v>WSU010</v>
          </cell>
          <cell r="I145" t="str">
            <v>WSU020</v>
          </cell>
          <cell r="J145" t="str">
            <v>-</v>
          </cell>
          <cell r="K145" t="str">
            <v>-</v>
          </cell>
          <cell r="L145" t="str">
            <v>WSU001</v>
          </cell>
          <cell r="M145" t="str">
            <v>WSU002</v>
          </cell>
        </row>
        <row r="146">
          <cell r="K146" t="str">
            <v/>
          </cell>
          <cell r="L146">
            <v>0</v>
          </cell>
          <cell r="M146" t="str">
            <v>-</v>
          </cell>
        </row>
        <row r="147">
          <cell r="K147" t="str">
            <v/>
          </cell>
          <cell r="L147">
            <v>0</v>
          </cell>
          <cell r="M147" t="str">
            <v>-</v>
          </cell>
        </row>
        <row r="148">
          <cell r="K148" t="str">
            <v/>
          </cell>
          <cell r="L148">
            <v>0</v>
          </cell>
          <cell r="M148" t="str">
            <v>-</v>
          </cell>
        </row>
        <row r="149">
          <cell r="K149" t="str">
            <v/>
          </cell>
          <cell r="L149">
            <v>0</v>
          </cell>
          <cell r="M149" t="str">
            <v>-</v>
          </cell>
        </row>
        <row r="150">
          <cell r="B150" t="str">
            <v>December Table 2</v>
          </cell>
          <cell r="C150" t="str">
            <v>Table 2 total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 t="str">
            <v>-</v>
          </cell>
          <cell r="K150">
            <v>0</v>
          </cell>
          <cell r="L150">
            <v>0</v>
          </cell>
          <cell r="M150" t="e">
            <v>#DIV/0!</v>
          </cell>
        </row>
        <row r="151">
          <cell r="B151" t="str">
            <v>December</v>
          </cell>
          <cell r="C151" t="str">
            <v>Cumulative &amp; time series total (1,000s)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 t="str">
            <v>-</v>
          </cell>
          <cell r="K151">
            <v>0</v>
          </cell>
          <cell r="L151">
            <v>0</v>
          </cell>
          <cell r="M151" t="e">
            <v>#DIV/0!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tabSelected="1" zoomScaleNormal="100" workbookViewId="0"/>
  </sheetViews>
  <sheetFormatPr defaultRowHeight="14.4" x14ac:dyDescent="0.3"/>
  <cols>
    <col min="9" max="9" width="105.77734375" customWidth="1"/>
  </cols>
  <sheetData>
    <row r="1" spans="1:9" ht="23.4" x14ac:dyDescent="0.45">
      <c r="A1" s="27" t="s">
        <v>14</v>
      </c>
      <c r="I1" s="26"/>
    </row>
    <row r="2" spans="1:9" x14ac:dyDescent="0.3">
      <c r="A2" t="s">
        <v>15</v>
      </c>
      <c r="I2" s="26"/>
    </row>
    <row r="3" spans="1:9" x14ac:dyDescent="0.3">
      <c r="A3" t="s">
        <v>16</v>
      </c>
      <c r="I3" s="26"/>
    </row>
    <row r="4" spans="1:9" x14ac:dyDescent="0.3">
      <c r="A4" t="s">
        <v>17</v>
      </c>
      <c r="I4" s="26"/>
    </row>
    <row r="5" spans="1:9" x14ac:dyDescent="0.3">
      <c r="A5" t="s">
        <v>18</v>
      </c>
      <c r="I5" s="26"/>
    </row>
    <row r="6" spans="1:9" x14ac:dyDescent="0.3">
      <c r="A6" s="21"/>
      <c r="I6" s="26"/>
    </row>
    <row r="7" spans="1:9" x14ac:dyDescent="0.3">
      <c r="A7" t="s">
        <v>181</v>
      </c>
      <c r="I7" s="26"/>
    </row>
    <row r="8" spans="1:9" x14ac:dyDescent="0.3">
      <c r="A8" s="18"/>
      <c r="B8" s="19"/>
      <c r="C8" s="19"/>
      <c r="D8" s="19"/>
      <c r="E8" s="19"/>
      <c r="F8" s="19"/>
      <c r="G8" s="19"/>
      <c r="H8" s="19"/>
      <c r="I8" s="20"/>
    </row>
    <row r="9" spans="1:9" x14ac:dyDescent="0.3">
      <c r="A9" s="11" t="s">
        <v>22</v>
      </c>
      <c r="B9" s="12"/>
      <c r="C9" s="12"/>
      <c r="D9" s="12"/>
      <c r="E9" s="12"/>
      <c r="F9" s="12"/>
      <c r="G9" s="12"/>
      <c r="H9" s="12"/>
      <c r="I9" s="13"/>
    </row>
    <row r="10" spans="1:9" x14ac:dyDescent="0.3">
      <c r="A10" s="21" t="s">
        <v>45</v>
      </c>
      <c r="B10" s="22"/>
      <c r="C10" s="22"/>
      <c r="D10" s="22"/>
      <c r="E10" s="22"/>
      <c r="F10" s="22"/>
      <c r="G10" s="22"/>
      <c r="H10" s="22"/>
      <c r="I10" s="25"/>
    </row>
    <row r="11" spans="1:9" x14ac:dyDescent="0.3">
      <c r="A11" s="21" t="s">
        <v>40</v>
      </c>
      <c r="B11" s="23"/>
      <c r="C11" s="23"/>
      <c r="D11" s="23"/>
      <c r="E11" s="23"/>
      <c r="F11" s="23"/>
      <c r="G11" s="23"/>
      <c r="H11" s="23"/>
      <c r="I11" s="24"/>
    </row>
    <row r="12" spans="1:9" x14ac:dyDescent="0.3">
      <c r="A12" s="18" t="s">
        <v>46</v>
      </c>
      <c r="B12" s="19"/>
      <c r="C12" s="19"/>
      <c r="D12" s="19"/>
      <c r="E12" s="19"/>
      <c r="F12" s="19"/>
      <c r="G12" s="19"/>
      <c r="H12" s="19"/>
      <c r="I12" s="20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41"/>
  <sheetViews>
    <sheetView zoomScale="70" zoomScaleNormal="70" workbookViewId="0">
      <pane ySplit="2" topLeftCell="A17" activePane="bottomLeft" state="frozen"/>
      <selection pane="bottomLeft"/>
    </sheetView>
  </sheetViews>
  <sheetFormatPr defaultColWidth="9.21875" defaultRowHeight="13.8" x14ac:dyDescent="0.3"/>
  <cols>
    <col min="1" max="2" width="17" style="1" customWidth="1"/>
    <col min="3" max="3" width="13.21875" style="1" customWidth="1"/>
    <col min="4" max="4" width="17.21875" style="1" customWidth="1"/>
    <col min="5" max="5" width="14.5546875" style="1" bestFit="1" customWidth="1"/>
    <col min="6" max="6" width="64.21875" style="1" customWidth="1"/>
    <col min="7" max="7" width="24" style="1" customWidth="1"/>
    <col min="8" max="8" width="14.44140625" style="1" customWidth="1"/>
    <col min="9" max="9" width="15.21875" style="1" customWidth="1"/>
    <col min="10" max="10" width="17.21875" style="1" customWidth="1"/>
    <col min="11" max="11" width="24.44140625" style="1" bestFit="1" customWidth="1"/>
    <col min="12" max="12" width="15.77734375" style="1" customWidth="1"/>
    <col min="13" max="13" width="19" style="1" customWidth="1"/>
    <col min="14" max="14" width="32.77734375" style="62" customWidth="1"/>
    <col min="15" max="15" width="17.77734375" style="1" customWidth="1"/>
    <col min="16" max="16384" width="9.21875" style="1"/>
  </cols>
  <sheetData>
    <row r="1" spans="1:14" ht="14.4" x14ac:dyDescent="0.3">
      <c r="A1" s="7" t="s">
        <v>44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14"/>
    </row>
    <row r="2" spans="1:14" ht="58.2" customHeight="1" x14ac:dyDescent="0.3">
      <c r="A2" s="3" t="s">
        <v>13</v>
      </c>
      <c r="B2" s="3" t="s">
        <v>56</v>
      </c>
      <c r="C2" s="3" t="s">
        <v>0</v>
      </c>
      <c r="D2" s="3" t="s">
        <v>1</v>
      </c>
      <c r="E2" s="2" t="s">
        <v>10</v>
      </c>
      <c r="F2" s="3" t="s">
        <v>2</v>
      </c>
      <c r="G2" s="3" t="s">
        <v>3</v>
      </c>
      <c r="H2" s="3" t="s">
        <v>4</v>
      </c>
      <c r="I2" s="3" t="s">
        <v>5</v>
      </c>
      <c r="J2" s="3" t="s">
        <v>6</v>
      </c>
      <c r="K2" s="2" t="s">
        <v>36</v>
      </c>
      <c r="L2" s="2" t="s">
        <v>37</v>
      </c>
      <c r="M2" s="2" t="s">
        <v>38</v>
      </c>
      <c r="N2" s="3" t="s">
        <v>21</v>
      </c>
    </row>
    <row r="3" spans="1:14" s="36" customFormat="1" ht="94.2" customHeight="1" x14ac:dyDescent="0.3">
      <c r="A3" s="64" t="s">
        <v>94</v>
      </c>
      <c r="B3" s="41" t="s">
        <v>95</v>
      </c>
      <c r="C3" s="42" t="s">
        <v>96</v>
      </c>
      <c r="D3" s="41" t="s">
        <v>9</v>
      </c>
      <c r="E3" s="43" t="s">
        <v>97</v>
      </c>
      <c r="F3" s="41" t="s">
        <v>42</v>
      </c>
      <c r="G3" s="41" t="s">
        <v>41</v>
      </c>
      <c r="H3" s="41"/>
      <c r="I3" s="44">
        <v>44683</v>
      </c>
      <c r="J3" s="44">
        <v>44947</v>
      </c>
      <c r="K3" s="45">
        <v>1000</v>
      </c>
      <c r="L3" s="45">
        <v>180</v>
      </c>
      <c r="M3" s="45">
        <v>180000</v>
      </c>
      <c r="N3" s="55"/>
    </row>
    <row r="4" spans="1:14" s="36" customFormat="1" ht="131.4" customHeight="1" x14ac:dyDescent="0.3">
      <c r="A4" s="64" t="s">
        <v>98</v>
      </c>
      <c r="B4" s="41" t="s">
        <v>99</v>
      </c>
      <c r="C4" s="42" t="s">
        <v>100</v>
      </c>
      <c r="D4" s="41" t="s">
        <v>9</v>
      </c>
      <c r="E4" s="43">
        <v>622110</v>
      </c>
      <c r="F4" s="41" t="s">
        <v>101</v>
      </c>
      <c r="G4" s="41" t="s">
        <v>102</v>
      </c>
      <c r="H4" s="41"/>
      <c r="I4" s="44">
        <v>44919</v>
      </c>
      <c r="J4" s="44">
        <v>44927</v>
      </c>
      <c r="K4" s="45">
        <v>1800</v>
      </c>
      <c r="L4" s="45">
        <v>4</v>
      </c>
      <c r="M4" s="45">
        <v>7200</v>
      </c>
      <c r="N4" s="55"/>
    </row>
    <row r="5" spans="1:14" s="36" customFormat="1" ht="129.6" customHeight="1" x14ac:dyDescent="0.3">
      <c r="A5" s="64" t="s">
        <v>103</v>
      </c>
      <c r="B5" s="41" t="s">
        <v>104</v>
      </c>
      <c r="C5" s="42" t="s">
        <v>105</v>
      </c>
      <c r="D5" s="41" t="s">
        <v>9</v>
      </c>
      <c r="E5" s="43">
        <v>622120</v>
      </c>
      <c r="F5" s="41" t="s">
        <v>106</v>
      </c>
      <c r="G5" s="41" t="s">
        <v>107</v>
      </c>
      <c r="H5" s="41"/>
      <c r="I5" s="44">
        <v>44935</v>
      </c>
      <c r="J5" s="44">
        <v>44937</v>
      </c>
      <c r="K5" s="45">
        <v>7000</v>
      </c>
      <c r="L5" s="45">
        <v>3</v>
      </c>
      <c r="M5" s="45">
        <f>K5*3</f>
        <v>21000</v>
      </c>
      <c r="N5" s="55"/>
    </row>
    <row r="6" spans="1:14" s="36" customFormat="1" ht="83.4" customHeight="1" x14ac:dyDescent="0.3">
      <c r="A6" s="64" t="s">
        <v>108</v>
      </c>
      <c r="B6" s="41" t="s">
        <v>99</v>
      </c>
      <c r="C6" s="42" t="s">
        <v>109</v>
      </c>
      <c r="D6" s="41" t="s">
        <v>110</v>
      </c>
      <c r="E6" s="43">
        <v>611110</v>
      </c>
      <c r="F6" s="41" t="s">
        <v>111</v>
      </c>
      <c r="G6" s="41" t="s">
        <v>54</v>
      </c>
      <c r="H6" s="41" t="s">
        <v>112</v>
      </c>
      <c r="I6" s="44">
        <v>45006</v>
      </c>
      <c r="J6" s="44">
        <v>45008</v>
      </c>
      <c r="K6" s="45">
        <v>65000</v>
      </c>
      <c r="L6" s="45">
        <v>3</v>
      </c>
      <c r="M6" s="45">
        <v>195000</v>
      </c>
      <c r="N6" s="55"/>
    </row>
    <row r="7" spans="1:14" s="36" customFormat="1" ht="83.4" customHeight="1" x14ac:dyDescent="0.3">
      <c r="A7" s="64" t="s">
        <v>48</v>
      </c>
      <c r="B7" s="41" t="s">
        <v>49</v>
      </c>
      <c r="C7" s="42" t="s">
        <v>52</v>
      </c>
      <c r="D7" s="41" t="s">
        <v>53</v>
      </c>
      <c r="E7" s="43">
        <v>611310</v>
      </c>
      <c r="F7" s="41" t="s">
        <v>50</v>
      </c>
      <c r="G7" s="41" t="s">
        <v>51</v>
      </c>
      <c r="H7" s="41"/>
      <c r="I7" s="44">
        <v>45014</v>
      </c>
      <c r="J7" s="44">
        <v>45163</v>
      </c>
      <c r="K7" s="45">
        <v>2200</v>
      </c>
      <c r="L7" s="45">
        <v>104</v>
      </c>
      <c r="M7" s="45">
        <v>228800</v>
      </c>
      <c r="N7" s="56" t="s">
        <v>57</v>
      </c>
    </row>
    <row r="8" spans="1:14" ht="44.4" customHeight="1" x14ac:dyDescent="0.3">
      <c r="A8" s="64" t="s">
        <v>113</v>
      </c>
      <c r="B8" s="41" t="s">
        <v>114</v>
      </c>
      <c r="C8" s="42" t="s">
        <v>115</v>
      </c>
      <c r="D8" s="41" t="s">
        <v>9</v>
      </c>
      <c r="E8" s="43">
        <v>4842</v>
      </c>
      <c r="F8" s="41" t="s">
        <v>116</v>
      </c>
      <c r="G8" s="41" t="s">
        <v>117</v>
      </c>
      <c r="H8" s="41" t="s">
        <v>118</v>
      </c>
      <c r="I8" s="44">
        <v>45019</v>
      </c>
      <c r="J8" s="44">
        <v>45023</v>
      </c>
      <c r="K8" s="45">
        <v>1300</v>
      </c>
      <c r="L8" s="45">
        <v>5</v>
      </c>
      <c r="M8" s="45">
        <v>6500</v>
      </c>
      <c r="N8" s="56" t="s">
        <v>119</v>
      </c>
    </row>
    <row r="9" spans="1:14" ht="191.4" customHeight="1" x14ac:dyDescent="0.3">
      <c r="A9" s="64" t="s">
        <v>120</v>
      </c>
      <c r="B9" s="41" t="s">
        <v>121</v>
      </c>
      <c r="C9" s="42" t="s">
        <v>122</v>
      </c>
      <c r="D9" s="41" t="s">
        <v>53</v>
      </c>
      <c r="E9" s="43">
        <v>611310</v>
      </c>
      <c r="F9" s="41" t="s">
        <v>123</v>
      </c>
      <c r="G9" s="41" t="s">
        <v>124</v>
      </c>
      <c r="H9" s="41"/>
      <c r="I9" s="44">
        <v>45026</v>
      </c>
      <c r="J9" s="44">
        <v>45030</v>
      </c>
      <c r="K9" s="45">
        <v>9000</v>
      </c>
      <c r="L9" s="45">
        <v>5</v>
      </c>
      <c r="M9" s="45">
        <v>45000</v>
      </c>
      <c r="N9" s="56" t="s">
        <v>125</v>
      </c>
    </row>
    <row r="10" spans="1:14" s="36" customFormat="1" ht="46.8" x14ac:dyDescent="0.3">
      <c r="A10" s="64" t="s">
        <v>126</v>
      </c>
      <c r="B10" s="41" t="s">
        <v>99</v>
      </c>
      <c r="C10" s="42" t="s">
        <v>127</v>
      </c>
      <c r="D10" s="41" t="s">
        <v>9</v>
      </c>
      <c r="E10" s="43">
        <v>622110</v>
      </c>
      <c r="F10" s="41" t="s">
        <v>128</v>
      </c>
      <c r="G10" s="41" t="s">
        <v>129</v>
      </c>
      <c r="H10" s="41" t="s">
        <v>130</v>
      </c>
      <c r="I10" s="44">
        <v>45035</v>
      </c>
      <c r="J10" s="44">
        <v>45035</v>
      </c>
      <c r="K10" s="45">
        <v>1200</v>
      </c>
      <c r="L10" s="45">
        <v>1</v>
      </c>
      <c r="M10" s="45">
        <v>1200</v>
      </c>
      <c r="N10" s="56"/>
    </row>
    <row r="11" spans="1:14" s="36" customFormat="1" ht="62.4" x14ac:dyDescent="0.3">
      <c r="A11" s="64" t="s">
        <v>59</v>
      </c>
      <c r="B11" s="41" t="s">
        <v>140</v>
      </c>
      <c r="C11" s="42" t="s">
        <v>161</v>
      </c>
      <c r="D11" s="41" t="s">
        <v>9</v>
      </c>
      <c r="E11" s="43">
        <v>512110</v>
      </c>
      <c r="F11" s="41" t="s">
        <v>61</v>
      </c>
      <c r="G11" s="41" t="s">
        <v>62</v>
      </c>
      <c r="H11" s="41"/>
      <c r="I11" s="44">
        <v>45048</v>
      </c>
      <c r="J11" s="44">
        <v>45193</v>
      </c>
      <c r="K11" s="45">
        <v>11500</v>
      </c>
      <c r="L11" s="45">
        <v>102</v>
      </c>
      <c r="M11" s="45">
        <v>1173000</v>
      </c>
      <c r="N11" s="56" t="s">
        <v>159</v>
      </c>
    </row>
    <row r="12" spans="1:14" s="36" customFormat="1" ht="31.2" x14ac:dyDescent="0.3">
      <c r="A12" s="64" t="s">
        <v>131</v>
      </c>
      <c r="B12" s="41" t="s">
        <v>99</v>
      </c>
      <c r="C12" s="42" t="s">
        <v>132</v>
      </c>
      <c r="D12" s="41" t="s">
        <v>110</v>
      </c>
      <c r="E12" s="43">
        <v>611110</v>
      </c>
      <c r="F12" s="41" t="s">
        <v>133</v>
      </c>
      <c r="G12" s="41" t="s">
        <v>134</v>
      </c>
      <c r="H12" s="41"/>
      <c r="I12" s="44">
        <v>45050</v>
      </c>
      <c r="J12" s="44">
        <v>45061</v>
      </c>
      <c r="K12" s="45">
        <v>3000</v>
      </c>
      <c r="L12" s="45">
        <v>7</v>
      </c>
      <c r="M12" s="45">
        <v>21000</v>
      </c>
      <c r="N12" s="4"/>
    </row>
    <row r="13" spans="1:14" s="36" customFormat="1" ht="93.6" x14ac:dyDescent="0.3">
      <c r="A13" s="64" t="s">
        <v>68</v>
      </c>
      <c r="B13" s="41" t="s">
        <v>66</v>
      </c>
      <c r="C13" s="42" t="s">
        <v>67</v>
      </c>
      <c r="D13" s="41" t="s">
        <v>9</v>
      </c>
      <c r="E13" s="43">
        <v>621600</v>
      </c>
      <c r="F13" s="41" t="s">
        <v>64</v>
      </c>
      <c r="G13" s="47" t="s">
        <v>54</v>
      </c>
      <c r="H13" s="41" t="s">
        <v>65</v>
      </c>
      <c r="I13" s="48">
        <v>45070</v>
      </c>
      <c r="J13" s="48">
        <v>45092</v>
      </c>
      <c r="K13" s="49">
        <v>1700</v>
      </c>
      <c r="L13" s="45">
        <v>15</v>
      </c>
      <c r="M13" s="45">
        <v>25500</v>
      </c>
      <c r="N13" s="56" t="s">
        <v>143</v>
      </c>
    </row>
    <row r="14" spans="1:14" s="36" customFormat="1" ht="31.2" x14ac:dyDescent="0.3">
      <c r="A14" s="64" t="s">
        <v>69</v>
      </c>
      <c r="B14" s="41" t="s">
        <v>70</v>
      </c>
      <c r="C14" s="42" t="s">
        <v>71</v>
      </c>
      <c r="D14" s="41" t="s">
        <v>53</v>
      </c>
      <c r="E14" s="43">
        <v>611310</v>
      </c>
      <c r="F14" s="41" t="s">
        <v>42</v>
      </c>
      <c r="G14" s="41" t="s">
        <v>41</v>
      </c>
      <c r="H14" s="41" t="s">
        <v>72</v>
      </c>
      <c r="I14" s="44">
        <v>45084</v>
      </c>
      <c r="J14" s="44">
        <v>45092</v>
      </c>
      <c r="K14" s="45">
        <v>2400</v>
      </c>
      <c r="L14" s="45">
        <v>7</v>
      </c>
      <c r="M14" s="45">
        <v>16800</v>
      </c>
      <c r="N14" s="56"/>
    </row>
    <row r="15" spans="1:14" s="36" customFormat="1" ht="46.8" x14ac:dyDescent="0.3">
      <c r="A15" s="64" t="s">
        <v>77</v>
      </c>
      <c r="B15" s="41" t="s">
        <v>73</v>
      </c>
      <c r="C15" s="42" t="s">
        <v>74</v>
      </c>
      <c r="D15" s="41" t="s">
        <v>9</v>
      </c>
      <c r="E15" s="43">
        <v>622120</v>
      </c>
      <c r="F15" s="41" t="s">
        <v>75</v>
      </c>
      <c r="G15" s="41" t="s">
        <v>76</v>
      </c>
      <c r="H15" s="41"/>
      <c r="I15" s="44">
        <v>45096</v>
      </c>
      <c r="J15" s="44">
        <v>45100</v>
      </c>
      <c r="K15" s="45">
        <v>1800</v>
      </c>
      <c r="L15" s="45">
        <v>4</v>
      </c>
      <c r="M15" s="45">
        <v>7200</v>
      </c>
      <c r="N15" s="55"/>
    </row>
    <row r="16" spans="1:14" ht="15.6" x14ac:dyDescent="0.3">
      <c r="A16" s="51" t="s">
        <v>78</v>
      </c>
      <c r="B16" s="51" t="s">
        <v>81</v>
      </c>
      <c r="C16" s="51" t="s">
        <v>82</v>
      </c>
      <c r="D16" s="41" t="s">
        <v>9</v>
      </c>
      <c r="E16" s="51">
        <v>336000</v>
      </c>
      <c r="F16" s="51" t="s">
        <v>87</v>
      </c>
      <c r="G16" s="51" t="s">
        <v>88</v>
      </c>
      <c r="H16" s="51"/>
      <c r="I16" s="44">
        <v>45099</v>
      </c>
      <c r="J16" s="63">
        <v>45169</v>
      </c>
      <c r="K16" s="52">
        <v>1400</v>
      </c>
      <c r="L16" s="51">
        <v>50</v>
      </c>
      <c r="M16" s="52">
        <v>70000</v>
      </c>
      <c r="N16" s="55"/>
    </row>
    <row r="17" spans="1:14" ht="43.2" x14ac:dyDescent="0.3">
      <c r="A17" s="64" t="s">
        <v>92</v>
      </c>
      <c r="B17" s="41" t="s">
        <v>86</v>
      </c>
      <c r="C17" s="42" t="s">
        <v>85</v>
      </c>
      <c r="D17" s="41" t="s">
        <v>9</v>
      </c>
      <c r="E17" s="43">
        <v>336400</v>
      </c>
      <c r="F17" s="41" t="s">
        <v>84</v>
      </c>
      <c r="G17" s="41" t="s">
        <v>83</v>
      </c>
      <c r="H17" s="41"/>
      <c r="I17" s="44">
        <v>45100</v>
      </c>
      <c r="J17" s="44">
        <v>45112</v>
      </c>
      <c r="K17" s="45">
        <v>6000</v>
      </c>
      <c r="L17" s="45">
        <v>7</v>
      </c>
      <c r="M17" s="45">
        <v>42000</v>
      </c>
      <c r="N17" s="4" t="s">
        <v>144</v>
      </c>
    </row>
    <row r="18" spans="1:14" ht="31.2" x14ac:dyDescent="0.3">
      <c r="A18" s="64" t="s">
        <v>93</v>
      </c>
      <c r="B18" s="41" t="s">
        <v>79</v>
      </c>
      <c r="C18" s="42" t="s">
        <v>80</v>
      </c>
      <c r="D18" s="41" t="s">
        <v>9</v>
      </c>
      <c r="E18" s="43">
        <v>621600</v>
      </c>
      <c r="F18" s="41" t="s">
        <v>89</v>
      </c>
      <c r="G18" s="41" t="s">
        <v>90</v>
      </c>
      <c r="H18" s="41"/>
      <c r="I18" s="44">
        <v>45104</v>
      </c>
      <c r="J18" s="44">
        <v>45105</v>
      </c>
      <c r="K18" s="45">
        <v>2000</v>
      </c>
      <c r="L18" s="45">
        <v>1</v>
      </c>
      <c r="M18" s="45">
        <v>2000</v>
      </c>
      <c r="N18" s="4"/>
    </row>
    <row r="19" spans="1:14" ht="171.6" customHeight="1" x14ac:dyDescent="0.3">
      <c r="A19" s="64" t="s">
        <v>137</v>
      </c>
      <c r="B19" s="41" t="s">
        <v>99</v>
      </c>
      <c r="C19" s="42" t="s">
        <v>138</v>
      </c>
      <c r="D19" s="41" t="s">
        <v>9</v>
      </c>
      <c r="E19" s="43">
        <v>721110</v>
      </c>
      <c r="F19" s="41" t="s">
        <v>136</v>
      </c>
      <c r="G19" s="41"/>
      <c r="H19" s="41" t="s">
        <v>153</v>
      </c>
      <c r="I19" s="44">
        <v>45109</v>
      </c>
      <c r="J19" s="44" t="s">
        <v>34</v>
      </c>
      <c r="K19" s="45">
        <v>20000</v>
      </c>
      <c r="L19" s="45">
        <v>78</v>
      </c>
      <c r="M19" s="45">
        <v>160600</v>
      </c>
      <c r="N19" s="4" t="s">
        <v>154</v>
      </c>
    </row>
    <row r="20" spans="1:14" ht="62.4" x14ac:dyDescent="0.3">
      <c r="A20" s="64" t="s">
        <v>139</v>
      </c>
      <c r="B20" s="41" t="s">
        <v>140</v>
      </c>
      <c r="C20" s="42" t="s">
        <v>161</v>
      </c>
      <c r="D20" s="41" t="s">
        <v>9</v>
      </c>
      <c r="E20" s="43">
        <v>512110</v>
      </c>
      <c r="F20" s="41" t="s">
        <v>141</v>
      </c>
      <c r="G20" s="41" t="s">
        <v>142</v>
      </c>
      <c r="H20" s="41"/>
      <c r="I20" s="44">
        <v>45120</v>
      </c>
      <c r="J20" s="44" t="s">
        <v>34</v>
      </c>
      <c r="K20" s="45">
        <v>160000</v>
      </c>
      <c r="L20" s="45">
        <v>76</v>
      </c>
      <c r="M20" s="45">
        <v>12160000</v>
      </c>
      <c r="N20" s="4"/>
    </row>
    <row r="21" spans="1:14" ht="78" x14ac:dyDescent="0.3">
      <c r="A21" s="64" t="s">
        <v>148</v>
      </c>
      <c r="B21" s="41" t="s">
        <v>121</v>
      </c>
      <c r="C21" s="42" t="s">
        <v>122</v>
      </c>
      <c r="D21" s="41" t="s">
        <v>9</v>
      </c>
      <c r="E21" s="43">
        <v>622120</v>
      </c>
      <c r="F21" s="41" t="s">
        <v>151</v>
      </c>
      <c r="G21" s="41" t="s">
        <v>149</v>
      </c>
      <c r="H21" s="41" t="s">
        <v>150</v>
      </c>
      <c r="I21" s="44">
        <v>45142</v>
      </c>
      <c r="J21" s="44" t="s">
        <v>34</v>
      </c>
      <c r="K21" s="45">
        <v>1700</v>
      </c>
      <c r="L21" s="45">
        <v>61</v>
      </c>
      <c r="M21" s="45">
        <v>103700</v>
      </c>
      <c r="N21" s="4"/>
    </row>
    <row r="22" spans="1:14" ht="31.2" x14ac:dyDescent="0.3">
      <c r="A22" s="64" t="s">
        <v>146</v>
      </c>
      <c r="B22" s="41" t="s">
        <v>99</v>
      </c>
      <c r="C22" s="42" t="s">
        <v>109</v>
      </c>
      <c r="D22" s="41" t="s">
        <v>147</v>
      </c>
      <c r="E22" s="43">
        <v>5611</v>
      </c>
      <c r="F22" s="54" t="s">
        <v>111</v>
      </c>
      <c r="G22" s="41" t="s">
        <v>54</v>
      </c>
      <c r="H22" s="41" t="s">
        <v>152</v>
      </c>
      <c r="I22" s="44">
        <v>45146</v>
      </c>
      <c r="J22" s="44">
        <v>45146</v>
      </c>
      <c r="K22" s="45">
        <v>11000</v>
      </c>
      <c r="L22" s="45">
        <v>1</v>
      </c>
      <c r="M22" s="45">
        <v>11000</v>
      </c>
      <c r="N22" s="4"/>
    </row>
    <row r="23" spans="1:14" ht="78" x14ac:dyDescent="0.3">
      <c r="A23" s="64" t="s">
        <v>155</v>
      </c>
      <c r="B23" s="41" t="s">
        <v>49</v>
      </c>
      <c r="C23" s="42" t="s">
        <v>160</v>
      </c>
      <c r="D23" s="41" t="s">
        <v>9</v>
      </c>
      <c r="E23" s="43">
        <v>524114</v>
      </c>
      <c r="F23" s="41" t="s">
        <v>42</v>
      </c>
      <c r="G23" s="41" t="s">
        <v>41</v>
      </c>
      <c r="H23" s="41" t="s">
        <v>157</v>
      </c>
      <c r="I23" s="44">
        <v>45182</v>
      </c>
      <c r="J23" s="44" t="s">
        <v>34</v>
      </c>
      <c r="K23" s="45">
        <v>1100</v>
      </c>
      <c r="L23" s="45">
        <v>34</v>
      </c>
      <c r="M23" s="45">
        <v>37400</v>
      </c>
      <c r="N23" s="4"/>
    </row>
    <row r="24" spans="1:14" ht="201" customHeight="1" x14ac:dyDescent="0.3">
      <c r="A24" s="64" t="s">
        <v>156</v>
      </c>
      <c r="B24" s="41" t="s">
        <v>60</v>
      </c>
      <c r="C24" s="42"/>
      <c r="D24" s="41" t="s">
        <v>9</v>
      </c>
      <c r="E24" s="43">
        <v>33611</v>
      </c>
      <c r="F24" s="41" t="s">
        <v>42</v>
      </c>
      <c r="G24" s="41" t="s">
        <v>41</v>
      </c>
      <c r="H24" s="41"/>
      <c r="I24" s="44">
        <v>45184</v>
      </c>
      <c r="J24" s="44" t="s">
        <v>34</v>
      </c>
      <c r="K24" s="45">
        <v>53800</v>
      </c>
      <c r="L24" s="45">
        <v>32</v>
      </c>
      <c r="M24" s="45">
        <v>586100</v>
      </c>
      <c r="N24" s="4" t="s">
        <v>177</v>
      </c>
    </row>
    <row r="25" spans="1:14" ht="201" customHeight="1" x14ac:dyDescent="0.3">
      <c r="A25" s="67" t="s">
        <v>167</v>
      </c>
      <c r="B25" s="41" t="s">
        <v>60</v>
      </c>
      <c r="C25" s="42"/>
      <c r="D25" s="41" t="s">
        <v>9</v>
      </c>
      <c r="E25" s="43">
        <v>621399</v>
      </c>
      <c r="F25" s="41" t="s">
        <v>180</v>
      </c>
      <c r="G25" s="41" t="s">
        <v>168</v>
      </c>
      <c r="H25" s="41"/>
      <c r="I25" s="44">
        <v>45203</v>
      </c>
      <c r="J25" s="44">
        <v>45206</v>
      </c>
      <c r="K25" s="45">
        <v>75000</v>
      </c>
      <c r="L25" s="45">
        <v>3</v>
      </c>
      <c r="M25" s="45">
        <v>225000</v>
      </c>
      <c r="N25" s="4"/>
    </row>
    <row r="26" spans="1:14" ht="201" customHeight="1" x14ac:dyDescent="0.3">
      <c r="A26" s="68" t="s">
        <v>169</v>
      </c>
      <c r="B26" s="41" t="s">
        <v>99</v>
      </c>
      <c r="C26" s="42" t="s">
        <v>170</v>
      </c>
      <c r="D26" s="41" t="s">
        <v>9</v>
      </c>
      <c r="E26" s="43">
        <v>621999</v>
      </c>
      <c r="F26" s="41" t="s">
        <v>172</v>
      </c>
      <c r="G26" s="43" t="s">
        <v>171</v>
      </c>
      <c r="I26" s="44">
        <v>45208</v>
      </c>
      <c r="J26" s="44">
        <v>45213</v>
      </c>
      <c r="K26" s="45">
        <v>1800</v>
      </c>
      <c r="L26" s="45">
        <v>5</v>
      </c>
      <c r="M26" s="45">
        <v>9000</v>
      </c>
      <c r="N26" s="4"/>
    </row>
    <row r="27" spans="1:14" ht="201" customHeight="1" x14ac:dyDescent="0.3">
      <c r="A27" s="67" t="s">
        <v>173</v>
      </c>
      <c r="B27" s="41" t="s">
        <v>70</v>
      </c>
      <c r="C27" s="42" t="s">
        <v>178</v>
      </c>
      <c r="D27" s="41" t="s">
        <v>9</v>
      </c>
      <c r="E27" s="43">
        <v>621111</v>
      </c>
      <c r="F27" s="41" t="s">
        <v>174</v>
      </c>
      <c r="G27" s="43" t="s">
        <v>175</v>
      </c>
      <c r="H27" s="51" t="s">
        <v>176</v>
      </c>
      <c r="I27" s="44">
        <v>45221</v>
      </c>
      <c r="J27" s="44">
        <v>45227</v>
      </c>
      <c r="K27" s="45">
        <v>1300</v>
      </c>
      <c r="L27" s="45">
        <v>5</v>
      </c>
      <c r="M27" s="45">
        <v>6500</v>
      </c>
      <c r="N27" s="4"/>
    </row>
    <row r="28" spans="1:14" ht="201" customHeight="1" x14ac:dyDescent="0.3">
      <c r="A28" s="68" t="s">
        <v>163</v>
      </c>
      <c r="B28" s="41" t="s">
        <v>49</v>
      </c>
      <c r="C28" s="42" t="s">
        <v>164</v>
      </c>
      <c r="D28" s="41" t="s">
        <v>9</v>
      </c>
      <c r="E28" s="43">
        <v>713210</v>
      </c>
      <c r="F28" s="41" t="s">
        <v>179</v>
      </c>
      <c r="G28" s="41" t="s">
        <v>165</v>
      </c>
      <c r="H28" s="69" t="s">
        <v>166</v>
      </c>
      <c r="I28" s="44">
        <v>45216</v>
      </c>
      <c r="J28" s="44" t="s">
        <v>34</v>
      </c>
      <c r="K28" s="45">
        <v>3700</v>
      </c>
      <c r="L28" s="45">
        <v>11</v>
      </c>
      <c r="M28" s="45">
        <v>40700</v>
      </c>
      <c r="N28" s="4"/>
    </row>
    <row r="29" spans="1:14" ht="15.6" x14ac:dyDescent="0.3">
      <c r="A29" s="65" t="s">
        <v>33</v>
      </c>
      <c r="B29" s="50"/>
      <c r="C29" s="50"/>
      <c r="D29" s="50"/>
      <c r="E29" s="50"/>
      <c r="F29" s="36"/>
      <c r="G29" s="36"/>
      <c r="H29" s="50"/>
      <c r="I29" s="36"/>
      <c r="J29" s="36"/>
      <c r="K29" s="36"/>
      <c r="L29" s="50"/>
      <c r="M29" s="50"/>
      <c r="N29" s="57"/>
    </row>
    <row r="30" spans="1:14" ht="15.6" x14ac:dyDescent="0.3">
      <c r="A30" s="37" t="s">
        <v>11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58"/>
    </row>
    <row r="31" spans="1:14" ht="15.6" x14ac:dyDescent="0.3">
      <c r="A31" s="66" t="s">
        <v>35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59"/>
    </row>
    <row r="32" spans="1:14" ht="15.6" x14ac:dyDescent="0.3">
      <c r="A32" s="66" t="s">
        <v>12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60"/>
    </row>
    <row r="33" spans="1:14" ht="15.6" x14ac:dyDescent="0.3">
      <c r="A33" s="37" t="s">
        <v>39</v>
      </c>
      <c r="B33" s="37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61"/>
    </row>
    <row r="34" spans="1:14" ht="15.6" x14ac:dyDescent="0.3">
      <c r="A34" s="37" t="s">
        <v>32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61"/>
    </row>
    <row r="37" spans="1:14" x14ac:dyDescent="0.3">
      <c r="L37" s="30"/>
    </row>
    <row r="39" spans="1:14" x14ac:dyDescent="0.3">
      <c r="M39" s="30"/>
    </row>
    <row r="40" spans="1:14" x14ac:dyDescent="0.3">
      <c r="M40" s="30"/>
    </row>
    <row r="41" spans="1:14" x14ac:dyDescent="0.3">
      <c r="M41" s="30"/>
    </row>
  </sheetData>
  <autoFilter ref="A2:N34" xr:uid="{00000000-0009-0000-0000-000001000000}"/>
  <phoneticPr fontId="10" type="noConversion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5"/>
  <sheetViews>
    <sheetView zoomScaleNormal="100" workbookViewId="0"/>
  </sheetViews>
  <sheetFormatPr defaultRowHeight="14.4" x14ac:dyDescent="0.3"/>
  <cols>
    <col min="1" max="1" width="10.5546875" customWidth="1"/>
    <col min="2" max="2" width="21.44140625" customWidth="1"/>
    <col min="3" max="3" width="19.77734375" customWidth="1"/>
    <col min="4" max="4" width="19" customWidth="1"/>
    <col min="5" max="5" width="19.77734375" customWidth="1"/>
    <col min="6" max="6" width="14.5546875" customWidth="1"/>
    <col min="7" max="7" width="12.21875" customWidth="1"/>
    <col min="8" max="8" width="17.21875" bestFit="1" customWidth="1"/>
  </cols>
  <sheetData>
    <row r="1" spans="1:8" x14ac:dyDescent="0.3">
      <c r="A1" s="16" t="s">
        <v>43</v>
      </c>
      <c r="B1" s="15"/>
      <c r="C1" s="15"/>
      <c r="D1" s="15"/>
      <c r="E1" s="15"/>
      <c r="F1" s="14"/>
      <c r="G1" s="14"/>
      <c r="H1" s="14"/>
    </row>
    <row r="2" spans="1:8" ht="42.6" customHeight="1" x14ac:dyDescent="0.3">
      <c r="A2" s="32" t="s">
        <v>8</v>
      </c>
      <c r="B2" s="33" t="s">
        <v>19</v>
      </c>
      <c r="C2" s="2" t="s">
        <v>20</v>
      </c>
      <c r="D2" s="33" t="s">
        <v>24</v>
      </c>
      <c r="E2" s="33" t="s">
        <v>25</v>
      </c>
      <c r="F2" s="2" t="s">
        <v>27</v>
      </c>
      <c r="G2" s="2" t="s">
        <v>28</v>
      </c>
      <c r="H2" s="2" t="s">
        <v>29</v>
      </c>
    </row>
    <row r="3" spans="1:8" x14ac:dyDescent="0.3">
      <c r="A3" s="17" t="s">
        <v>7</v>
      </c>
      <c r="B3" s="5">
        <v>1</v>
      </c>
      <c r="C3" s="5">
        <v>2</v>
      </c>
      <c r="D3" s="6">
        <v>7000</v>
      </c>
      <c r="E3" s="6">
        <v>8000</v>
      </c>
      <c r="F3" s="6">
        <v>21000</v>
      </c>
      <c r="G3" s="6">
        <v>34000</v>
      </c>
      <c r="H3" s="31" t="s">
        <v>34</v>
      </c>
    </row>
    <row r="4" spans="1:8" x14ac:dyDescent="0.3">
      <c r="A4" s="17" t="s">
        <v>47</v>
      </c>
      <c r="B4" s="5">
        <v>0</v>
      </c>
      <c r="C4" s="5">
        <v>0</v>
      </c>
      <c r="D4" s="6">
        <v>0</v>
      </c>
      <c r="E4" s="6">
        <v>0</v>
      </c>
      <c r="F4" s="6">
        <v>0</v>
      </c>
      <c r="G4" s="6">
        <v>0</v>
      </c>
      <c r="H4" s="31" t="s">
        <v>34</v>
      </c>
    </row>
    <row r="5" spans="1:8" x14ac:dyDescent="0.3">
      <c r="A5" s="17" t="s">
        <v>55</v>
      </c>
      <c r="B5" s="5">
        <v>2</v>
      </c>
      <c r="C5" s="5">
        <v>2</v>
      </c>
      <c r="D5" s="6">
        <v>67200</v>
      </c>
      <c r="E5" s="6">
        <v>67200</v>
      </c>
      <c r="F5" s="6">
        <v>199400</v>
      </c>
      <c r="G5" s="6">
        <v>199400</v>
      </c>
      <c r="H5" s="31">
        <v>1E-4</v>
      </c>
    </row>
    <row r="6" spans="1:8" x14ac:dyDescent="0.3">
      <c r="A6" s="17" t="s">
        <v>58</v>
      </c>
      <c r="B6" s="5">
        <v>3</v>
      </c>
      <c r="C6" s="5">
        <v>4</v>
      </c>
      <c r="D6" s="6">
        <v>11500</v>
      </c>
      <c r="E6" s="6">
        <v>13700</v>
      </c>
      <c r="F6" s="6">
        <v>52700</v>
      </c>
      <c r="G6" s="6">
        <v>96700</v>
      </c>
      <c r="H6" s="31" t="s">
        <v>34</v>
      </c>
    </row>
    <row r="7" spans="1:8" x14ac:dyDescent="0.3">
      <c r="A7" s="46" t="s">
        <v>63</v>
      </c>
      <c r="B7" s="5">
        <v>3</v>
      </c>
      <c r="C7" s="5">
        <v>4</v>
      </c>
      <c r="D7" s="6">
        <v>16200</v>
      </c>
      <c r="E7" s="6">
        <v>18400</v>
      </c>
      <c r="F7" s="6">
        <v>271000</v>
      </c>
      <c r="G7" s="6">
        <v>319400</v>
      </c>
      <c r="H7" s="31">
        <v>1E-4</v>
      </c>
    </row>
    <row r="8" spans="1:8" x14ac:dyDescent="0.3">
      <c r="A8" s="46" t="s">
        <v>91</v>
      </c>
      <c r="B8" s="5">
        <v>5</v>
      </c>
      <c r="C8" s="5">
        <v>8</v>
      </c>
      <c r="D8" s="6">
        <v>13600</v>
      </c>
      <c r="E8" s="6">
        <v>29000</v>
      </c>
      <c r="F8" s="6">
        <v>71800</v>
      </c>
      <c r="G8" s="6">
        <v>376500</v>
      </c>
      <c r="H8" s="31">
        <v>1E-4</v>
      </c>
    </row>
    <row r="9" spans="1:8" x14ac:dyDescent="0.3">
      <c r="A9" s="46" t="s">
        <v>135</v>
      </c>
      <c r="B9" s="5">
        <v>2</v>
      </c>
      <c r="C9" s="5">
        <v>6</v>
      </c>
      <c r="D9" s="6">
        <v>179950</v>
      </c>
      <c r="E9" s="6">
        <v>201100</v>
      </c>
      <c r="F9" s="6">
        <v>1965000</v>
      </c>
      <c r="G9" s="6">
        <v>2273000</v>
      </c>
      <c r="H9" s="53">
        <v>6.9999999999999999E-4</v>
      </c>
    </row>
    <row r="10" spans="1:8" x14ac:dyDescent="0.3">
      <c r="A10" s="46" t="s">
        <v>145</v>
      </c>
      <c r="B10" s="5">
        <v>2</v>
      </c>
      <c r="C10" s="5">
        <v>7</v>
      </c>
      <c r="D10" s="6">
        <v>12700</v>
      </c>
      <c r="E10" s="6">
        <v>189600</v>
      </c>
      <c r="F10" s="6">
        <v>45000</v>
      </c>
      <c r="G10" s="6">
        <v>4104900</v>
      </c>
      <c r="H10" s="53">
        <v>1.1000000000000001E-3</v>
      </c>
    </row>
    <row r="11" spans="1:8" x14ac:dyDescent="0.3">
      <c r="A11" s="46" t="s">
        <v>158</v>
      </c>
      <c r="B11" s="5">
        <v>2</v>
      </c>
      <c r="C11" s="5">
        <v>6</v>
      </c>
      <c r="D11" s="6">
        <v>26400</v>
      </c>
      <c r="E11" s="6">
        <v>201400</v>
      </c>
      <c r="F11" s="6">
        <v>182000</v>
      </c>
      <c r="G11" s="6">
        <v>3647500</v>
      </c>
      <c r="H11" s="53">
        <v>1.1000000000000001E-3</v>
      </c>
    </row>
    <row r="12" spans="1:8" x14ac:dyDescent="0.3">
      <c r="A12" s="46" t="s">
        <v>162</v>
      </c>
      <c r="B12" s="5">
        <f>IFERROR(VLOOKUP(CONCATENATE(A12," ","Table 2"),[1]Tabulations!$B:$M,5,FALSE),"")</f>
        <v>4</v>
      </c>
      <c r="C12" s="5">
        <f>IFERROR(VLOOKUP(CONCATENATE(A12," ","Table 2"),[1]Tabulations!$B:$M,6,FALSE),"")</f>
        <v>9</v>
      </c>
      <c r="D12" s="6">
        <f>IFERROR(VLOOKUP(CONCATENATE(A12," ","Table 2"),[1]Tabulations!$B:$M,7,FALSE),"")</f>
        <v>110300</v>
      </c>
      <c r="E12" s="6">
        <f>IFERROR(VLOOKUP(CONCATENATE(A12," ","Table 2"),[1]Tabulations!$B:$M,8,FALSE),"")</f>
        <v>300200</v>
      </c>
      <c r="F12" s="6">
        <f>IFERROR(VLOOKUP(CONCATENATE(A12," ","Table 2"),[1]Tabulations!$B:$M,10,FALSE),"")</f>
        <v>552600</v>
      </c>
      <c r="G12" s="6">
        <f>IFERROR(VLOOKUP(CONCATENATE(A12," ","Table 2"),[1]Tabulations!$B:$M,11,FALSE),"")</f>
        <v>4540500</v>
      </c>
      <c r="H12" s="53">
        <v>1.2999999999999999E-3</v>
      </c>
    </row>
    <row r="13" spans="1:8" x14ac:dyDescent="0.3">
      <c r="A13" s="11" t="s">
        <v>33</v>
      </c>
      <c r="B13" s="5"/>
      <c r="C13" s="5"/>
      <c r="D13" s="6"/>
      <c r="E13" s="6"/>
      <c r="F13" s="6"/>
      <c r="G13" s="6"/>
      <c r="H13" s="31"/>
    </row>
    <row r="14" spans="1:8" x14ac:dyDescent="0.3">
      <c r="A14" s="8" t="s">
        <v>23</v>
      </c>
      <c r="B14" s="12"/>
      <c r="C14" s="12"/>
      <c r="D14" s="12"/>
      <c r="E14" s="12"/>
      <c r="F14" s="12"/>
      <c r="G14" s="12"/>
      <c r="H14" s="13"/>
    </row>
    <row r="15" spans="1:8" x14ac:dyDescent="0.3">
      <c r="A15" s="8" t="s">
        <v>26</v>
      </c>
      <c r="B15" s="12"/>
      <c r="C15" s="12"/>
      <c r="D15" s="12"/>
      <c r="E15" s="12"/>
      <c r="F15" s="12"/>
      <c r="G15" s="12"/>
      <c r="H15" s="13"/>
    </row>
    <row r="16" spans="1:8" x14ac:dyDescent="0.3">
      <c r="A16" s="11" t="s">
        <v>30</v>
      </c>
      <c r="B16" s="9"/>
      <c r="C16" s="9"/>
      <c r="D16" s="9"/>
      <c r="E16" s="9"/>
      <c r="F16" s="9"/>
      <c r="G16" s="9"/>
      <c r="H16" s="10"/>
    </row>
    <row r="17" spans="1:8" x14ac:dyDescent="0.3">
      <c r="A17" s="11" t="s">
        <v>31</v>
      </c>
      <c r="B17" s="9"/>
      <c r="C17" s="9"/>
      <c r="D17" s="9"/>
      <c r="E17" s="9"/>
      <c r="F17" s="9"/>
      <c r="G17" s="9"/>
      <c r="H17" s="10"/>
    </row>
    <row r="18" spans="1:8" x14ac:dyDescent="0.3">
      <c r="A18" s="8" t="s">
        <v>32</v>
      </c>
      <c r="B18" s="9"/>
      <c r="C18" s="9"/>
      <c r="D18" s="9"/>
      <c r="E18" s="9"/>
      <c r="F18" s="9"/>
      <c r="G18" s="9"/>
      <c r="H18" s="10"/>
    </row>
    <row r="20" spans="1:8" x14ac:dyDescent="0.3">
      <c r="G20" s="28"/>
    </row>
    <row r="24" spans="1:8" x14ac:dyDescent="0.3">
      <c r="D24" s="34"/>
    </row>
    <row r="25" spans="1:8" x14ac:dyDescent="0.3">
      <c r="G25" s="2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Information</vt:lpstr>
      <vt:lpstr>Table_1</vt:lpstr>
      <vt:lpstr>Table_2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2023-11-03T16:38:26Z</dcterms:created>
  <dcterms:modified xsi:type="dcterms:W3CDTF">2023-11-03T16:38:34Z</dcterms:modified>
</cp:coreProperties>
</file>