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1"/>
  </bookViews>
  <sheets>
    <sheet name="PRIMEIRA SEMANA" sheetId="1" state="visible" r:id="rId2"/>
    <sheet name="SEGUNDA SEMANA" sheetId="2" state="visible" r:id="rId3"/>
    <sheet name="TERCEIRA SEMANA" sheetId="3" state="visible" r:id="rId4"/>
    <sheet name="QUARTA SEMANA" sheetId="4" state="visible" r:id="rId5"/>
    <sheet name="QUINTA SEMANA" sheetId="5" state="visible" r:id="rId6"/>
    <sheet name="SEXTA SEMANA" sheetId="6" state="visible" r:id="rId7"/>
    <sheet name="ABRIL" sheetId="7" state="visible" r:id="rId8"/>
    <sheet name="SEG. SEMANA" sheetId="8" state="visible" r:id="rId9"/>
    <sheet name="ULT ABRIL" sheetId="9" state="visible" r:id="rId10"/>
    <sheet name="MAIO 2023" sheetId="10" state="visible" r:id="rId11"/>
    <sheet name="MARÇO" sheetId="11" state="visible" r:id="rId12"/>
    <sheet name="Último Maio" sheetId="12" state="visible" r:id="rId13"/>
    <sheet name="Planilha13" sheetId="13" state="visible" r:id="rId14"/>
    <sheet name="Planilha14" sheetId="14" state="visible" r:id="rId15"/>
    <sheet name="Planilha15" sheetId="15" state="visible" r:id="rId16"/>
    <sheet name="Planilha16" sheetId="16" state="visible" r:id="rId17"/>
    <sheet name="Planilha17" sheetId="17" state="visible" r:id="rId18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<sst xmlns="http://schemas.openxmlformats.org/spreadsheetml/2006/main" count="926" uniqueCount="241">
  <si>
    <t xml:space="preserve">CAIXA ANTERIOR</t>
  </si>
  <si>
    <t xml:space="preserve">TOTAL DE VENDAS</t>
  </si>
  <si>
    <t xml:space="preserve">CAIXA ATUAL</t>
  </si>
  <si>
    <t xml:space="preserve">DATA</t>
  </si>
  <si>
    <t xml:space="preserve">PRODUTO</t>
  </si>
  <si>
    <t xml:space="preserve">QUANTIDADE</t>
  </si>
  <si>
    <t xml:space="preserve">VALOR UNITÁRIO</t>
  </si>
  <si>
    <t xml:space="preserve">VALOR TOTAL</t>
  </si>
  <si>
    <t xml:space="preserve">FIADOS</t>
  </si>
  <si>
    <t xml:space="preserve">DESPESAS</t>
  </si>
  <si>
    <t xml:space="preserve">02/01 A 07/01</t>
  </si>
  <si>
    <t xml:space="preserve">CANO </t>
  </si>
  <si>
    <t xml:space="preserve">LUGURO</t>
  </si>
  <si>
    <t xml:space="preserve">DESCRIÇÃO</t>
  </si>
  <si>
    <t xml:space="preserve">VALOR</t>
  </si>
  <si>
    <t xml:space="preserve">CANO</t>
  </si>
  <si>
    <t xml:space="preserve">FERNANDO</t>
  </si>
  <si>
    <t xml:space="preserve">DEPOSITO</t>
  </si>
  <si>
    <t xml:space="preserve">CANTONEIRA </t>
  </si>
  <si>
    <t xml:space="preserve">PAULINHO MOLA</t>
  </si>
  <si>
    <t xml:space="preserve">AJUDANTE</t>
  </si>
  <si>
    <t xml:space="preserve">VIGA</t>
  </si>
  <si>
    <t xml:space="preserve">NEGO ARMAZÉM</t>
  </si>
  <si>
    <t xml:space="preserve">SEGURANÇA</t>
  </si>
  <si>
    <t xml:space="preserve">ROCHA COSTA</t>
  </si>
  <si>
    <t xml:space="preserve">ÁGUA</t>
  </si>
  <si>
    <t xml:space="preserve">CHAPA </t>
  </si>
  <si>
    <t xml:space="preserve">TIO LUÍS</t>
  </si>
  <si>
    <t xml:space="preserve">SUCATA</t>
  </si>
  <si>
    <t xml:space="preserve">TAMBOR</t>
  </si>
  <si>
    <t xml:space="preserve">TOTAL</t>
  </si>
  <si>
    <t xml:space="preserve">LAZARO</t>
  </si>
  <si>
    <t xml:space="preserve">NETO AREIAL</t>
  </si>
  <si>
    <t xml:space="preserve">CANTONEIRA LAMINADA</t>
  </si>
  <si>
    <t xml:space="preserve">PARAFUSO GALVANIZADO</t>
  </si>
  <si>
    <t xml:space="preserve">VEI MULK</t>
  </si>
  <si>
    <t xml:space="preserve">FERNANDO B</t>
  </si>
  <si>
    <t xml:space="preserve">ENTRADA NO CAIXA</t>
  </si>
  <si>
    <t xml:space="preserve">TIPO</t>
  </si>
  <si>
    <t xml:space="preserve">EIXO</t>
  </si>
  <si>
    <t xml:space="preserve">CHEQUE</t>
  </si>
  <si>
    <t xml:space="preserve">METALOM</t>
  </si>
  <si>
    <t xml:space="preserve">DINHEIRO</t>
  </si>
  <si>
    <t xml:space="preserve">CHAPA E EIXO</t>
  </si>
  <si>
    <t xml:space="preserve">BARRA</t>
  </si>
  <si>
    <t xml:space="preserve">MARQUINHO</t>
  </si>
  <si>
    <t xml:space="preserve">CANO FINO</t>
  </si>
  <si>
    <t xml:space="preserve">LOURO</t>
  </si>
  <si>
    <t xml:space="preserve">VIGA CANTONEIRA  E CHAPA</t>
  </si>
  <si>
    <t xml:space="preserve">NOTA </t>
  </si>
  <si>
    <t xml:space="preserve">POLIA</t>
  </si>
  <si>
    <t xml:space="preserve">2 M CANO</t>
  </si>
  <si>
    <t xml:space="preserve">FIADO</t>
  </si>
  <si>
    <t xml:space="preserve">LÁZARO</t>
  </si>
  <si>
    <t xml:space="preserve">PARAFUSOS</t>
  </si>
  <si>
    <t xml:space="preserve">CANTONEIRA L</t>
  </si>
  <si>
    <t xml:space="preserve">06/02 A 11/02</t>
  </si>
  <si>
    <t xml:space="preserve">EXTINTOR</t>
  </si>
  <si>
    <t xml:space="preserve">CHAPA FINA</t>
  </si>
  <si>
    <t xml:space="preserve">PARAFUSO</t>
  </si>
  <si>
    <t xml:space="preserve">CHAPA 1/8</t>
  </si>
  <si>
    <t xml:space="preserve">MATERIAL</t>
  </si>
  <si>
    <t xml:space="preserve">13/02 A 18/02</t>
  </si>
  <si>
    <t xml:space="preserve">GRAXETA</t>
  </si>
  <si>
    <t xml:space="preserve">METALON</t>
  </si>
  <si>
    <t xml:space="preserve">PARAFUSO FINO</t>
  </si>
  <si>
    <t xml:space="preserve">GAS</t>
  </si>
  <si>
    <t xml:space="preserve">TUBO</t>
  </si>
  <si>
    <t xml:space="preserve">LUZ</t>
  </si>
  <si>
    <t xml:space="preserve">CHAPA 1/8 </t>
  </si>
  <si>
    <t xml:space="preserve">PARAFUSO </t>
  </si>
  <si>
    <t xml:space="preserve">CHAPA 1/8 XADREZ</t>
  </si>
  <si>
    <t xml:space="preserve">MARCOS CECILIA</t>
  </si>
  <si>
    <t xml:space="preserve">27/02 a 04/02</t>
  </si>
  <si>
    <t xml:space="preserve">Cantoneira L 2p </t>
  </si>
  <si>
    <t xml:space="preserve">Metalom 40x40</t>
  </si>
  <si>
    <t xml:space="preserve">Cantoneira L 2p</t>
  </si>
  <si>
    <t xml:space="preserve">PEDREIRO</t>
  </si>
  <si>
    <t xml:space="preserve">Chapa 24 </t>
  </si>
  <si>
    <t xml:space="preserve">Malha 15x15 6m </t>
  </si>
  <si>
    <t xml:space="preserve">Cantoneira galvanizada 2m</t>
  </si>
  <si>
    <t xml:space="preserve">ALMOÇO</t>
  </si>
  <si>
    <t xml:space="preserve">Perfil U</t>
  </si>
  <si>
    <t xml:space="preserve">Cabo </t>
  </si>
  <si>
    <t xml:space="preserve">TOTAL DA SEMANA </t>
  </si>
  <si>
    <t xml:space="preserve">PRENSA</t>
  </si>
  <si>
    <t xml:space="preserve">INTERNET</t>
  </si>
  <si>
    <t xml:space="preserve">EDUARDO FERNANDO</t>
  </si>
  <si>
    <t xml:space="preserve">NEGO GARAGEM/PG COM PEÇA</t>
  </si>
  <si>
    <t xml:space="preserve">ESTOQUE – SURUBIM (INICIAL)</t>
  </si>
  <si>
    <t xml:space="preserve">300 Metalon 40x40 </t>
  </si>
  <si>
    <t xml:space="preserve">120 Malhas 15x15 </t>
  </si>
  <si>
    <t xml:space="preserve">50 Malhas 15x15 com abertura de 45</t>
  </si>
  <si>
    <t xml:space="preserve">9 Chapas Xadrez de 6x1.50 1/8</t>
  </si>
  <si>
    <t xml:space="preserve">ESTOQUE – SURUBIM (28/02/2023)</t>
  </si>
  <si>
    <t xml:space="preserve">299 Metalon 40x40 </t>
  </si>
  <si>
    <t xml:space="preserve">114 Malhas 15x15 </t>
  </si>
  <si>
    <t xml:space="preserve">6 Chapas Xadrez de 6x1.50 1/8</t>
  </si>
  <si>
    <t xml:space="preserve">13/03 a 18/03</t>
  </si>
  <si>
    <t xml:space="preserve">TUBO 1,5</t>
  </si>
  <si>
    <t xml:space="preserve">PARAFUSO PEQUENO</t>
  </si>
  <si>
    <t xml:space="preserve">CANO 2P</t>
  </si>
  <si>
    <t xml:space="preserve">OXIGÊNIO</t>
  </si>
  <si>
    <t xml:space="preserve">-</t>
  </si>
  <si>
    <t xml:space="preserve">BARRA CHAPA 2P</t>
  </si>
  <si>
    <t xml:space="preserve">DISCO DE CORTE PEQUENO</t>
  </si>
  <si>
    <t xml:space="preserve">ALUMÍNIO</t>
  </si>
  <si>
    <t xml:space="preserve">CANTONEIRA L 4P</t>
  </si>
  <si>
    <t xml:space="preserve">CANTONEIRA L2P</t>
  </si>
  <si>
    <t xml:space="preserve">120 Malhas 15x15  6m</t>
  </si>
  <si>
    <t xml:space="preserve">ESTOQUE – SURUBIM (22/03/2023)</t>
  </si>
  <si>
    <t xml:space="preserve">269 Metalon 40x40 </t>
  </si>
  <si>
    <t xml:space="preserve">110 Malhas 15x15  6m</t>
  </si>
  <si>
    <t xml:space="preserve">5,5 Chapas Xadrez de 6x1.50 1/8</t>
  </si>
  <si>
    <t xml:space="preserve">27/03 a 01/04</t>
  </si>
  <si>
    <t xml:space="preserve">MARTELO CABEÇA</t>
  </si>
  <si>
    <t xml:space="preserve">LUGURO 19/02/22</t>
  </si>
  <si>
    <t xml:space="preserve">EIXO E CHAPA ¼</t>
  </si>
  <si>
    <t xml:space="preserve">FERNANDO 07/06/22</t>
  </si>
  <si>
    <t xml:space="preserve">CHAPA 1/8 E CANTONEIRA L</t>
  </si>
  <si>
    <t xml:space="preserve">PAULINHO MOLA 10/06/22</t>
  </si>
  <si>
    <t xml:space="preserve">MAQUINHO</t>
  </si>
  <si>
    <t xml:space="preserve">TIO LUÍS 04/09/22</t>
  </si>
  <si>
    <t xml:space="preserve">CURVA </t>
  </si>
  <si>
    <t xml:space="preserve">TAMBOR 19/01/23</t>
  </si>
  <si>
    <t xml:space="preserve">LAZARO 20/10/22</t>
  </si>
  <si>
    <t xml:space="preserve">PEDAÇO DE CANO</t>
  </si>
  <si>
    <t xml:space="preserve">TIO LUÍS 03/12/22</t>
  </si>
  <si>
    <t xml:space="preserve">FERNANDO B 27/01/23</t>
  </si>
  <si>
    <t xml:space="preserve">CHAPA XADREZ 1/8 6 M</t>
  </si>
  <si>
    <t xml:space="preserve">FERNANDO B 30/01/23</t>
  </si>
  <si>
    <t xml:space="preserve">TELHADO</t>
  </si>
  <si>
    <t xml:space="preserve">LAZARO 02/02/23</t>
  </si>
  <si>
    <t xml:space="preserve">MARCOS CECILIA 16/02/23</t>
  </si>
  <si>
    <t xml:space="preserve">EDUARDO FERNANDO 24/02/23</t>
  </si>
  <si>
    <t xml:space="preserve">FERNANDO B 10/03/23</t>
  </si>
  <si>
    <t xml:space="preserve">BRANCO MOLAS 22/03/23</t>
  </si>
  <si>
    <t xml:space="preserve">FERNANDO B 30/03/23</t>
  </si>
  <si>
    <t xml:space="preserve">7 Chapas Xadrez de 6x1.50 1/8</t>
  </si>
  <si>
    <t xml:space="preserve">03/04 a 08/04</t>
  </si>
  <si>
    <t xml:space="preserve">CHAPA 1 / 4 </t>
  </si>
  <si>
    <t xml:space="preserve">CANTONEIRA L 2,5 P</t>
  </si>
  <si>
    <t xml:space="preserve">METALON 40X40</t>
  </si>
  <si>
    <t xml:space="preserve">CHAPA XADREZ 1 / 8</t>
  </si>
  <si>
    <t xml:space="preserve">FERNANDO B 08/04</t>
  </si>
  <si>
    <t xml:space="preserve">ESTOQUE – SURUBIM (13/04/2023)</t>
  </si>
  <si>
    <t xml:space="preserve">268 Metalon 40x40 </t>
  </si>
  <si>
    <t xml:space="preserve">2,5 Chapas Xadrez de 6x1.50 1/8</t>
  </si>
  <si>
    <t xml:space="preserve">01/05 a 06/05</t>
  </si>
  <si>
    <t xml:space="preserve">PEDAÇO DE CHAPA RETRAÇO</t>
  </si>
  <si>
    <t xml:space="preserve">CHAPA 5/16</t>
  </si>
  <si>
    <t xml:space="preserve">CANTONEIRA L2,5</t>
  </si>
  <si>
    <t xml:space="preserve">MONITORAMENTO</t>
  </si>
  <si>
    <t xml:space="preserve">CHAPA ½</t>
  </si>
  <si>
    <t xml:space="preserve">TOYOTA</t>
  </si>
  <si>
    <t xml:space="preserve">METALON 40 X 40</t>
  </si>
  <si>
    <t xml:space="preserve">CHAPA FINA RETRAÇO</t>
  </si>
  <si>
    <t xml:space="preserve">FERNANDO B 26/04</t>
  </si>
  <si>
    <t xml:space="preserve">CICERO</t>
  </si>
  <si>
    <t xml:space="preserve">256 Metalon 40x40 </t>
  </si>
  <si>
    <t xml:space="preserve">22/05 a 27/05</t>
  </si>
  <si>
    <t xml:space="preserve">METALON 40X 40</t>
  </si>
  <si>
    <t xml:space="preserve">CANO FINO 3M</t>
  </si>
  <si>
    <t xml:space="preserve">CHAPA</t>
  </si>
  <si>
    <t xml:space="preserve">300 und  Metalon 40x40 </t>
  </si>
  <si>
    <t xml:space="preserve">120 und Malhas 15x15  6m</t>
  </si>
  <si>
    <t xml:space="preserve">50 und Malhas 15x15 com abertura de 45</t>
  </si>
  <si>
    <t xml:space="preserve">9 und Chapas Xadrez de 6x1.50 1/8</t>
  </si>
  <si>
    <t xml:space="preserve">100 und CANTONEIRA PERFIL U </t>
  </si>
  <si>
    <t xml:space="preserve">ESTOQUE – SURUBIM (02/06/2023)</t>
  </si>
  <si>
    <t xml:space="preserve">BRANCO M.</t>
  </si>
  <si>
    <t xml:space="preserve">251 Metalon 40x40 </t>
  </si>
  <si>
    <t xml:space="preserve"> </t>
  </si>
  <si>
    <t xml:space="preserve">GASTOS COM GALPÃO EM SURUBIM</t>
  </si>
  <si>
    <t xml:space="preserve">GASTOS EM SURUBIM</t>
  </si>
  <si>
    <t xml:space="preserve">COMPRAS DE PANO</t>
  </si>
  <si>
    <t xml:space="preserve">RELAÇÃO DE TRAPOS</t>
  </si>
  <si>
    <t xml:space="preserve">TRANSFERÊNCIA PARA SURUBIM</t>
  </si>
  <si>
    <t xml:space="preserve">CAIXA DE ELETRODO</t>
  </si>
  <si>
    <t xml:space="preserve">TRAPO COLORIDO 750 KG X 0,50</t>
  </si>
  <si>
    <t xml:space="preserve">CATADO</t>
  </si>
  <si>
    <t xml:space="preserve">6.430 KG</t>
  </si>
  <si>
    <t xml:space="preserve">LENTE</t>
  </si>
  <si>
    <t xml:space="preserve">ALGODÃO FRACO 475 KG X 0,80</t>
  </si>
  <si>
    <t xml:space="preserve">SEM CATAR</t>
  </si>
  <si>
    <t xml:space="preserve">3.376 KG</t>
  </si>
  <si>
    <t xml:space="preserve">DESPESA ÓLEO</t>
  </si>
  <si>
    <t xml:space="preserve">ALGODÃO KG X 1,00</t>
  </si>
  <si>
    <t xml:space="preserve">JEANS</t>
  </si>
  <si>
    <t xml:space="preserve">11.791 KG</t>
  </si>
  <si>
    <t xml:space="preserve">21.597 KG </t>
  </si>
  <si>
    <t xml:space="preserve">GASTO COM COMBUSTÍVEL</t>
  </si>
  <si>
    <t xml:space="preserve">JEANS 3.372 X 0,10</t>
  </si>
  <si>
    <t xml:space="preserve">CATADEIRA</t>
  </si>
  <si>
    <t xml:space="preserve">TRAPO COLORIDO 1515 KG X 0,50</t>
  </si>
  <si>
    <t xml:space="preserve">HIDRÁULICO TOYOTA</t>
  </si>
  <si>
    <t xml:space="preserve">TRAPO COLORIDO 794 KG X 0,50</t>
  </si>
  <si>
    <t xml:space="preserve">CAPA DE CUBO TOYOTA</t>
  </si>
  <si>
    <t xml:space="preserve">TRAPO COLORIDO 201 KG X 0,50</t>
  </si>
  <si>
    <t xml:space="preserve">MÃO DE OBRA TOYOTA</t>
  </si>
  <si>
    <t xml:space="preserve">JEANS 4493 X 0,10</t>
  </si>
  <si>
    <t xml:space="preserve">PAGAMENTO CATADEIRA</t>
  </si>
  <si>
    <t xml:space="preserve">TRAPO PRETO 39 KG X 0,70</t>
  </si>
  <si>
    <t xml:space="preserve">ALUGUEL</t>
  </si>
  <si>
    <t xml:space="preserve">TRAPO PRETO 56 KG X 1,00</t>
  </si>
  <si>
    <t xml:space="preserve">TRAPO BRANCO 54 KG X 1,50</t>
  </si>
  <si>
    <t xml:space="preserve">PERFIL U PRETO CH l4</t>
  </si>
  <si>
    <t xml:space="preserve">CARREGADOR</t>
  </si>
  <si>
    <t xml:space="preserve">COMPRA DE MATERIAL </t>
  </si>
  <si>
    <t xml:space="preserve">APLICADOR/CALLA ALLUMTEK</t>
  </si>
  <si>
    <t xml:space="preserve">MOTORISTA</t>
  </si>
  <si>
    <t xml:space="preserve">COMPRAS TRAPO</t>
  </si>
  <si>
    <t xml:space="preserve">PARAFUSO AUT</t>
  </si>
  <si>
    <t xml:space="preserve">COMPRAS</t>
  </si>
  <si>
    <t xml:space="preserve">ÓLEO</t>
  </si>
  <si>
    <t xml:space="preserve">FABINHO</t>
  </si>
  <si>
    <t xml:space="preserve">TOTAL DE GASTO COM COMPRAS</t>
  </si>
  <si>
    <t xml:space="preserve">OLEO</t>
  </si>
  <si>
    <t xml:space="preserve">PAGAMENTO DESFIO</t>
  </si>
  <si>
    <t xml:space="preserve">CARRINHO DE FARDO</t>
  </si>
  <si>
    <t xml:space="preserve">SERVIÇO TOYOTA</t>
  </si>
  <si>
    <t xml:space="preserve">TOTAL DE GASTO</t>
  </si>
  <si>
    <t xml:space="preserve">ÓLEO SEMANA TOYOTA</t>
  </si>
  <si>
    <t xml:space="preserve">BUCHA</t>
  </si>
  <si>
    <t xml:space="preserve">CATADOR</t>
  </si>
  <si>
    <t xml:space="preserve">EXTRATO DO PANO</t>
  </si>
  <si>
    <t xml:space="preserve">VENDA DE PANO</t>
  </si>
  <si>
    <t xml:space="preserve">SALDO EM CAIXA</t>
  </si>
  <si>
    <t xml:space="preserve">VENDAS DE PANO</t>
  </si>
  <si>
    <t xml:space="preserve">06/06 A 10/06</t>
  </si>
  <si>
    <t xml:space="preserve">CHAPA 14 + 1/8 </t>
  </si>
  <si>
    <t xml:space="preserve">MERCEDINHA</t>
  </si>
  <si>
    <t xml:space="preserve">CHAPA ¼</t>
  </si>
  <si>
    <t xml:space="preserve">TELHA</t>
  </si>
  <si>
    <t xml:space="preserve">CICERO 03/05/2023</t>
  </si>
  <si>
    <t xml:space="preserve">NETO ARAIAL 19/05/2023</t>
  </si>
  <si>
    <t xml:space="preserve">BRANCO MOLAS 22/05/23</t>
  </si>
  <si>
    <t xml:space="preserve">PEDRO COSTA 02/06</t>
  </si>
  <si>
    <t xml:space="preserve">FERNANDO B  09/06</t>
  </si>
  <si>
    <t xml:space="preserve">100 Malhas 15x15  6m</t>
  </si>
  <si>
    <t xml:space="preserve">COMPRAS DE TRAPO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</si>
</sst>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R$-416]\ #,##0.00;[RED]\-[$R$-416]\ #,##0.00"/>
    <numFmt numFmtId="166" formatCode="dd/mm/yy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sz val="10"/>
      <color rgb="FFC9211E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0"/>
      <color rgb="FF111111"/>
      <name val="Arial"/>
      <family val="2"/>
      <charset val="1"/>
    </font>
    <font>
      <sz val="12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4"/>
      <color rgb="FF00A933"/>
      <name val="Arial"/>
      <family val="2"/>
      <charset val="1"/>
    </font>
    <font>
      <b val="true"/>
      <sz val="14"/>
      <name val="Arial"/>
      <family val="2"/>
      <charset val="1"/>
    </font>
    <font>
      <sz val="14"/>
      <name val="Arial"/>
      <family val="2"/>
      <charset val="1"/>
    </font>
    <font>
      <sz val="12"/>
      <color rgb="FFC9211E"/>
      <name val="Arial"/>
      <family val="2"/>
      <charset val="1"/>
    </font>
  </fonts>
  <fills count="16">
    <fill>
      <patternFill patternType="none"/>
    </fill>
    <fill>
      <patternFill patternType="gray125"/>
    </fill>
    <fill>
      <patternFill patternType="solid">
        <fgColor rgb="FFFFFFFF"/>
        <bgColor rgb="FFEEEEEE"/>
      </patternFill>
    </fill>
    <fill>
      <patternFill patternType="solid">
        <fgColor rgb="FFEEEEEE"/>
        <bgColor rgb="FFDDE8CB"/>
      </patternFill>
    </fill>
    <fill>
      <patternFill patternType="solid">
        <fgColor rgb="FF808080"/>
        <bgColor rgb="FF666699"/>
      </patternFill>
    </fill>
    <fill>
      <patternFill patternType="solid">
        <fgColor rgb="FF158466"/>
        <bgColor rgb="FF008080"/>
      </patternFill>
    </fill>
    <fill>
      <patternFill patternType="solid">
        <fgColor rgb="FF729FCF"/>
        <bgColor rgb="FF808080"/>
      </patternFill>
    </fill>
    <fill>
      <patternFill patternType="solid">
        <fgColor rgb="FFCCCCCC"/>
        <bgColor rgb="FFB4C7DC"/>
      </patternFill>
    </fill>
    <fill>
      <patternFill patternType="solid">
        <fgColor rgb="FFDDDDDD"/>
        <bgColor rgb="FFDDE8CB"/>
      </patternFill>
    </fill>
    <fill>
      <patternFill patternType="solid">
        <fgColor rgb="FF77BC65"/>
        <bgColor rgb="FFAFD095"/>
      </patternFill>
    </fill>
    <fill>
      <patternFill patternType="solid">
        <fgColor rgb="FFB2B2B2"/>
        <bgColor rgb="FFB4C7DC"/>
      </patternFill>
    </fill>
    <fill>
      <patternFill patternType="solid">
        <fgColor rgb="FFDDE8CB"/>
        <bgColor rgb="FFDDDDDD"/>
      </patternFill>
    </fill>
    <fill>
      <patternFill patternType="solid">
        <fgColor rgb="FFAFD095"/>
        <bgColor rgb="FFCCCCCC"/>
      </patternFill>
    </fill>
    <fill>
      <patternFill patternType="solid">
        <fgColor rgb="FFFFFFA6"/>
        <bgColor rgb="FFDDE8CB"/>
      </patternFill>
    </fill>
    <fill>
      <patternFill patternType="solid">
        <fgColor rgb="FFFFD8CE"/>
        <bgColor rgb="FFDDDDDD"/>
      </patternFill>
    </fill>
    <fill>
      <patternFill patternType="solid">
        <fgColor rgb="FFB4C7DC"/>
        <bgColor rgb="FFCCCCCC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0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1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1" fillId="1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2" fillId="11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1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1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1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1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1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1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1" fillId="1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7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1" fillId="7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1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14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14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1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1" fillId="1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1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1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1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1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1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1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1" fillId="1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1" fillId="1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3" fillId="1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1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3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58466"/>
      <rgbColor rgb="FFCCCCCC"/>
      <rgbColor rgb="FF808080"/>
      <rgbColor rgb="FF729FCF"/>
      <rgbColor rgb="FF993366"/>
      <rgbColor rgb="FFEEEEEE"/>
      <rgbColor rgb="FFDDDDDD"/>
      <rgbColor rgb="FF660066"/>
      <rgbColor rgb="FFFF8080"/>
      <rgbColor rgb="FF0066CC"/>
      <rgbColor rgb="FFB4C7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A6"/>
      <rgbColor rgb="FFAFD095"/>
      <rgbColor rgb="FFFF99CC"/>
      <rgbColor rgb="FFCC99FF"/>
      <rgbColor rgb="FFFFD8CE"/>
      <rgbColor rgb="FF3366FF"/>
      <rgbColor rgb="FF33CCCC"/>
      <rgbColor rgb="FF77BC65"/>
      <rgbColor rgb="FFFFCC00"/>
      <rgbColor rgb="FFFF9900"/>
      <rgbColor rgb="FFFF6600"/>
      <rgbColor rgb="FF666699"/>
      <rgbColor rgb="FFB2B2B2"/>
      <rgbColor rgb="FF003366"/>
      <rgbColor rgb="FF00A933"/>
      <rgbColor rgb="FF111111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5"/>
  <sheetViews>
    <sheetView showFormulas="false" showGridLines="true" showRowColHeaders="true" showZeros="true" rightToLeft="false" tabSelected="false" showOutlineSymbols="true" defaultGridColor="true" view="normal" topLeftCell="B1" colorId="64" zoomScale="75" zoomScaleNormal="75" zoomScalePageLayoutView="100" workbookViewId="0">
      <selection pane="topLeft" activeCell="J18" activeCellId="0" sqref="J18"/>
    </sheetView>
  </sheetViews>
  <sheetFormatPr defaultColWidth="11.95703125" defaultRowHeight="12.8" zeroHeight="false" outlineLevelRow="0" outlineLevelCol="0"/>
  <cols>
    <col collapsed="false" customWidth="true" hidden="false" outlineLevel="0" max="1" min="1" style="0" width="28.11"/>
    <col collapsed="false" customWidth="true" hidden="false" outlineLevel="0" max="2" min="2" style="0" width="26.55"/>
    <col collapsed="false" customWidth="true" hidden="false" outlineLevel="0" max="3" min="3" style="0" width="20.98"/>
    <col collapsed="false" customWidth="true" hidden="false" outlineLevel="0" max="4" min="4" style="0" width="19.31"/>
    <col collapsed="false" customWidth="true" hidden="false" outlineLevel="0" max="5" min="5" style="0" width="16.82"/>
    <col collapsed="false" customWidth="true" hidden="false" outlineLevel="0" max="7" min="7" style="0" width="16.82"/>
    <col collapsed="false" customWidth="true" hidden="false" outlineLevel="0" max="8" min="8" style="0" width="18.38"/>
    <col collapsed="false" customWidth="true" hidden="false" outlineLevel="0" max="10" min="10" style="0" width="16.82"/>
    <col collapsed="false" customWidth="true" hidden="false" outlineLevel="0" max="11" min="11" style="0" width="12.5"/>
  </cols>
  <sheetData>
    <row r="1" customFormat="false" ht="12.8" hidden="false" customHeight="false" outlineLevel="0" collapsed="false">
      <c r="A1" s="1"/>
      <c r="B1" s="1"/>
      <c r="C1" s="2" t="s">
        <v>0</v>
      </c>
      <c r="D1" s="3" t="n">
        <v>5655</v>
      </c>
      <c r="E1" s="1"/>
      <c r="F1" s="4"/>
      <c r="G1" s="5"/>
      <c r="H1" s="4"/>
      <c r="I1" s="4"/>
      <c r="J1" s="4"/>
      <c r="K1" s="4"/>
      <c r="L1" s="6"/>
      <c r="M1" s="6"/>
    </row>
    <row r="2" customFormat="false" ht="12.8" hidden="false" customHeight="false" outlineLevel="0" collapsed="false">
      <c r="A2" s="1"/>
      <c r="B2" s="1"/>
      <c r="C2" s="7" t="s">
        <v>1</v>
      </c>
      <c r="D2" s="8" t="n">
        <v>2416</v>
      </c>
      <c r="E2" s="1"/>
      <c r="F2" s="4"/>
      <c r="G2" s="4"/>
      <c r="H2" s="4"/>
      <c r="I2" s="4"/>
      <c r="J2" s="4"/>
      <c r="K2" s="4"/>
      <c r="L2" s="6"/>
      <c r="M2" s="6"/>
    </row>
    <row r="3" customFormat="false" ht="12.8" hidden="false" customHeight="false" outlineLevel="0" collapsed="false">
      <c r="A3" s="1"/>
      <c r="B3" s="1"/>
      <c r="C3" s="9" t="s">
        <v>2</v>
      </c>
      <c r="D3" s="10" t="n">
        <f aca="false">D1+D2-K12</f>
        <v>5205</v>
      </c>
      <c r="E3" s="1"/>
      <c r="F3" s="4"/>
      <c r="G3" s="4"/>
      <c r="H3" s="4"/>
      <c r="I3" s="4"/>
      <c r="J3" s="4"/>
      <c r="K3" s="4"/>
      <c r="L3" s="6"/>
      <c r="M3" s="6"/>
    </row>
    <row r="4" customFormat="false" ht="12.8" hidden="false" customHeight="false" outlineLevel="0" collapsed="false">
      <c r="A4" s="1"/>
      <c r="B4" s="1"/>
      <c r="C4" s="1"/>
      <c r="D4" s="1"/>
      <c r="E4" s="1"/>
      <c r="F4" s="4"/>
      <c r="G4" s="4"/>
      <c r="H4" s="4"/>
      <c r="I4" s="4"/>
      <c r="J4" s="4"/>
      <c r="K4" s="4"/>
      <c r="L4" s="6"/>
      <c r="M4" s="6"/>
    </row>
    <row r="5" customFormat="false" ht="12.8" hidden="false" customHeight="false" outlineLevel="0" collapsed="false">
      <c r="A5" s="11" t="s">
        <v>3</v>
      </c>
      <c r="B5" s="11" t="s">
        <v>4</v>
      </c>
      <c r="C5" s="11" t="s">
        <v>5</v>
      </c>
      <c r="D5" s="11" t="s">
        <v>6</v>
      </c>
      <c r="E5" s="11" t="s">
        <v>7</v>
      </c>
      <c r="F5" s="4"/>
      <c r="G5" s="12" t="s">
        <v>8</v>
      </c>
      <c r="H5" s="12"/>
      <c r="I5" s="4"/>
      <c r="J5" s="13" t="s">
        <v>9</v>
      </c>
      <c r="K5" s="13"/>
      <c r="L5" s="6"/>
      <c r="M5" s="6"/>
    </row>
    <row r="6" customFormat="false" ht="12.8" hidden="false" customHeight="false" outlineLevel="0" collapsed="false">
      <c r="A6" s="14" t="s">
        <v>10</v>
      </c>
      <c r="B6" s="14" t="s">
        <v>11</v>
      </c>
      <c r="C6" s="14" t="n">
        <v>2</v>
      </c>
      <c r="D6" s="15" t="n">
        <v>10</v>
      </c>
      <c r="E6" s="15" t="n">
        <v>20</v>
      </c>
      <c r="F6" s="4"/>
      <c r="G6" s="16" t="s">
        <v>12</v>
      </c>
      <c r="H6" s="17" t="n">
        <v>9000</v>
      </c>
      <c r="I6" s="4"/>
      <c r="J6" s="18" t="s">
        <v>13</v>
      </c>
      <c r="K6" s="18" t="s">
        <v>14</v>
      </c>
      <c r="L6" s="6"/>
      <c r="M6" s="6"/>
    </row>
    <row r="7" customFormat="false" ht="12.8" hidden="false" customHeight="false" outlineLevel="0" collapsed="false">
      <c r="A7" s="14" t="s">
        <v>10</v>
      </c>
      <c r="B7" s="14" t="s">
        <v>15</v>
      </c>
      <c r="C7" s="14" t="n">
        <v>3</v>
      </c>
      <c r="D7" s="15" t="n">
        <v>7</v>
      </c>
      <c r="E7" s="15" t="n">
        <v>21</v>
      </c>
      <c r="F7" s="4"/>
      <c r="G7" s="19" t="s">
        <v>16</v>
      </c>
      <c r="H7" s="17" t="n">
        <v>677</v>
      </c>
      <c r="I7" s="4"/>
      <c r="J7" s="20" t="s">
        <v>17</v>
      </c>
      <c r="K7" s="21" t="n">
        <v>1800</v>
      </c>
      <c r="L7" s="6"/>
      <c r="M7" s="6"/>
    </row>
    <row r="8" customFormat="false" ht="12.8" hidden="false" customHeight="false" outlineLevel="0" collapsed="false">
      <c r="A8" s="14" t="s">
        <v>10</v>
      </c>
      <c r="B8" s="14" t="s">
        <v>18</v>
      </c>
      <c r="C8" s="14" t="n">
        <v>1</v>
      </c>
      <c r="D8" s="15" t="n">
        <v>20</v>
      </c>
      <c r="E8" s="15" t="n">
        <v>20</v>
      </c>
      <c r="F8" s="4"/>
      <c r="G8" s="19" t="s">
        <v>19</v>
      </c>
      <c r="H8" s="17" t="n">
        <v>840</v>
      </c>
      <c r="I8" s="4"/>
      <c r="J8" s="14" t="s">
        <v>20</v>
      </c>
      <c r="K8" s="15" t="n">
        <v>200</v>
      </c>
      <c r="L8" s="6"/>
      <c r="M8" s="6"/>
    </row>
    <row r="9" customFormat="false" ht="12.8" hidden="false" customHeight="false" outlineLevel="0" collapsed="false">
      <c r="A9" s="14" t="s">
        <v>10</v>
      </c>
      <c r="B9" s="14" t="s">
        <v>21</v>
      </c>
      <c r="C9" s="14" t="n">
        <v>227</v>
      </c>
      <c r="D9" s="15" t="n">
        <v>5</v>
      </c>
      <c r="E9" s="15" t="n">
        <v>1100</v>
      </c>
      <c r="F9" s="4"/>
      <c r="G9" s="19" t="s">
        <v>22</v>
      </c>
      <c r="H9" s="17" t="n">
        <v>230</v>
      </c>
      <c r="I9" s="4"/>
      <c r="J9" s="14" t="s">
        <v>23</v>
      </c>
      <c r="K9" s="15" t="n">
        <v>10</v>
      </c>
      <c r="L9" s="6"/>
      <c r="M9" s="6"/>
    </row>
    <row r="10" customFormat="false" ht="12.8" hidden="false" customHeight="false" outlineLevel="0" collapsed="false">
      <c r="A10" s="14" t="s">
        <v>10</v>
      </c>
      <c r="B10" s="14" t="s">
        <v>18</v>
      </c>
      <c r="C10" s="14" t="n">
        <v>15</v>
      </c>
      <c r="D10" s="15" t="n">
        <v>7</v>
      </c>
      <c r="E10" s="15" t="n">
        <v>100</v>
      </c>
      <c r="F10" s="4"/>
      <c r="G10" s="19" t="s">
        <v>24</v>
      </c>
      <c r="H10" s="17" t="n">
        <v>1700</v>
      </c>
      <c r="I10" s="4"/>
      <c r="J10" s="14" t="s">
        <v>25</v>
      </c>
      <c r="K10" s="15" t="n">
        <v>10</v>
      </c>
      <c r="L10" s="6"/>
      <c r="M10" s="6"/>
    </row>
    <row r="11" customFormat="false" ht="12.8" hidden="false" customHeight="false" outlineLevel="0" collapsed="false">
      <c r="A11" s="14" t="s">
        <v>10</v>
      </c>
      <c r="B11" s="14" t="s">
        <v>26</v>
      </c>
      <c r="C11" s="14" t="n">
        <v>25</v>
      </c>
      <c r="D11" s="15" t="n">
        <v>6</v>
      </c>
      <c r="E11" s="15" t="n">
        <v>150</v>
      </c>
      <c r="F11" s="4"/>
      <c r="G11" s="19" t="s">
        <v>27</v>
      </c>
      <c r="H11" s="17" t="n">
        <v>721</v>
      </c>
      <c r="I11" s="4"/>
      <c r="J11" s="14" t="s">
        <v>28</v>
      </c>
      <c r="K11" s="15" t="n">
        <v>846</v>
      </c>
      <c r="L11" s="6"/>
      <c r="M11" s="6"/>
    </row>
    <row r="12" customFormat="false" ht="12.8" hidden="false" customHeight="false" outlineLevel="0" collapsed="false">
      <c r="A12" s="14" t="s">
        <v>10</v>
      </c>
      <c r="B12" s="14" t="s">
        <v>26</v>
      </c>
      <c r="C12" s="14" t="n">
        <v>20</v>
      </c>
      <c r="D12" s="15" t="n">
        <v>8</v>
      </c>
      <c r="E12" s="15" t="n">
        <v>150</v>
      </c>
      <c r="F12" s="4"/>
      <c r="G12" s="19" t="s">
        <v>29</v>
      </c>
      <c r="H12" s="17" t="n">
        <v>500</v>
      </c>
      <c r="I12" s="4"/>
      <c r="J12" s="7" t="s">
        <v>30</v>
      </c>
      <c r="K12" s="22" t="n">
        <f aca="false">K7+K8+K9+K10+K11</f>
        <v>2866</v>
      </c>
      <c r="L12" s="6"/>
      <c r="M12" s="6"/>
    </row>
    <row r="13" customFormat="false" ht="12.8" hidden="false" customHeight="false" outlineLevel="0" collapsed="false">
      <c r="A13" s="14" t="s">
        <v>10</v>
      </c>
      <c r="B13" s="14" t="s">
        <v>15</v>
      </c>
      <c r="C13" s="14" t="n">
        <v>5</v>
      </c>
      <c r="D13" s="15" t="n">
        <v>5</v>
      </c>
      <c r="E13" s="15" t="n">
        <v>25</v>
      </c>
      <c r="F13" s="4"/>
      <c r="G13" s="19" t="s">
        <v>31</v>
      </c>
      <c r="H13" s="17" t="n">
        <v>498</v>
      </c>
      <c r="I13" s="4"/>
      <c r="J13" s="6"/>
      <c r="K13" s="6"/>
      <c r="L13" s="6"/>
      <c r="M13" s="6"/>
    </row>
    <row r="14" customFormat="false" ht="12.8" hidden="false" customHeight="false" outlineLevel="0" collapsed="false">
      <c r="A14" s="14" t="s">
        <v>10</v>
      </c>
      <c r="B14" s="14" t="s">
        <v>18</v>
      </c>
      <c r="C14" s="14" t="n">
        <v>1</v>
      </c>
      <c r="D14" s="15" t="n">
        <v>15</v>
      </c>
      <c r="E14" s="15" t="n">
        <v>15</v>
      </c>
      <c r="F14" s="4"/>
      <c r="G14" s="19" t="s">
        <v>32</v>
      </c>
      <c r="H14" s="17" t="n">
        <v>1737</v>
      </c>
      <c r="I14" s="4"/>
      <c r="J14" s="6"/>
      <c r="K14" s="6"/>
      <c r="L14" s="6"/>
      <c r="M14" s="6"/>
    </row>
    <row r="15" customFormat="false" ht="12.8" hidden="false" customHeight="false" outlineLevel="0" collapsed="false">
      <c r="A15" s="14" t="s">
        <v>10</v>
      </c>
      <c r="B15" s="14" t="s">
        <v>33</v>
      </c>
      <c r="C15" s="14" t="n">
        <v>17</v>
      </c>
      <c r="D15" s="15" t="n">
        <v>9</v>
      </c>
      <c r="E15" s="15" t="n">
        <v>150</v>
      </c>
      <c r="F15" s="4"/>
      <c r="G15" s="19" t="s">
        <v>27</v>
      </c>
      <c r="H15" s="17" t="n">
        <v>350</v>
      </c>
      <c r="I15" s="4"/>
      <c r="J15" s="6"/>
      <c r="K15" s="6"/>
      <c r="L15" s="6"/>
      <c r="M15" s="6"/>
    </row>
    <row r="16" customFormat="false" ht="12.8" hidden="false" customHeight="false" outlineLevel="0" collapsed="false">
      <c r="A16" s="14" t="s">
        <v>10</v>
      </c>
      <c r="B16" s="23" t="s">
        <v>34</v>
      </c>
      <c r="C16" s="23" t="n">
        <v>1</v>
      </c>
      <c r="D16" s="24" t="n">
        <v>10</v>
      </c>
      <c r="E16" s="24" t="n">
        <v>10</v>
      </c>
      <c r="F16" s="4"/>
      <c r="G16" s="19" t="s">
        <v>35</v>
      </c>
      <c r="H16" s="17" t="n">
        <v>800</v>
      </c>
      <c r="I16" s="4"/>
      <c r="J16" s="4"/>
      <c r="K16" s="4"/>
      <c r="L16" s="6"/>
      <c r="M16" s="6"/>
    </row>
    <row r="17" customFormat="false" ht="12.8" hidden="false" customHeight="false" outlineLevel="0" collapsed="false">
      <c r="A17" s="14" t="s">
        <v>10</v>
      </c>
      <c r="B17" s="14" t="s">
        <v>26</v>
      </c>
      <c r="C17" s="14" t="n">
        <v>20</v>
      </c>
      <c r="D17" s="15" t="n">
        <v>5</v>
      </c>
      <c r="E17" s="15" t="n">
        <v>100</v>
      </c>
      <c r="F17" s="4"/>
      <c r="G17" s="19" t="s">
        <v>36</v>
      </c>
      <c r="H17" s="17" t="n">
        <v>6465</v>
      </c>
      <c r="I17" s="4"/>
      <c r="J17" s="4"/>
      <c r="K17" s="4"/>
      <c r="L17" s="6"/>
      <c r="M17" s="6"/>
    </row>
    <row r="18" customFormat="false" ht="12.8" hidden="false" customHeight="false" outlineLevel="0" collapsed="false">
      <c r="A18" s="14" t="s">
        <v>10</v>
      </c>
      <c r="B18" s="14" t="s">
        <v>15</v>
      </c>
      <c r="C18" s="14" t="n">
        <v>1</v>
      </c>
      <c r="D18" s="15" t="n">
        <v>15</v>
      </c>
      <c r="E18" s="15" t="n">
        <v>15</v>
      </c>
      <c r="F18" s="4"/>
      <c r="G18" s="25" t="s">
        <v>30</v>
      </c>
      <c r="H18" s="26" t="n">
        <f aca="false">H6+H7+H8+H9+H10+H11+H12+H13+H14+H15+H16+H17</f>
        <v>23518</v>
      </c>
      <c r="I18" s="4"/>
      <c r="J18" s="27" t="s">
        <v>37</v>
      </c>
      <c r="K18" s="27"/>
      <c r="L18" s="28" t="s">
        <v>38</v>
      </c>
      <c r="M18" s="6"/>
    </row>
    <row r="19" customFormat="false" ht="12.8" hidden="false" customHeight="false" outlineLevel="0" collapsed="false">
      <c r="A19" s="14" t="s">
        <v>10</v>
      </c>
      <c r="B19" s="14" t="s">
        <v>39</v>
      </c>
      <c r="C19" s="14" t="n">
        <v>5</v>
      </c>
      <c r="D19" s="29" t="n">
        <v>8</v>
      </c>
      <c r="E19" s="29" t="n">
        <v>40</v>
      </c>
      <c r="F19" s="4"/>
      <c r="G19" s="30"/>
      <c r="H19" s="31"/>
      <c r="I19" s="4"/>
      <c r="J19" s="32" t="n">
        <v>44898</v>
      </c>
      <c r="K19" s="33" t="n">
        <v>3235</v>
      </c>
      <c r="L19" s="34" t="s">
        <v>40</v>
      </c>
      <c r="M19" s="6"/>
    </row>
    <row r="20" customFormat="false" ht="12.8" hidden="false" customHeight="false" outlineLevel="0" collapsed="false">
      <c r="A20" s="14" t="s">
        <v>10</v>
      </c>
      <c r="B20" s="14" t="s">
        <v>41</v>
      </c>
      <c r="C20" s="14" t="n">
        <v>5</v>
      </c>
      <c r="D20" s="29" t="n">
        <v>100</v>
      </c>
      <c r="E20" s="29" t="n">
        <v>500</v>
      </c>
      <c r="F20" s="4"/>
      <c r="G20" s="30"/>
      <c r="H20" s="31"/>
      <c r="I20" s="4"/>
      <c r="J20" s="32" t="n">
        <v>44898</v>
      </c>
      <c r="K20" s="33" t="n">
        <v>1970</v>
      </c>
      <c r="L20" s="34" t="s">
        <v>42</v>
      </c>
      <c r="M20" s="6"/>
    </row>
    <row r="21" customFormat="false" ht="12.8" hidden="false" customHeight="false" outlineLevel="0" collapsed="false">
      <c r="A21" s="35" t="s">
        <v>30</v>
      </c>
      <c r="B21" s="35"/>
      <c r="C21" s="35"/>
      <c r="D21" s="35"/>
      <c r="E21" s="36" t="n">
        <f aca="false">SUM(E6:E20)</f>
        <v>2416</v>
      </c>
      <c r="F21" s="4"/>
      <c r="G21" s="30"/>
      <c r="H21" s="31"/>
      <c r="I21" s="4"/>
      <c r="J21" s="4"/>
      <c r="K21" s="4"/>
      <c r="L21" s="6"/>
      <c r="M21" s="6"/>
    </row>
    <row r="22" customFormat="false" ht="12.8" hidden="false" customHeight="false" outlineLevel="0" collapsed="false">
      <c r="A22" s="37"/>
      <c r="B22" s="38"/>
      <c r="C22" s="38"/>
      <c r="D22" s="39"/>
      <c r="E22" s="39"/>
      <c r="F22" s="4"/>
      <c r="G22" s="6"/>
      <c r="H22" s="6"/>
      <c r="I22" s="4"/>
      <c r="J22" s="4"/>
      <c r="K22" s="4"/>
      <c r="L22" s="6"/>
      <c r="M22" s="6"/>
    </row>
    <row r="23" customFormat="false" ht="12.8" hidden="false" customHeight="false" outlineLevel="0" collapsed="false">
      <c r="A23" s="37"/>
      <c r="B23" s="38"/>
      <c r="C23" s="38"/>
      <c r="D23" s="39"/>
      <c r="E23" s="39"/>
      <c r="F23" s="4"/>
      <c r="G23" s="6"/>
      <c r="H23" s="6"/>
      <c r="I23" s="4"/>
      <c r="J23" s="4"/>
      <c r="K23" s="4"/>
      <c r="L23" s="6"/>
      <c r="M23" s="6"/>
    </row>
    <row r="24" customFormat="false" ht="12.8" hidden="false" customHeight="false" outlineLevel="0" collapsed="false">
      <c r="A24" s="37"/>
      <c r="B24" s="38"/>
      <c r="C24" s="38"/>
      <c r="D24" s="39"/>
      <c r="E24" s="39"/>
      <c r="F24" s="4"/>
      <c r="I24" s="4"/>
      <c r="J24" s="4"/>
      <c r="K24" s="4"/>
      <c r="L24" s="6"/>
      <c r="M24" s="6"/>
    </row>
    <row r="25" customFormat="false" ht="12.8" hidden="false" customHeight="false" outlineLevel="0" collapsed="false">
      <c r="A25" s="37"/>
      <c r="B25" s="38"/>
      <c r="C25" s="38"/>
      <c r="D25" s="39"/>
      <c r="E25" s="39"/>
      <c r="F25" s="4"/>
      <c r="G25" s="6"/>
      <c r="H25" s="6"/>
      <c r="I25" s="6"/>
      <c r="J25" s="40"/>
      <c r="K25" s="6"/>
      <c r="L25" s="6"/>
      <c r="M25" s="6"/>
    </row>
    <row r="26" customFormat="false" ht="12.8" hidden="false" customHeight="false" outlineLevel="0" collapsed="false">
      <c r="A26" s="37"/>
      <c r="B26" s="38"/>
      <c r="C26" s="38"/>
      <c r="D26" s="39"/>
      <c r="E26" s="39"/>
      <c r="F26" s="4"/>
      <c r="G26" s="6"/>
      <c r="H26" s="6"/>
      <c r="I26" s="6"/>
      <c r="J26" s="6"/>
      <c r="K26" s="6"/>
      <c r="L26" s="6"/>
      <c r="M26" s="6"/>
    </row>
    <row r="27" customFormat="false" ht="15" hidden="false" customHeight="false" outlineLevel="0" collapsed="false">
      <c r="A27" s="41"/>
      <c r="B27" s="42"/>
      <c r="C27" s="42"/>
      <c r="D27" s="43"/>
      <c r="E27" s="43"/>
      <c r="F27" s="44"/>
      <c r="G27" s="6"/>
      <c r="H27" s="6"/>
      <c r="I27" s="6"/>
      <c r="J27" s="6"/>
      <c r="K27" s="6"/>
      <c r="L27" s="6"/>
      <c r="M27" s="6"/>
    </row>
    <row r="28" customFormat="false" ht="15" hidden="false" customHeight="false" outlineLevel="0" collapsed="false">
      <c r="A28" s="6"/>
      <c r="B28" s="6"/>
      <c r="C28" s="6"/>
      <c r="D28" s="6"/>
      <c r="E28" s="6"/>
      <c r="F28" s="44"/>
      <c r="G28" s="6"/>
      <c r="H28" s="6"/>
      <c r="I28" s="6"/>
      <c r="J28" s="6"/>
      <c r="K28" s="6"/>
      <c r="L28" s="6"/>
      <c r="M28" s="6"/>
    </row>
    <row r="29" customFormat="false" ht="12.8" hidden="false" customHeight="false" outlineLevel="0" collapsed="false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</row>
    <row r="30" customFormat="false" ht="12.8" hidden="false" customHeight="false" outlineLevel="0" collapsed="false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</row>
    <row r="31" customFormat="false" ht="12.8" hidden="false" customHeight="false" outlineLevel="0" collapsed="false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</row>
    <row r="32" customFormat="false" ht="12.8" hidden="false" customHeight="false" outlineLevel="0" collapsed="false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</row>
    <row r="33" customFormat="false" ht="12.8" hidden="false" customHeight="false" outlineLevel="0" collapsed="false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</row>
    <row r="34" customFormat="false" ht="12.8" hidden="false" customHeight="false" outlineLevel="0" collapsed="false">
      <c r="A34" s="6"/>
      <c r="B34" s="6"/>
      <c r="C34" s="6"/>
      <c r="D34" s="6"/>
      <c r="E34" s="6"/>
      <c r="F34" s="6"/>
      <c r="L34" s="6"/>
      <c r="M34" s="6"/>
    </row>
    <row r="35" customFormat="false" ht="12.8" hidden="false" customHeight="false" outlineLevel="0" collapsed="false">
      <c r="A35" s="6"/>
    </row>
  </sheetData>
  <mergeCells count="3">
    <mergeCell ref="G5:H5"/>
    <mergeCell ref="J18:K18"/>
    <mergeCell ref="A21:D2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7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I24" activeCellId="0" sqref="I24"/>
    </sheetView>
  </sheetViews>
  <sheetFormatPr defaultColWidth="11.94140625" defaultRowHeight="12.8" zeroHeight="false" outlineLevelRow="0" outlineLevelCol="0"/>
  <cols>
    <col collapsed="false" customWidth="true" hidden="false" outlineLevel="0" max="1" min="1" style="0" width="20.07"/>
    <col collapsed="false" customWidth="true" hidden="false" outlineLevel="0" max="2" min="2" style="0" width="27.63"/>
    <col collapsed="false" customWidth="true" hidden="false" outlineLevel="0" max="3" min="3" style="0" width="19.14"/>
    <col collapsed="false" customWidth="true" hidden="false" outlineLevel="0" max="4" min="4" style="0" width="23.31"/>
    <col collapsed="false" customWidth="true" hidden="false" outlineLevel="0" max="5" min="5" style="0" width="15.42"/>
    <col collapsed="false" customWidth="true" hidden="false" outlineLevel="0" max="7" min="7" style="0" width="17.59"/>
    <col collapsed="false" customWidth="true" hidden="false" outlineLevel="0" max="8" min="8" style="0" width="18.85"/>
    <col collapsed="false" customWidth="true" hidden="false" outlineLevel="0" max="10" min="10" style="0" width="15.28"/>
    <col collapsed="false" customWidth="true" hidden="false" outlineLevel="0" max="11" min="11" style="0" width="14.51"/>
  </cols>
  <sheetData>
    <row r="1" customFormat="false" ht="12.8" hidden="false" customHeight="false" outlineLevel="0" collapsed="false">
      <c r="A1" s="1"/>
      <c r="B1" s="1"/>
      <c r="C1" s="2" t="s">
        <v>0</v>
      </c>
      <c r="D1" s="3" t="n">
        <v>4392</v>
      </c>
      <c r="E1" s="1"/>
      <c r="F1" s="4"/>
      <c r="G1" s="5"/>
      <c r="H1" s="4"/>
      <c r="I1" s="4"/>
      <c r="J1" s="4"/>
      <c r="K1" s="4"/>
      <c r="L1" s="6"/>
      <c r="M1" s="6"/>
    </row>
    <row r="2" customFormat="false" ht="12.8" hidden="false" customHeight="false" outlineLevel="0" collapsed="false">
      <c r="A2" s="1"/>
      <c r="B2" s="1"/>
      <c r="C2" s="7" t="s">
        <v>1</v>
      </c>
      <c r="D2" s="8" t="n">
        <v>7312</v>
      </c>
      <c r="E2" s="1"/>
      <c r="F2" s="4"/>
      <c r="G2" s="4"/>
      <c r="H2" s="4"/>
      <c r="I2" s="4"/>
      <c r="J2" s="4"/>
      <c r="K2" s="4"/>
      <c r="L2" s="6"/>
      <c r="M2" s="6"/>
    </row>
    <row r="3" customFormat="false" ht="12.8" hidden="false" customHeight="false" outlineLevel="0" collapsed="false">
      <c r="A3" s="1"/>
      <c r="B3" s="1"/>
      <c r="C3" s="9" t="s">
        <v>2</v>
      </c>
      <c r="D3" s="10" t="n">
        <f aca="false">D1+D2-K16</f>
        <v>1139</v>
      </c>
      <c r="E3" s="1"/>
      <c r="F3" s="4"/>
      <c r="G3" s="4"/>
      <c r="H3" s="4"/>
      <c r="I3" s="4"/>
      <c r="J3" s="6"/>
      <c r="K3" s="6"/>
      <c r="L3" s="6"/>
      <c r="M3" s="6"/>
    </row>
    <row r="4" customFormat="false" ht="12.8" hidden="false" customHeight="false" outlineLevel="0" collapsed="false">
      <c r="A4" s="1"/>
      <c r="B4" s="1"/>
      <c r="C4" s="1"/>
      <c r="D4" s="1"/>
      <c r="E4" s="1"/>
      <c r="F4" s="4"/>
      <c r="G4" s="4"/>
      <c r="H4" s="4"/>
      <c r="I4" s="4"/>
      <c r="J4" s="6"/>
      <c r="K4" s="6"/>
      <c r="L4" s="6"/>
      <c r="M4" s="6"/>
    </row>
    <row r="5" customFormat="false" ht="12.8" hidden="false" customHeight="false" outlineLevel="0" collapsed="false">
      <c r="A5" s="11" t="s">
        <v>3</v>
      </c>
      <c r="B5" s="11" t="s">
        <v>4</v>
      </c>
      <c r="C5" s="11" t="s">
        <v>5</v>
      </c>
      <c r="D5" s="11" t="s">
        <v>6</v>
      </c>
      <c r="E5" s="11" t="s">
        <v>7</v>
      </c>
      <c r="F5" s="4"/>
      <c r="G5" s="12" t="s">
        <v>8</v>
      </c>
      <c r="H5" s="12"/>
      <c r="I5" s="4"/>
      <c r="J5" s="13" t="s">
        <v>9</v>
      </c>
      <c r="K5" s="13"/>
      <c r="L5" s="6"/>
      <c r="M5" s="6"/>
    </row>
    <row r="6" customFormat="false" ht="12.8" hidden="false" customHeight="false" outlineLevel="0" collapsed="false">
      <c r="A6" s="45" t="n">
        <v>44961</v>
      </c>
      <c r="B6" s="14" t="s">
        <v>43</v>
      </c>
      <c r="C6" s="14" t="n">
        <v>190</v>
      </c>
      <c r="D6" s="15" t="n">
        <v>6</v>
      </c>
      <c r="E6" s="15" t="n">
        <v>1100</v>
      </c>
      <c r="F6" s="4"/>
      <c r="G6" s="16" t="s">
        <v>12</v>
      </c>
      <c r="H6" s="17" t="n">
        <v>9000</v>
      </c>
      <c r="I6" s="4"/>
      <c r="J6" s="18" t="s">
        <v>13</v>
      </c>
      <c r="K6" s="18" t="s">
        <v>14</v>
      </c>
      <c r="L6" s="6"/>
      <c r="M6" s="6"/>
    </row>
    <row r="7" customFormat="false" ht="12.8" hidden="false" customHeight="false" outlineLevel="0" collapsed="false">
      <c r="A7" s="45" t="n">
        <v>44961</v>
      </c>
      <c r="B7" s="14" t="s">
        <v>44</v>
      </c>
      <c r="C7" s="14" t="n">
        <v>4</v>
      </c>
      <c r="D7" s="15" t="n">
        <v>5</v>
      </c>
      <c r="E7" s="15" t="n">
        <v>20</v>
      </c>
      <c r="F7" s="4"/>
      <c r="G7" s="19" t="s">
        <v>16</v>
      </c>
      <c r="H7" s="17" t="n">
        <v>677</v>
      </c>
      <c r="I7" s="4"/>
      <c r="J7" s="14" t="s">
        <v>45</v>
      </c>
      <c r="K7" s="29" t="n">
        <v>150</v>
      </c>
      <c r="L7" s="6"/>
      <c r="M7" s="6"/>
    </row>
    <row r="8" customFormat="false" ht="12.8" hidden="false" customHeight="false" outlineLevel="0" collapsed="false">
      <c r="A8" s="45" t="n">
        <v>44961</v>
      </c>
      <c r="B8" s="14" t="s">
        <v>46</v>
      </c>
      <c r="C8" s="14" t="n">
        <v>1</v>
      </c>
      <c r="D8" s="15" t="n">
        <v>20</v>
      </c>
      <c r="E8" s="15" t="n">
        <v>20</v>
      </c>
      <c r="F8" s="4"/>
      <c r="G8" s="19" t="s">
        <v>19</v>
      </c>
      <c r="H8" s="17" t="n">
        <v>840</v>
      </c>
      <c r="I8" s="4"/>
      <c r="J8" s="14" t="s">
        <v>47</v>
      </c>
      <c r="K8" s="29" t="n">
        <v>800</v>
      </c>
      <c r="L8" s="6"/>
      <c r="M8" s="6"/>
    </row>
    <row r="9" customFormat="false" ht="12.8" hidden="false" customHeight="false" outlineLevel="0" collapsed="false">
      <c r="A9" s="45" t="n">
        <v>44961</v>
      </c>
      <c r="B9" s="14" t="s">
        <v>48</v>
      </c>
      <c r="C9" s="14" t="n">
        <v>420</v>
      </c>
      <c r="D9" s="15" t="n">
        <v>6</v>
      </c>
      <c r="E9" s="15" t="n">
        <v>2500</v>
      </c>
      <c r="F9" s="4"/>
      <c r="G9" s="19" t="s">
        <v>22</v>
      </c>
      <c r="H9" s="17" t="n">
        <v>230</v>
      </c>
      <c r="I9" s="4"/>
      <c r="J9" s="14" t="s">
        <v>20</v>
      </c>
      <c r="K9" s="15" t="n">
        <v>250</v>
      </c>
      <c r="L9" s="6"/>
      <c r="M9" s="6"/>
    </row>
    <row r="10" customFormat="false" ht="12.8" hidden="false" customHeight="false" outlineLevel="0" collapsed="false">
      <c r="A10" s="45" t="n">
        <v>44961</v>
      </c>
      <c r="B10" s="14" t="s">
        <v>49</v>
      </c>
      <c r="C10" s="14" t="n">
        <v>1</v>
      </c>
      <c r="D10" s="15" t="n">
        <v>50</v>
      </c>
      <c r="E10" s="15" t="n">
        <v>50</v>
      </c>
      <c r="F10" s="4"/>
      <c r="G10" s="19" t="s">
        <v>24</v>
      </c>
      <c r="H10" s="17" t="n">
        <v>1700</v>
      </c>
      <c r="I10" s="4"/>
      <c r="J10" s="14" t="s">
        <v>23</v>
      </c>
      <c r="K10" s="15" t="n">
        <v>10</v>
      </c>
      <c r="L10" s="6"/>
      <c r="M10" s="6"/>
    </row>
    <row r="11" customFormat="false" ht="12.8" hidden="false" customHeight="false" outlineLevel="0" collapsed="false">
      <c r="A11" s="45" t="n">
        <v>44961</v>
      </c>
      <c r="B11" s="14" t="s">
        <v>50</v>
      </c>
      <c r="C11" s="14" t="n">
        <v>1</v>
      </c>
      <c r="D11" s="15" t="n">
        <v>180</v>
      </c>
      <c r="E11" s="15" t="n">
        <v>180</v>
      </c>
      <c r="F11" s="4"/>
      <c r="G11" s="19" t="s">
        <v>27</v>
      </c>
      <c r="H11" s="17" t="n">
        <v>721</v>
      </c>
      <c r="I11" s="4"/>
      <c r="J11" s="14" t="s">
        <v>25</v>
      </c>
      <c r="K11" s="15" t="n">
        <v>15</v>
      </c>
      <c r="L11" s="6"/>
      <c r="M11" s="6"/>
    </row>
    <row r="12" customFormat="false" ht="12.8" hidden="false" customHeight="false" outlineLevel="0" collapsed="false">
      <c r="A12" s="45" t="n">
        <v>44961</v>
      </c>
      <c r="B12" s="14" t="s">
        <v>26</v>
      </c>
      <c r="C12" s="14" t="n">
        <v>10</v>
      </c>
      <c r="D12" s="15" t="n">
        <v>7</v>
      </c>
      <c r="E12" s="15" t="n">
        <v>70</v>
      </c>
      <c r="F12" s="4"/>
      <c r="G12" s="19" t="s">
        <v>29</v>
      </c>
      <c r="H12" s="17" t="n">
        <v>500</v>
      </c>
      <c r="I12" s="4"/>
      <c r="J12" s="14" t="s">
        <v>28</v>
      </c>
      <c r="K12" s="15" t="n">
        <v>175</v>
      </c>
      <c r="L12" s="6"/>
      <c r="M12" s="6"/>
    </row>
    <row r="13" customFormat="false" ht="12.8" hidden="false" customHeight="false" outlineLevel="0" collapsed="false">
      <c r="A13" s="45" t="n">
        <v>44961</v>
      </c>
      <c r="B13" s="14" t="s">
        <v>51</v>
      </c>
      <c r="C13" s="14" t="n">
        <v>2</v>
      </c>
      <c r="D13" s="15" t="n">
        <v>10</v>
      </c>
      <c r="E13" s="15" t="n">
        <v>20</v>
      </c>
      <c r="F13" s="4"/>
      <c r="G13" s="19" t="s">
        <v>31</v>
      </c>
      <c r="H13" s="17" t="n">
        <v>498</v>
      </c>
      <c r="I13" s="4"/>
      <c r="J13" s="14" t="s">
        <v>52</v>
      </c>
      <c r="K13" s="29" t="n">
        <v>2500</v>
      </c>
      <c r="L13" s="6"/>
      <c r="M13" s="6"/>
    </row>
    <row r="14" customFormat="false" ht="12.8" hidden="false" customHeight="false" outlineLevel="0" collapsed="false">
      <c r="A14" s="45" t="n">
        <v>44961</v>
      </c>
      <c r="B14" s="14" t="s">
        <v>15</v>
      </c>
      <c r="C14" s="14" t="n">
        <v>8</v>
      </c>
      <c r="D14" s="15" t="n">
        <v>6</v>
      </c>
      <c r="E14" s="15" t="n">
        <v>50</v>
      </c>
      <c r="F14" s="4"/>
      <c r="G14" s="19" t="s">
        <v>32</v>
      </c>
      <c r="H14" s="17" t="n">
        <v>1737</v>
      </c>
      <c r="I14" s="4"/>
      <c r="J14" s="14" t="s">
        <v>52</v>
      </c>
      <c r="K14" s="29" t="n">
        <v>200</v>
      </c>
      <c r="L14" s="6"/>
      <c r="M14" s="6"/>
    </row>
    <row r="15" customFormat="false" ht="12.8" hidden="false" customHeight="false" outlineLevel="0" collapsed="false">
      <c r="A15" s="45" t="n">
        <v>44961</v>
      </c>
      <c r="B15" s="14" t="s">
        <v>15</v>
      </c>
      <c r="C15" s="14" t="n">
        <v>26</v>
      </c>
      <c r="D15" s="15" t="n">
        <v>6</v>
      </c>
      <c r="E15" s="15" t="n">
        <v>150</v>
      </c>
      <c r="F15" s="4"/>
      <c r="G15" s="19" t="s">
        <v>27</v>
      </c>
      <c r="H15" s="17" t="n">
        <v>350</v>
      </c>
      <c r="I15" s="4"/>
      <c r="J15" s="14" t="s">
        <v>53</v>
      </c>
      <c r="K15" s="29" t="n">
        <v>6465</v>
      </c>
      <c r="L15" s="6"/>
      <c r="M15" s="6"/>
    </row>
    <row r="16" customFormat="false" ht="12.8" hidden="false" customHeight="false" outlineLevel="0" collapsed="false">
      <c r="A16" s="45" t="n">
        <v>44961</v>
      </c>
      <c r="B16" s="23" t="s">
        <v>54</v>
      </c>
      <c r="C16" s="23" t="n">
        <v>8</v>
      </c>
      <c r="D16" s="24" t="n">
        <v>4</v>
      </c>
      <c r="E16" s="24" t="n">
        <v>32</v>
      </c>
      <c r="F16" s="4"/>
      <c r="G16" s="19" t="s">
        <v>35</v>
      </c>
      <c r="H16" s="17" t="n">
        <v>800</v>
      </c>
      <c r="I16" s="4"/>
      <c r="J16" s="7" t="s">
        <v>30</v>
      </c>
      <c r="K16" s="22" t="n">
        <f aca="false">K7+K8+K9+K10+K11+K12+K13+K14+K15</f>
        <v>10565</v>
      </c>
      <c r="L16" s="6"/>
      <c r="M16" s="6"/>
    </row>
    <row r="17" customFormat="false" ht="12.8" hidden="false" customHeight="false" outlineLevel="0" collapsed="false">
      <c r="A17" s="45" t="n">
        <v>44961</v>
      </c>
      <c r="B17" s="14" t="s">
        <v>55</v>
      </c>
      <c r="C17" s="14" t="n">
        <v>40</v>
      </c>
      <c r="D17" s="15" t="n">
        <v>5</v>
      </c>
      <c r="E17" s="15" t="n">
        <v>200</v>
      </c>
      <c r="F17" s="4"/>
      <c r="G17" s="19" t="s">
        <v>36</v>
      </c>
      <c r="H17" s="17" t="n">
        <v>635</v>
      </c>
      <c r="I17" s="4"/>
      <c r="J17" s="4"/>
      <c r="K17" s="4"/>
      <c r="L17" s="6"/>
      <c r="M17" s="6"/>
    </row>
    <row r="18" customFormat="false" ht="12.8" hidden="false" customHeight="false" outlineLevel="0" collapsed="false">
      <c r="A18" s="35" t="s">
        <v>30</v>
      </c>
      <c r="B18" s="35"/>
      <c r="C18" s="35"/>
      <c r="D18" s="35"/>
      <c r="E18" s="36" t="n">
        <f aca="false">SUM(E6:E17)</f>
        <v>4392</v>
      </c>
      <c r="F18" s="4"/>
      <c r="G18" s="19" t="s">
        <v>36</v>
      </c>
      <c r="H18" s="17" t="n">
        <v>2500</v>
      </c>
      <c r="I18" s="4"/>
      <c r="J18" s="5"/>
      <c r="K18" s="5"/>
      <c r="L18" s="46"/>
      <c r="M18" s="6"/>
    </row>
    <row r="19" customFormat="false" ht="12.8" hidden="false" customHeight="false" outlineLevel="0" collapsed="false">
      <c r="A19" s="37"/>
      <c r="B19" s="37"/>
      <c r="C19" s="37"/>
      <c r="D19" s="47"/>
      <c r="E19" s="47"/>
      <c r="F19" s="4"/>
      <c r="G19" s="48" t="s">
        <v>53</v>
      </c>
      <c r="H19" s="49" t="n">
        <v>200</v>
      </c>
      <c r="I19" s="4"/>
      <c r="J19" s="50"/>
      <c r="K19" s="51"/>
      <c r="L19" s="52"/>
      <c r="M19" s="6"/>
    </row>
    <row r="20" customFormat="false" ht="12.8" hidden="false" customHeight="false" outlineLevel="0" collapsed="false">
      <c r="A20" s="37"/>
      <c r="B20" s="37"/>
      <c r="C20" s="37"/>
      <c r="D20" s="47"/>
      <c r="E20" s="47"/>
      <c r="F20" s="4"/>
      <c r="G20" s="25" t="s">
        <v>30</v>
      </c>
      <c r="H20" s="26" t="n">
        <f aca="false">H6+H7+H8+H9+H10+H11+H12+H13+H14+H15+H16+H17</f>
        <v>17688</v>
      </c>
      <c r="I20" s="4"/>
      <c r="J20" s="50"/>
      <c r="K20" s="51"/>
      <c r="L20" s="52"/>
      <c r="M20" s="6"/>
    </row>
    <row r="21" customFormat="false" ht="12.8" hidden="false" customHeight="false" outlineLevel="0" collapsed="false">
      <c r="A21" s="6"/>
      <c r="B21" s="6"/>
      <c r="C21" s="6"/>
      <c r="D21" s="6"/>
      <c r="E21" s="6"/>
      <c r="F21" s="4"/>
      <c r="G21" s="30"/>
      <c r="H21" s="31"/>
      <c r="I21" s="4"/>
      <c r="J21" s="4"/>
      <c r="K21" s="4"/>
      <c r="L21" s="6"/>
      <c r="M21" s="6"/>
    </row>
    <row r="22" customFormat="false" ht="12.8" hidden="false" customHeight="false" outlineLevel="0" collapsed="false">
      <c r="A22" s="37"/>
      <c r="B22" s="38"/>
      <c r="C22" s="38"/>
      <c r="D22" s="39"/>
      <c r="E22" s="39"/>
      <c r="F22" s="4"/>
      <c r="G22" s="6"/>
      <c r="H22" s="6"/>
      <c r="I22" s="4"/>
      <c r="J22" s="4"/>
      <c r="K22" s="4"/>
      <c r="L22" s="6"/>
      <c r="M22" s="6"/>
    </row>
    <row r="23" customFormat="false" ht="12.8" hidden="false" customHeight="false" outlineLevel="0" collapsed="false">
      <c r="A23" s="37"/>
      <c r="B23" s="38"/>
      <c r="C23" s="38"/>
      <c r="D23" s="39"/>
      <c r="E23" s="39"/>
      <c r="F23" s="4"/>
      <c r="G23" s="6"/>
      <c r="H23" s="6"/>
      <c r="I23" s="4"/>
      <c r="J23" s="4"/>
      <c r="K23" s="4"/>
      <c r="L23" s="6"/>
      <c r="M23" s="6"/>
    </row>
    <row r="24" customFormat="false" ht="12.8" hidden="false" customHeight="false" outlineLevel="0" collapsed="false">
      <c r="A24" s="37"/>
      <c r="B24" s="38"/>
      <c r="C24" s="38"/>
      <c r="D24" s="39"/>
      <c r="E24" s="39"/>
      <c r="F24" s="4"/>
      <c r="I24" s="4"/>
      <c r="J24" s="4"/>
      <c r="K24" s="4"/>
      <c r="L24" s="6"/>
      <c r="M24" s="6"/>
    </row>
    <row r="25" customFormat="false" ht="12.8" hidden="false" customHeight="false" outlineLevel="0" collapsed="false">
      <c r="A25" s="37"/>
      <c r="B25" s="38"/>
      <c r="C25" s="38"/>
      <c r="D25" s="39"/>
      <c r="E25" s="39"/>
      <c r="F25" s="4"/>
      <c r="G25" s="6"/>
      <c r="H25" s="6"/>
      <c r="I25" s="6"/>
      <c r="J25" s="40"/>
      <c r="K25" s="6"/>
      <c r="L25" s="6"/>
      <c r="M25" s="6"/>
    </row>
    <row r="26" customFormat="false" ht="12.8" hidden="false" customHeight="false" outlineLevel="0" collapsed="false">
      <c r="A26" s="37"/>
      <c r="B26" s="38"/>
      <c r="C26" s="38"/>
      <c r="D26" s="39"/>
      <c r="E26" s="39"/>
      <c r="F26" s="4"/>
      <c r="G26" s="6"/>
      <c r="H26" s="6"/>
      <c r="I26" s="6"/>
      <c r="K26" s="6"/>
      <c r="L26" s="6"/>
      <c r="M26" s="6"/>
    </row>
    <row r="27" customFormat="false" ht="15" hidden="false" customHeight="false" outlineLevel="0" collapsed="false">
      <c r="A27" s="41"/>
      <c r="B27" s="42"/>
      <c r="C27" s="42"/>
      <c r="D27" s="43"/>
      <c r="E27" s="43"/>
      <c r="F27" s="44"/>
      <c r="G27" s="6"/>
      <c r="H27" s="6"/>
      <c r="I27" s="6"/>
      <c r="J27" s="6"/>
      <c r="K27" s="6"/>
      <c r="L27" s="6"/>
      <c r="M27" s="6"/>
    </row>
  </sheetData>
  <mergeCells count="4">
    <mergeCell ref="G5:H5"/>
    <mergeCell ref="J5:K5"/>
    <mergeCell ref="A18:D18"/>
    <mergeCell ref="J18:K1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E29" activeCellId="0" sqref="E29"/>
    </sheetView>
  </sheetViews>
  <sheetFormatPr defaultColWidth="11.9296875" defaultRowHeight="12.8" zeroHeight="false" outlineLevelRow="0" outlineLevelCol="0"/>
  <cols>
    <col collapsed="false" customWidth="true" hidden="false" outlineLevel="0" max="1" min="1" style="0" width="16.97"/>
    <col collapsed="false" customWidth="true" hidden="false" outlineLevel="0" max="2" min="2" style="0" width="32.57"/>
    <col collapsed="false" customWidth="true" hidden="false" outlineLevel="0" max="3" min="3" style="0" width="27.02"/>
    <col collapsed="false" customWidth="true" hidden="false" outlineLevel="0" max="4" min="4" style="0" width="17.9"/>
    <col collapsed="false" customWidth="true" hidden="false" outlineLevel="0" max="5" min="5" style="0" width="19.77"/>
    <col collapsed="false" customWidth="true" hidden="false" outlineLevel="0" max="7" min="7" style="0" width="19.91"/>
    <col collapsed="false" customWidth="true" hidden="false" outlineLevel="0" max="8" min="8" style="0" width="14.96"/>
    <col collapsed="false" customWidth="true" hidden="false" outlineLevel="0" max="10" min="10" style="0" width="14.2"/>
  </cols>
  <sheetData>
    <row r="1" customFormat="false" ht="12.8" hidden="false" customHeight="false" outlineLevel="0" collapsed="false">
      <c r="A1" s="1"/>
      <c r="B1" s="1"/>
      <c r="C1" s="2" t="s">
        <v>0</v>
      </c>
      <c r="D1" s="3" t="n">
        <v>1139</v>
      </c>
      <c r="E1" s="1"/>
      <c r="F1" s="4"/>
      <c r="G1" s="5"/>
      <c r="H1" s="4"/>
      <c r="I1" s="4"/>
      <c r="J1" s="4"/>
      <c r="K1" s="4"/>
      <c r="L1" s="6"/>
      <c r="M1" s="6"/>
    </row>
    <row r="2" customFormat="false" ht="12.8" hidden="false" customHeight="false" outlineLevel="0" collapsed="false">
      <c r="A2" s="1"/>
      <c r="B2" s="1"/>
      <c r="C2" s="7" t="s">
        <v>1</v>
      </c>
      <c r="D2" s="8" t="n">
        <v>1760</v>
      </c>
      <c r="E2" s="1"/>
      <c r="F2" s="4"/>
      <c r="G2" s="4"/>
      <c r="H2" s="4"/>
      <c r="I2" s="4"/>
      <c r="J2" s="4"/>
      <c r="K2" s="4"/>
      <c r="L2" s="6"/>
      <c r="M2" s="6"/>
    </row>
    <row r="3" customFormat="false" ht="12.8" hidden="false" customHeight="false" outlineLevel="0" collapsed="false">
      <c r="A3" s="1"/>
      <c r="B3" s="1"/>
      <c r="C3" s="9" t="s">
        <v>2</v>
      </c>
      <c r="D3" s="10" t="n">
        <f aca="false">D1+D2-K14</f>
        <v>1733</v>
      </c>
      <c r="E3" s="1"/>
      <c r="F3" s="4"/>
      <c r="G3" s="4"/>
      <c r="H3" s="4"/>
      <c r="I3" s="4"/>
      <c r="J3" s="4"/>
      <c r="K3" s="4"/>
      <c r="L3" s="6"/>
      <c r="M3" s="6"/>
    </row>
    <row r="4" customFormat="false" ht="12.8" hidden="false" customHeight="false" outlineLevel="0" collapsed="false">
      <c r="A4" s="1"/>
      <c r="B4" s="1"/>
      <c r="C4" s="1"/>
      <c r="D4" s="1"/>
      <c r="E4" s="1"/>
      <c r="F4" s="4"/>
      <c r="G4" s="4"/>
      <c r="H4" s="4"/>
      <c r="I4" s="4"/>
      <c r="J4" s="4"/>
      <c r="K4" s="4"/>
      <c r="L4" s="6"/>
      <c r="M4" s="6"/>
    </row>
    <row r="5" customFormat="false" ht="12.8" hidden="false" customHeight="false" outlineLevel="0" collapsed="false">
      <c r="A5" s="11" t="s">
        <v>3</v>
      </c>
      <c r="B5" s="11" t="s">
        <v>4</v>
      </c>
      <c r="C5" s="11" t="s">
        <v>5</v>
      </c>
      <c r="D5" s="11" t="s">
        <v>6</v>
      </c>
      <c r="E5" s="11" t="s">
        <v>7</v>
      </c>
      <c r="F5" s="4"/>
      <c r="G5" s="12" t="s">
        <v>8</v>
      </c>
      <c r="H5" s="12"/>
      <c r="I5" s="4"/>
      <c r="J5" s="13" t="s">
        <v>9</v>
      </c>
      <c r="K5" s="13"/>
      <c r="L5" s="6"/>
      <c r="M5" s="6"/>
    </row>
    <row r="6" customFormat="false" ht="12.8" hidden="false" customHeight="false" outlineLevel="0" collapsed="false">
      <c r="A6" s="14" t="s">
        <v>56</v>
      </c>
      <c r="B6" s="14" t="s">
        <v>26</v>
      </c>
      <c r="C6" s="14" t="n">
        <v>5</v>
      </c>
      <c r="D6" s="15" t="n">
        <v>6</v>
      </c>
      <c r="E6" s="15" t="n">
        <v>30</v>
      </c>
      <c r="F6" s="4"/>
      <c r="G6" s="16" t="s">
        <v>12</v>
      </c>
      <c r="H6" s="17" t="n">
        <v>9000</v>
      </c>
      <c r="I6" s="4"/>
      <c r="J6" s="18" t="s">
        <v>13</v>
      </c>
      <c r="K6" s="18" t="s">
        <v>14</v>
      </c>
      <c r="L6" s="6"/>
      <c r="M6" s="6"/>
    </row>
    <row r="7" customFormat="false" ht="12.8" hidden="false" customHeight="false" outlineLevel="0" collapsed="false">
      <c r="A7" s="14" t="s">
        <v>56</v>
      </c>
      <c r="B7" s="14" t="s">
        <v>15</v>
      </c>
      <c r="C7" s="14" t="n">
        <v>10</v>
      </c>
      <c r="D7" s="15" t="n">
        <v>5</v>
      </c>
      <c r="E7" s="15" t="n">
        <v>50</v>
      </c>
      <c r="F7" s="4"/>
      <c r="G7" s="19" t="s">
        <v>16</v>
      </c>
      <c r="H7" s="17" t="n">
        <v>677</v>
      </c>
      <c r="I7" s="4"/>
      <c r="J7" s="20" t="s">
        <v>57</v>
      </c>
      <c r="K7" s="21" t="n">
        <v>160</v>
      </c>
      <c r="L7" s="6"/>
      <c r="M7" s="6"/>
    </row>
    <row r="8" customFormat="false" ht="12.8" hidden="false" customHeight="false" outlineLevel="0" collapsed="false">
      <c r="A8" s="14" t="s">
        <v>56</v>
      </c>
      <c r="B8" s="14" t="s">
        <v>58</v>
      </c>
      <c r="C8" s="14" t="n">
        <v>4</v>
      </c>
      <c r="D8" s="15" t="n">
        <v>125</v>
      </c>
      <c r="E8" s="15" t="n">
        <v>500</v>
      </c>
      <c r="F8" s="4"/>
      <c r="G8" s="19" t="s">
        <v>19</v>
      </c>
      <c r="H8" s="17" t="n">
        <v>840</v>
      </c>
      <c r="I8" s="4"/>
      <c r="J8" s="14" t="s">
        <v>45</v>
      </c>
      <c r="K8" s="15" t="n">
        <v>150</v>
      </c>
      <c r="L8" s="6"/>
      <c r="M8" s="6"/>
    </row>
    <row r="9" customFormat="false" ht="12.8" hidden="false" customHeight="false" outlineLevel="0" collapsed="false">
      <c r="A9" s="14" t="s">
        <v>56</v>
      </c>
      <c r="B9" s="14" t="s">
        <v>59</v>
      </c>
      <c r="C9" s="14" t="n">
        <v>4</v>
      </c>
      <c r="D9" s="15" t="n">
        <v>2.5</v>
      </c>
      <c r="E9" s="15" t="n">
        <v>10</v>
      </c>
      <c r="F9" s="4"/>
      <c r="G9" s="19" t="s">
        <v>22</v>
      </c>
      <c r="H9" s="17" t="n">
        <v>230</v>
      </c>
      <c r="I9" s="4"/>
      <c r="J9" s="14" t="s">
        <v>20</v>
      </c>
      <c r="K9" s="15" t="n">
        <v>200</v>
      </c>
      <c r="L9" s="6"/>
      <c r="M9" s="6"/>
    </row>
    <row r="10" customFormat="false" ht="12.8" hidden="false" customHeight="false" outlineLevel="0" collapsed="false">
      <c r="A10" s="14" t="s">
        <v>56</v>
      </c>
      <c r="B10" s="14" t="s">
        <v>60</v>
      </c>
      <c r="C10" s="14" t="n">
        <v>3</v>
      </c>
      <c r="D10" s="15" t="n">
        <v>300</v>
      </c>
      <c r="E10" s="15" t="n">
        <v>900</v>
      </c>
      <c r="F10" s="4"/>
      <c r="G10" s="19" t="s">
        <v>24</v>
      </c>
      <c r="H10" s="17" t="n">
        <v>1700</v>
      </c>
      <c r="I10" s="4"/>
      <c r="J10" s="14" t="s">
        <v>61</v>
      </c>
      <c r="K10" s="15" t="n">
        <v>436</v>
      </c>
      <c r="L10" s="6"/>
      <c r="M10" s="6"/>
    </row>
    <row r="11" customFormat="false" ht="12.8" hidden="false" customHeight="false" outlineLevel="0" collapsed="false">
      <c r="A11" s="14" t="s">
        <v>56</v>
      </c>
      <c r="B11" s="14" t="s">
        <v>15</v>
      </c>
      <c r="C11" s="14" t="n">
        <v>45</v>
      </c>
      <c r="D11" s="15" t="n">
        <v>6</v>
      </c>
      <c r="E11" s="15" t="n">
        <v>270</v>
      </c>
      <c r="F11" s="4"/>
      <c r="G11" s="19" t="s">
        <v>27</v>
      </c>
      <c r="H11" s="17" t="n">
        <v>721</v>
      </c>
      <c r="I11" s="4"/>
      <c r="J11" s="14" t="s">
        <v>20</v>
      </c>
      <c r="K11" s="15" t="n">
        <v>200</v>
      </c>
      <c r="L11" s="6"/>
      <c r="M11" s="6"/>
    </row>
    <row r="12" customFormat="false" ht="12.8" hidden="false" customHeight="false" outlineLevel="0" collapsed="false">
      <c r="A12" s="35" t="s">
        <v>30</v>
      </c>
      <c r="B12" s="35"/>
      <c r="C12" s="35"/>
      <c r="D12" s="35"/>
      <c r="E12" s="36" t="n">
        <f aca="false">SUM(E6:E11)</f>
        <v>1760</v>
      </c>
      <c r="F12" s="4"/>
      <c r="G12" s="19" t="s">
        <v>29</v>
      </c>
      <c r="H12" s="17" t="n">
        <v>500</v>
      </c>
      <c r="I12" s="4"/>
      <c r="J12" s="14" t="s">
        <v>23</v>
      </c>
      <c r="K12" s="29" t="n">
        <v>10</v>
      </c>
      <c r="L12" s="6"/>
      <c r="M12" s="6"/>
    </row>
    <row r="13" customFormat="false" ht="12.8" hidden="false" customHeight="false" outlineLevel="0" collapsed="false">
      <c r="A13" s="37"/>
      <c r="B13" s="37"/>
      <c r="C13" s="37"/>
      <c r="D13" s="53"/>
      <c r="E13" s="53"/>
      <c r="F13" s="4"/>
      <c r="G13" s="19" t="s">
        <v>31</v>
      </c>
      <c r="H13" s="17" t="n">
        <v>498</v>
      </c>
      <c r="I13" s="4"/>
      <c r="J13" s="20" t="s">
        <v>25</v>
      </c>
      <c r="K13" s="54" t="n">
        <v>10</v>
      </c>
      <c r="L13" s="6"/>
      <c r="M13" s="6"/>
    </row>
    <row r="14" customFormat="false" ht="12.8" hidden="false" customHeight="false" outlineLevel="0" collapsed="false">
      <c r="A14" s="37"/>
      <c r="B14" s="37"/>
      <c r="C14" s="37"/>
      <c r="D14" s="53"/>
      <c r="E14" s="53"/>
      <c r="F14" s="4"/>
      <c r="G14" s="19" t="s">
        <v>32</v>
      </c>
      <c r="H14" s="17" t="n">
        <v>1737</v>
      </c>
      <c r="I14" s="4"/>
      <c r="J14" s="7" t="s">
        <v>30</v>
      </c>
      <c r="K14" s="22" t="n">
        <f aca="false">K7+K8+K9+K10+K11+K12+K13</f>
        <v>1166</v>
      </c>
      <c r="L14" s="6"/>
      <c r="M14" s="6"/>
    </row>
    <row r="15" customFormat="false" ht="12.8" hidden="false" customHeight="false" outlineLevel="0" collapsed="false">
      <c r="A15" s="37"/>
      <c r="B15" s="37"/>
      <c r="C15" s="37"/>
      <c r="D15" s="53"/>
      <c r="E15" s="53"/>
      <c r="F15" s="4"/>
      <c r="G15" s="19" t="s">
        <v>27</v>
      </c>
      <c r="H15" s="17" t="n">
        <v>350</v>
      </c>
      <c r="I15" s="4"/>
      <c r="J15" s="6"/>
      <c r="K15" s="6"/>
      <c r="L15" s="6"/>
      <c r="M15" s="6"/>
    </row>
    <row r="16" customFormat="false" ht="12.8" hidden="false" customHeight="false" outlineLevel="0" collapsed="false">
      <c r="A16" s="37"/>
      <c r="B16" s="38"/>
      <c r="C16" s="38"/>
      <c r="D16" s="39"/>
      <c r="E16" s="39"/>
      <c r="F16" s="4"/>
      <c r="G16" s="19" t="s">
        <v>36</v>
      </c>
      <c r="H16" s="17" t="n">
        <v>635</v>
      </c>
      <c r="I16" s="4"/>
      <c r="J16" s="4"/>
      <c r="K16" s="4"/>
      <c r="L16" s="6"/>
      <c r="M16" s="6"/>
    </row>
    <row r="17" customFormat="false" ht="12.8" hidden="false" customHeight="false" outlineLevel="0" collapsed="false">
      <c r="A17" s="37"/>
      <c r="B17" s="37"/>
      <c r="C17" s="37"/>
      <c r="D17" s="53"/>
      <c r="E17" s="53"/>
      <c r="F17" s="4"/>
      <c r="G17" s="19" t="s">
        <v>36</v>
      </c>
      <c r="H17" s="17" t="n">
        <v>2500</v>
      </c>
      <c r="I17" s="4"/>
      <c r="J17" s="4"/>
      <c r="K17" s="4"/>
      <c r="L17" s="6"/>
      <c r="M17" s="6"/>
    </row>
    <row r="18" customFormat="false" ht="12.8" hidden="false" customHeight="false" outlineLevel="0" collapsed="false">
      <c r="A18" s="37"/>
      <c r="B18" s="37"/>
      <c r="C18" s="37"/>
      <c r="D18" s="53"/>
      <c r="E18" s="53"/>
      <c r="F18" s="4"/>
      <c r="G18" s="19" t="s">
        <v>31</v>
      </c>
      <c r="H18" s="55" t="n">
        <v>200</v>
      </c>
      <c r="I18" s="4"/>
      <c r="J18" s="27" t="s">
        <v>37</v>
      </c>
      <c r="K18" s="27"/>
      <c r="L18" s="28" t="s">
        <v>38</v>
      </c>
      <c r="M18" s="6"/>
    </row>
    <row r="19" customFormat="false" ht="12.8" hidden="false" customHeight="false" outlineLevel="0" collapsed="false">
      <c r="A19" s="37"/>
      <c r="B19" s="37"/>
      <c r="C19" s="37"/>
      <c r="D19" s="47"/>
      <c r="E19" s="47"/>
      <c r="F19" s="4"/>
      <c r="G19" s="25" t="s">
        <v>30</v>
      </c>
      <c r="H19" s="26" t="n">
        <f aca="false">H6+H7+H8+H9+H10+H11+H12+H13+H14+H15+H16+H17+H18</f>
        <v>19588</v>
      </c>
      <c r="I19" s="4"/>
      <c r="J19" s="32" t="n">
        <v>44961</v>
      </c>
      <c r="K19" s="33" t="n">
        <v>1136</v>
      </c>
      <c r="L19" s="34" t="s">
        <v>42</v>
      </c>
      <c r="M19" s="6"/>
    </row>
    <row r="20" customFormat="false" ht="12.8" hidden="false" customHeight="false" outlineLevel="0" collapsed="false">
      <c r="A20" s="37"/>
      <c r="B20" s="37"/>
      <c r="C20" s="37"/>
      <c r="D20" s="47"/>
      <c r="E20" s="47"/>
      <c r="F20" s="4"/>
      <c r="G20" s="30"/>
      <c r="H20" s="31"/>
      <c r="I20" s="4"/>
      <c r="M20" s="6"/>
    </row>
    <row r="21" customFormat="false" ht="12.8" hidden="false" customHeight="false" outlineLevel="0" collapsed="false">
      <c r="A21" s="6"/>
      <c r="B21" s="6"/>
      <c r="C21" s="6"/>
      <c r="D21" s="6"/>
      <c r="E21" s="6"/>
      <c r="F21" s="4"/>
      <c r="G21" s="30"/>
      <c r="H21" s="31"/>
      <c r="I21" s="4"/>
      <c r="J21" s="4"/>
      <c r="K21" s="4"/>
      <c r="L21" s="6"/>
      <c r="M21" s="6"/>
    </row>
    <row r="22" customFormat="false" ht="12.8" hidden="false" customHeight="false" outlineLevel="0" collapsed="false">
      <c r="A22" s="37"/>
      <c r="B22" s="38"/>
      <c r="C22" s="38"/>
      <c r="D22" s="39"/>
      <c r="E22" s="39"/>
      <c r="F22" s="4"/>
      <c r="G22" s="6"/>
      <c r="H22" s="6"/>
      <c r="I22" s="4"/>
      <c r="J22" s="4"/>
      <c r="K22" s="4"/>
      <c r="L22" s="6"/>
      <c r="M22" s="6"/>
    </row>
    <row r="23" customFormat="false" ht="12.8" hidden="false" customHeight="false" outlineLevel="0" collapsed="false">
      <c r="A23" s="37"/>
      <c r="B23" s="38"/>
      <c r="C23" s="38"/>
      <c r="D23" s="39"/>
      <c r="E23" s="39"/>
      <c r="F23" s="4"/>
      <c r="G23" s="6"/>
      <c r="H23" s="6"/>
      <c r="I23" s="4"/>
      <c r="J23" s="4"/>
      <c r="K23" s="4"/>
      <c r="L23" s="6"/>
      <c r="M23" s="6"/>
    </row>
    <row r="24" customFormat="false" ht="12.8" hidden="false" customHeight="false" outlineLevel="0" collapsed="false">
      <c r="A24" s="37"/>
      <c r="B24" s="38"/>
      <c r="C24" s="38"/>
      <c r="D24" s="39"/>
      <c r="E24" s="39"/>
      <c r="F24" s="4"/>
      <c r="I24" s="4"/>
      <c r="J24" s="4"/>
      <c r="K24" s="4"/>
      <c r="L24" s="6"/>
      <c r="M24" s="6"/>
    </row>
  </sheetData>
  <mergeCells count="3">
    <mergeCell ref="G5:H5"/>
    <mergeCell ref="A12:D12"/>
    <mergeCell ref="J18:K1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H27" activeCellId="0" sqref="H27"/>
    </sheetView>
  </sheetViews>
  <sheetFormatPr defaultColWidth="11.9140625" defaultRowHeight="12.8" zeroHeight="false" outlineLevelRow="0" outlineLevelCol="0"/>
  <cols>
    <col collapsed="false" customWidth="true" hidden="false" outlineLevel="0" max="1" min="1" style="0" width="22.55"/>
    <col collapsed="false" customWidth="true" hidden="false" outlineLevel="0" max="2" min="2" style="0" width="27.46"/>
    <col collapsed="false" customWidth="true" hidden="false" outlineLevel="0" max="3" min="3" style="0" width="18.06"/>
    <col collapsed="false" customWidth="true" hidden="false" outlineLevel="0" max="4" min="4" style="0" width="19.6"/>
    <col collapsed="false" customWidth="true" hidden="false" outlineLevel="0" max="7" min="7" style="0" width="18.38"/>
    <col collapsed="false" customWidth="true" hidden="false" outlineLevel="0" max="8" min="8" style="0" width="16.07"/>
    <col collapsed="false" customWidth="true" hidden="false" outlineLevel="0" max="10" min="10" style="0" width="15.28"/>
    <col collapsed="false" customWidth="true" hidden="false" outlineLevel="0" max="18" min="18" style="0" width="14.51"/>
    <col collapsed="false" customWidth="true" hidden="false" outlineLevel="0" max="19" min="19" style="0" width="32.27"/>
    <col collapsed="false" customWidth="true" hidden="false" outlineLevel="0" max="21" min="20" style="0" width="19.31"/>
    <col collapsed="false" customWidth="true" hidden="false" outlineLevel="0" max="24" min="24" style="0" width="22.84"/>
    <col collapsed="false" customWidth="true" hidden="false" outlineLevel="0" max="25" min="25" style="0" width="13.58"/>
    <col collapsed="false" customWidth="true" hidden="false" outlineLevel="0" max="27" min="27" style="0" width="14.35"/>
  </cols>
  <sheetData>
    <row r="1" customFormat="false" ht="12.8" hidden="false" customHeight="false" outlineLevel="0" collapsed="false">
      <c r="A1" s="1"/>
      <c r="B1" s="1"/>
      <c r="C1" s="2" t="s">
        <v>0</v>
      </c>
      <c r="D1" s="3" t="n">
        <v>1733</v>
      </c>
      <c r="E1" s="1"/>
      <c r="F1" s="4"/>
      <c r="G1" s="5"/>
      <c r="H1" s="4"/>
      <c r="I1" s="4"/>
      <c r="J1" s="4"/>
      <c r="K1" s="4"/>
      <c r="L1" s="6"/>
    </row>
    <row r="2" customFormat="false" ht="12.8" hidden="false" customHeight="false" outlineLevel="0" collapsed="false">
      <c r="A2" s="1"/>
      <c r="B2" s="1"/>
      <c r="C2" s="7" t="s">
        <v>1</v>
      </c>
      <c r="D2" s="8" t="n">
        <v>3814</v>
      </c>
      <c r="E2" s="1"/>
      <c r="F2" s="4"/>
      <c r="G2" s="4"/>
      <c r="H2" s="4"/>
      <c r="I2" s="4"/>
      <c r="J2" s="4"/>
      <c r="K2" s="4"/>
      <c r="L2" s="6"/>
    </row>
    <row r="3" customFormat="false" ht="12.8" hidden="false" customHeight="false" outlineLevel="0" collapsed="false">
      <c r="A3" s="1"/>
      <c r="B3" s="1"/>
      <c r="C3" s="9" t="s">
        <v>2</v>
      </c>
      <c r="D3" s="10" t="n">
        <f aca="false">D1+K19+D2-K16</f>
        <v>1048</v>
      </c>
      <c r="E3" s="1"/>
      <c r="F3" s="4"/>
      <c r="G3" s="4"/>
      <c r="H3" s="4"/>
      <c r="I3" s="4"/>
      <c r="J3" s="4"/>
      <c r="K3" s="4"/>
      <c r="L3" s="6"/>
    </row>
    <row r="4" customFormat="false" ht="12.8" hidden="false" customHeight="false" outlineLevel="0" collapsed="false">
      <c r="A4" s="1"/>
      <c r="B4" s="1"/>
      <c r="C4" s="1"/>
      <c r="D4" s="1"/>
      <c r="E4" s="1"/>
      <c r="F4" s="4"/>
      <c r="G4" s="4"/>
      <c r="H4" s="4"/>
      <c r="I4" s="4"/>
      <c r="J4" s="4"/>
      <c r="K4" s="4"/>
      <c r="L4" s="6"/>
    </row>
    <row r="5" customFormat="false" ht="12.8" hidden="false" customHeight="false" outlineLevel="0" collapsed="false">
      <c r="A5" s="11" t="s">
        <v>3</v>
      </c>
      <c r="B5" s="11" t="s">
        <v>4</v>
      </c>
      <c r="C5" s="11" t="s">
        <v>5</v>
      </c>
      <c r="D5" s="11" t="s">
        <v>6</v>
      </c>
      <c r="E5" s="11" t="s">
        <v>7</v>
      </c>
      <c r="F5" s="4"/>
      <c r="G5" s="12" t="s">
        <v>8</v>
      </c>
      <c r="H5" s="12"/>
      <c r="I5" s="4"/>
      <c r="J5" s="13" t="s">
        <v>9</v>
      </c>
      <c r="K5" s="13"/>
      <c r="L5" s="6"/>
    </row>
    <row r="6" customFormat="false" ht="12.8" hidden="false" customHeight="false" outlineLevel="0" collapsed="false">
      <c r="A6" s="14" t="s">
        <v>62</v>
      </c>
      <c r="B6" s="14" t="s">
        <v>63</v>
      </c>
      <c r="C6" s="14" t="n">
        <v>4</v>
      </c>
      <c r="D6" s="15" t="n">
        <v>25</v>
      </c>
      <c r="E6" s="15" t="n">
        <v>100</v>
      </c>
      <c r="F6" s="4"/>
      <c r="G6" s="16" t="s">
        <v>12</v>
      </c>
      <c r="H6" s="17" t="n">
        <v>9000</v>
      </c>
      <c r="I6" s="4"/>
      <c r="J6" s="18" t="s">
        <v>13</v>
      </c>
      <c r="K6" s="18" t="s">
        <v>14</v>
      </c>
      <c r="L6" s="6"/>
    </row>
    <row r="7" customFormat="false" ht="12.8" hidden="false" customHeight="false" outlineLevel="0" collapsed="false">
      <c r="A7" s="14" t="s">
        <v>62</v>
      </c>
      <c r="B7" s="14" t="s">
        <v>15</v>
      </c>
      <c r="C7" s="14" t="n">
        <v>10</v>
      </c>
      <c r="D7" s="15" t="n">
        <v>8</v>
      </c>
      <c r="E7" s="15" t="n">
        <v>80</v>
      </c>
      <c r="F7" s="4"/>
      <c r="G7" s="19" t="s">
        <v>16</v>
      </c>
      <c r="H7" s="17" t="n">
        <v>677</v>
      </c>
      <c r="I7" s="4"/>
      <c r="J7" s="20" t="s">
        <v>47</v>
      </c>
      <c r="K7" s="21" t="n">
        <v>800</v>
      </c>
      <c r="L7" s="6"/>
    </row>
    <row r="8" customFormat="false" ht="12.8" hidden="false" customHeight="false" outlineLevel="0" collapsed="false">
      <c r="A8" s="14" t="s">
        <v>62</v>
      </c>
      <c r="B8" s="14" t="s">
        <v>15</v>
      </c>
      <c r="C8" s="14" t="n">
        <v>8</v>
      </c>
      <c r="D8" s="15" t="n">
        <v>5</v>
      </c>
      <c r="E8" s="15" t="n">
        <v>40</v>
      </c>
      <c r="F8" s="4"/>
      <c r="G8" s="19" t="s">
        <v>19</v>
      </c>
      <c r="H8" s="17" t="n">
        <v>840</v>
      </c>
      <c r="I8" s="4"/>
      <c r="J8" s="14" t="s">
        <v>20</v>
      </c>
      <c r="K8" s="15" t="n">
        <v>200</v>
      </c>
      <c r="L8" s="6"/>
    </row>
    <row r="9" customFormat="false" ht="12.8" hidden="false" customHeight="false" outlineLevel="0" collapsed="false">
      <c r="A9" s="14" t="s">
        <v>62</v>
      </c>
      <c r="B9" s="14" t="s">
        <v>15</v>
      </c>
      <c r="C9" s="14" t="n">
        <v>10</v>
      </c>
      <c r="D9" s="15" t="n">
        <v>7</v>
      </c>
      <c r="E9" s="15" t="n">
        <v>70</v>
      </c>
      <c r="F9" s="4"/>
      <c r="G9" s="19" t="s">
        <v>22</v>
      </c>
      <c r="H9" s="17" t="n">
        <v>230</v>
      </c>
      <c r="I9" s="4"/>
      <c r="J9" s="14" t="s">
        <v>23</v>
      </c>
      <c r="K9" s="15" t="n">
        <v>10</v>
      </c>
      <c r="L9" s="6"/>
    </row>
    <row r="10" customFormat="false" ht="12.8" hidden="false" customHeight="false" outlineLevel="0" collapsed="false">
      <c r="A10" s="14" t="s">
        <v>62</v>
      </c>
      <c r="B10" s="14" t="s">
        <v>64</v>
      </c>
      <c r="C10" s="14" t="n">
        <v>1</v>
      </c>
      <c r="D10" s="15" t="n">
        <v>80</v>
      </c>
      <c r="E10" s="15" t="n">
        <v>80</v>
      </c>
      <c r="F10" s="4"/>
      <c r="G10" s="19" t="s">
        <v>24</v>
      </c>
      <c r="H10" s="17" t="n">
        <v>1700</v>
      </c>
      <c r="I10" s="4"/>
      <c r="J10" s="14" t="s">
        <v>25</v>
      </c>
      <c r="K10" s="15" t="n">
        <v>15</v>
      </c>
      <c r="L10" s="6"/>
    </row>
    <row r="11" customFormat="false" ht="12.8" hidden="false" customHeight="false" outlineLevel="0" collapsed="false">
      <c r="A11" s="14" t="s">
        <v>62</v>
      </c>
      <c r="B11" s="14" t="s">
        <v>65</v>
      </c>
      <c r="C11" s="14" t="n">
        <v>23</v>
      </c>
      <c r="D11" s="15" t="n">
        <v>1.5</v>
      </c>
      <c r="E11" s="15" t="n">
        <v>34</v>
      </c>
      <c r="F11" s="4"/>
      <c r="G11" s="19" t="s">
        <v>27</v>
      </c>
      <c r="H11" s="17" t="n">
        <v>721</v>
      </c>
      <c r="I11" s="4"/>
      <c r="J11" s="14" t="s">
        <v>66</v>
      </c>
      <c r="K11" s="15" t="n">
        <v>100</v>
      </c>
      <c r="L11" s="6"/>
    </row>
    <row r="12" customFormat="false" ht="12.8" hidden="false" customHeight="false" outlineLevel="0" collapsed="false">
      <c r="A12" s="14" t="s">
        <v>62</v>
      </c>
      <c r="B12" s="14" t="s">
        <v>67</v>
      </c>
      <c r="C12" s="14" t="n">
        <v>30</v>
      </c>
      <c r="D12" s="15" t="n">
        <v>7</v>
      </c>
      <c r="E12" s="15" t="n">
        <v>200</v>
      </c>
      <c r="F12" s="4"/>
      <c r="G12" s="19" t="s">
        <v>29</v>
      </c>
      <c r="H12" s="17" t="n">
        <v>500</v>
      </c>
      <c r="I12" s="4"/>
      <c r="J12" s="14" t="s">
        <v>68</v>
      </c>
      <c r="K12" s="29" t="n">
        <v>109</v>
      </c>
      <c r="L12" s="6"/>
    </row>
    <row r="13" customFormat="false" ht="12.8" hidden="false" customHeight="false" outlineLevel="0" collapsed="false">
      <c r="A13" s="14" t="s">
        <v>62</v>
      </c>
      <c r="B13" s="14" t="s">
        <v>69</v>
      </c>
      <c r="C13" s="14" t="n">
        <v>3</v>
      </c>
      <c r="D13" s="15" t="n">
        <v>266.67</v>
      </c>
      <c r="E13" s="15" t="n">
        <v>800</v>
      </c>
      <c r="F13" s="4"/>
      <c r="G13" s="19" t="s">
        <v>31</v>
      </c>
      <c r="H13" s="17" t="n">
        <v>498</v>
      </c>
      <c r="I13" s="4"/>
      <c r="J13" s="20" t="s">
        <v>28</v>
      </c>
      <c r="K13" s="54" t="n">
        <v>1285</v>
      </c>
      <c r="L13" s="6"/>
    </row>
    <row r="14" customFormat="false" ht="12.8" hidden="false" customHeight="false" outlineLevel="0" collapsed="false">
      <c r="A14" s="14" t="s">
        <v>62</v>
      </c>
      <c r="B14" s="14" t="s">
        <v>15</v>
      </c>
      <c r="C14" s="14" t="n">
        <v>29</v>
      </c>
      <c r="D14" s="15" t="n">
        <v>6.5</v>
      </c>
      <c r="E14" s="15" t="n">
        <v>180</v>
      </c>
      <c r="F14" s="4"/>
      <c r="G14" s="19" t="s">
        <v>32</v>
      </c>
      <c r="H14" s="17" t="n">
        <v>1737</v>
      </c>
      <c r="I14" s="4"/>
      <c r="J14" s="20" t="s">
        <v>52</v>
      </c>
      <c r="K14" s="54" t="n">
        <v>1800</v>
      </c>
      <c r="L14" s="6"/>
    </row>
    <row r="15" customFormat="false" ht="12.8" hidden="false" customHeight="false" outlineLevel="0" collapsed="false">
      <c r="A15" s="14" t="s">
        <v>62</v>
      </c>
      <c r="B15" s="14" t="s">
        <v>26</v>
      </c>
      <c r="C15" s="14" t="n">
        <v>37</v>
      </c>
      <c r="D15" s="15" t="n">
        <v>7</v>
      </c>
      <c r="E15" s="15" t="n">
        <v>250</v>
      </c>
      <c r="F15" s="4"/>
      <c r="G15" s="19" t="s">
        <v>27</v>
      </c>
      <c r="H15" s="17" t="n">
        <v>350</v>
      </c>
      <c r="I15" s="4"/>
      <c r="J15" s="20" t="s">
        <v>35</v>
      </c>
      <c r="K15" s="54" t="n">
        <v>980</v>
      </c>
      <c r="L15" s="6"/>
    </row>
    <row r="16" customFormat="false" ht="12.8" hidden="false" customHeight="false" outlineLevel="0" collapsed="false">
      <c r="A16" s="14" t="s">
        <v>62</v>
      </c>
      <c r="B16" s="23" t="s">
        <v>26</v>
      </c>
      <c r="C16" s="23" t="n">
        <v>12</v>
      </c>
      <c r="D16" s="24" t="n">
        <v>8</v>
      </c>
      <c r="E16" s="24" t="n">
        <v>100</v>
      </c>
      <c r="F16" s="4"/>
      <c r="G16" s="19" t="s">
        <v>36</v>
      </c>
      <c r="H16" s="17" t="n">
        <v>635</v>
      </c>
      <c r="I16" s="4"/>
      <c r="J16" s="7" t="s">
        <v>30</v>
      </c>
      <c r="K16" s="22" t="n">
        <f aca="false">K7+K8+K9+K10+K11+K12+K13+K14+K15</f>
        <v>5299</v>
      </c>
      <c r="L16" s="6"/>
    </row>
    <row r="17" customFormat="false" ht="12.8" hidden="false" customHeight="false" outlineLevel="0" collapsed="false">
      <c r="A17" s="14" t="s">
        <v>62</v>
      </c>
      <c r="B17" s="14" t="s">
        <v>70</v>
      </c>
      <c r="C17" s="14" t="n">
        <v>5</v>
      </c>
      <c r="D17" s="15" t="n">
        <v>2</v>
      </c>
      <c r="E17" s="15" t="n">
        <v>10</v>
      </c>
      <c r="F17" s="4"/>
      <c r="G17" s="19" t="s">
        <v>36</v>
      </c>
      <c r="H17" s="17" t="n">
        <v>2500</v>
      </c>
      <c r="I17" s="4"/>
      <c r="J17" s="4"/>
      <c r="K17" s="4"/>
      <c r="L17" s="6"/>
    </row>
    <row r="18" customFormat="false" ht="12.8" hidden="false" customHeight="false" outlineLevel="0" collapsed="false">
      <c r="A18" s="14" t="s">
        <v>62</v>
      </c>
      <c r="B18" s="14" t="s">
        <v>71</v>
      </c>
      <c r="C18" s="14" t="n">
        <v>1</v>
      </c>
      <c r="D18" s="15" t="n">
        <v>1800</v>
      </c>
      <c r="E18" s="15" t="n">
        <v>1800</v>
      </c>
      <c r="F18" s="4"/>
      <c r="G18" s="19" t="s">
        <v>31</v>
      </c>
      <c r="H18" s="55" t="n">
        <v>200</v>
      </c>
      <c r="I18" s="4"/>
      <c r="J18" s="27" t="s">
        <v>37</v>
      </c>
      <c r="K18" s="27"/>
      <c r="L18" s="28" t="s">
        <v>38</v>
      </c>
    </row>
    <row r="19" customFormat="false" ht="12.8" hidden="false" customHeight="false" outlineLevel="0" collapsed="false">
      <c r="A19" s="35" t="s">
        <v>30</v>
      </c>
      <c r="B19" s="35"/>
      <c r="C19" s="35"/>
      <c r="D19" s="35"/>
      <c r="E19" s="36" t="n">
        <f aca="false">SUM(E6:E18)</f>
        <v>3744</v>
      </c>
      <c r="F19" s="4"/>
      <c r="G19" s="19" t="s">
        <v>72</v>
      </c>
      <c r="H19" s="17" t="n">
        <v>1800</v>
      </c>
      <c r="I19" s="4"/>
      <c r="J19" s="32" t="n">
        <v>44968</v>
      </c>
      <c r="K19" s="33" t="n">
        <v>800</v>
      </c>
      <c r="L19" s="34" t="s">
        <v>42</v>
      </c>
    </row>
    <row r="20" customFormat="false" ht="12.8" hidden="false" customHeight="false" outlineLevel="0" collapsed="false">
      <c r="A20" s="37"/>
      <c r="B20" s="37"/>
      <c r="C20" s="37"/>
      <c r="D20" s="47"/>
      <c r="E20" s="47"/>
      <c r="F20" s="4"/>
      <c r="G20" s="25" t="s">
        <v>30</v>
      </c>
      <c r="H20" s="26" t="n">
        <f aca="false">H6+H7+H8+H9+H10+H11+H12+H13+H14+H15+H16+H17+H18+H19</f>
        <v>21388</v>
      </c>
      <c r="I20" s="4"/>
      <c r="J20" s="50"/>
      <c r="K20" s="51"/>
      <c r="L20" s="52"/>
    </row>
    <row r="21" customFormat="false" ht="12.8" hidden="false" customHeight="false" outlineLevel="0" collapsed="false">
      <c r="A21" s="6"/>
      <c r="B21" s="6"/>
      <c r="C21" s="6"/>
      <c r="D21" s="6"/>
      <c r="E21" s="6"/>
      <c r="F21" s="4"/>
      <c r="G21" s="30"/>
      <c r="H21" s="31"/>
      <c r="I21" s="4"/>
      <c r="J21" s="4"/>
      <c r="K21" s="4"/>
      <c r="L21" s="6"/>
    </row>
    <row r="22" customFormat="false" ht="12.8" hidden="false" customHeight="false" outlineLevel="0" collapsed="false">
      <c r="A22" s="37"/>
      <c r="B22" s="38"/>
      <c r="C22" s="38"/>
      <c r="D22" s="39"/>
      <c r="E22" s="39"/>
      <c r="F22" s="4"/>
      <c r="G22" s="6"/>
      <c r="H22" s="6"/>
      <c r="I22" s="4"/>
      <c r="J22" s="4"/>
      <c r="K22" s="4"/>
      <c r="L22" s="6"/>
    </row>
    <row r="23" customFormat="false" ht="12.8" hidden="false" customHeight="false" outlineLevel="0" collapsed="false">
      <c r="A23" s="37"/>
      <c r="B23" s="38"/>
      <c r="C23" s="38"/>
      <c r="D23" s="39"/>
      <c r="E23" s="39"/>
      <c r="F23" s="4"/>
      <c r="G23" s="6"/>
      <c r="H23" s="6"/>
      <c r="I23" s="4"/>
      <c r="J23" s="4"/>
      <c r="K23" s="4"/>
      <c r="L23" s="6"/>
    </row>
    <row r="24" customFormat="false" ht="12.8" hidden="false" customHeight="false" outlineLevel="0" collapsed="false">
      <c r="A24" s="37"/>
      <c r="B24" s="38"/>
      <c r="C24" s="38"/>
      <c r="D24" s="39"/>
      <c r="E24" s="39"/>
      <c r="F24" s="4"/>
      <c r="I24" s="4"/>
      <c r="J24" s="4"/>
      <c r="K24" s="4"/>
      <c r="L24" s="6"/>
    </row>
  </sheetData>
  <mergeCells count="3">
    <mergeCell ref="G5:H5"/>
    <mergeCell ref="J18:K18"/>
    <mergeCell ref="A19:D1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1.9140625" defaultRowHeight="12.8" zeroHeight="false" outlineLevelRow="0" outlineLevelCol="0"/>
  <cols>
    <col collapsed="false" customWidth="true" hidden="false" outlineLevel="0" max="1" min="1" style="0" width="16.53"/>
    <col collapsed="false" customWidth="true" hidden="false" outlineLevel="0" max="2" min="2" style="0" width="24.68"/>
    <col collapsed="false" customWidth="true" hidden="false" outlineLevel="0" max="3" min="3" style="0" width="20.07"/>
    <col collapsed="false" customWidth="true" hidden="false" outlineLevel="0" max="4" min="4" style="0" width="19.31"/>
    <col collapsed="false" customWidth="true" hidden="false" outlineLevel="0" max="5" min="5" style="0" width="13.73"/>
    <col collapsed="false" customWidth="true" hidden="false" outlineLevel="0" max="7" min="7" style="0" width="29.03"/>
    <col collapsed="false" customWidth="true" hidden="false" outlineLevel="0" max="8" min="8" style="0" width="17.44"/>
    <col collapsed="false" customWidth="true" hidden="false" outlineLevel="0" max="10" min="10" style="0" width="14.2"/>
  </cols>
  <sheetData>
    <row r="1" customFormat="false" ht="12.8" hidden="false" customHeight="false" outlineLevel="0" collapsed="false">
      <c r="A1" s="1"/>
      <c r="B1" s="1"/>
      <c r="C1" s="2" t="s">
        <v>0</v>
      </c>
      <c r="D1" s="3" t="n">
        <v>2380</v>
      </c>
      <c r="E1" s="1"/>
      <c r="F1" s="4"/>
      <c r="G1" s="5"/>
      <c r="H1" s="4"/>
      <c r="I1" s="4"/>
      <c r="J1" s="4"/>
      <c r="K1" s="4"/>
      <c r="L1" s="6"/>
    </row>
    <row r="2" customFormat="false" ht="12.8" hidden="false" customHeight="false" outlineLevel="0" collapsed="false">
      <c r="A2" s="1"/>
      <c r="B2" s="1"/>
      <c r="C2" s="7" t="s">
        <v>1</v>
      </c>
      <c r="D2" s="8" t="n">
        <v>3070</v>
      </c>
      <c r="E2" s="1"/>
      <c r="F2" s="4"/>
      <c r="G2" s="4"/>
      <c r="H2" s="4"/>
      <c r="I2" s="4"/>
      <c r="J2" s="4"/>
      <c r="K2" s="4"/>
      <c r="L2" s="6"/>
    </row>
    <row r="3" customFormat="false" ht="12.8" hidden="false" customHeight="false" outlineLevel="0" collapsed="false">
      <c r="A3" s="1"/>
      <c r="B3" s="1"/>
      <c r="C3" s="9" t="s">
        <v>2</v>
      </c>
      <c r="D3" s="10" t="n">
        <f aca="false">D2+K19-K16</f>
        <v>453</v>
      </c>
      <c r="E3" s="1"/>
      <c r="F3" s="4"/>
      <c r="G3" s="4"/>
      <c r="H3" s="4"/>
      <c r="I3" s="4"/>
      <c r="J3" s="4"/>
      <c r="K3" s="4"/>
      <c r="L3" s="6"/>
    </row>
    <row r="4" customFormat="false" ht="12.8" hidden="false" customHeight="false" outlineLevel="0" collapsed="false">
      <c r="A4" s="1"/>
      <c r="B4" s="1"/>
      <c r="C4" s="1"/>
      <c r="D4" s="1"/>
      <c r="E4" s="1"/>
      <c r="F4" s="4"/>
      <c r="G4" s="4"/>
      <c r="H4" s="4"/>
      <c r="I4" s="4"/>
      <c r="J4" s="4"/>
      <c r="K4" s="4"/>
      <c r="L4" s="6"/>
    </row>
    <row r="5" customFormat="false" ht="12.8" hidden="false" customHeight="false" outlineLevel="0" collapsed="false">
      <c r="A5" s="11" t="s">
        <v>3</v>
      </c>
      <c r="B5" s="11" t="s">
        <v>4</v>
      </c>
      <c r="C5" s="11" t="s">
        <v>5</v>
      </c>
      <c r="D5" s="11" t="s">
        <v>6</v>
      </c>
      <c r="E5" s="11" t="s">
        <v>7</v>
      </c>
      <c r="F5" s="4"/>
      <c r="G5" s="12" t="s">
        <v>8</v>
      </c>
      <c r="H5" s="12"/>
      <c r="I5" s="4"/>
      <c r="J5" s="13" t="s">
        <v>9</v>
      </c>
      <c r="K5" s="13"/>
      <c r="L5" s="6"/>
    </row>
    <row r="6" customFormat="false" ht="12.8" hidden="false" customHeight="false" outlineLevel="0" collapsed="false">
      <c r="A6" s="14" t="s">
        <v>73</v>
      </c>
      <c r="B6" s="14" t="s">
        <v>74</v>
      </c>
      <c r="C6" s="14" t="n">
        <v>5</v>
      </c>
      <c r="D6" s="15" t="n">
        <v>6</v>
      </c>
      <c r="E6" s="15" t="n">
        <v>30</v>
      </c>
      <c r="F6" s="4"/>
      <c r="G6" s="16" t="s">
        <v>12</v>
      </c>
      <c r="H6" s="17" t="n">
        <v>9000</v>
      </c>
      <c r="I6" s="4"/>
      <c r="J6" s="18" t="s">
        <v>13</v>
      </c>
      <c r="K6" s="18" t="s">
        <v>14</v>
      </c>
      <c r="L6" s="6"/>
    </row>
    <row r="7" customFormat="false" ht="12.8" hidden="false" customHeight="false" outlineLevel="0" collapsed="false">
      <c r="A7" s="14" t="s">
        <v>73</v>
      </c>
      <c r="B7" s="14" t="s">
        <v>75</v>
      </c>
      <c r="C7" s="14" t="n">
        <v>20</v>
      </c>
      <c r="D7" s="15" t="n">
        <v>80</v>
      </c>
      <c r="E7" s="15" t="n">
        <v>1600</v>
      </c>
      <c r="F7" s="4"/>
      <c r="G7" s="19" t="s">
        <v>16</v>
      </c>
      <c r="H7" s="17" t="n">
        <v>677</v>
      </c>
      <c r="I7" s="4"/>
      <c r="J7" s="20" t="s">
        <v>45</v>
      </c>
      <c r="K7" s="21" t="n">
        <v>1300</v>
      </c>
      <c r="L7" s="6"/>
    </row>
    <row r="8" customFormat="false" ht="12.8" hidden="false" customHeight="false" outlineLevel="0" collapsed="false">
      <c r="A8" s="14" t="s">
        <v>73</v>
      </c>
      <c r="B8" s="14" t="s">
        <v>76</v>
      </c>
      <c r="C8" s="14" t="n">
        <v>43</v>
      </c>
      <c r="D8" s="15" t="n">
        <v>7</v>
      </c>
      <c r="E8" s="15" t="n">
        <v>300</v>
      </c>
      <c r="F8" s="4"/>
      <c r="G8" s="19" t="s">
        <v>19</v>
      </c>
      <c r="H8" s="17" t="n">
        <v>840</v>
      </c>
      <c r="I8" s="4"/>
      <c r="J8" s="14" t="s">
        <v>77</v>
      </c>
      <c r="K8" s="15" t="n">
        <v>250</v>
      </c>
      <c r="L8" s="6"/>
    </row>
    <row r="9" customFormat="false" ht="12.8" hidden="false" customHeight="false" outlineLevel="0" collapsed="false">
      <c r="A9" s="14" t="s">
        <v>73</v>
      </c>
      <c r="B9" s="14" t="s">
        <v>78</v>
      </c>
      <c r="C9" s="14" t="n">
        <v>8</v>
      </c>
      <c r="D9" s="15" t="n">
        <v>15</v>
      </c>
      <c r="E9" s="15" t="n">
        <v>120</v>
      </c>
      <c r="F9" s="4"/>
      <c r="G9" s="19" t="s">
        <v>22</v>
      </c>
      <c r="H9" s="17" t="n">
        <v>230</v>
      </c>
      <c r="I9" s="4"/>
      <c r="J9" s="14" t="s">
        <v>23</v>
      </c>
      <c r="K9" s="15" t="n">
        <v>10</v>
      </c>
      <c r="L9" s="6"/>
    </row>
    <row r="10" customFormat="false" ht="12.8" hidden="false" customHeight="false" outlineLevel="0" collapsed="false">
      <c r="A10" s="14" t="s">
        <v>73</v>
      </c>
      <c r="B10" s="56" t="s">
        <v>79</v>
      </c>
      <c r="C10" s="14" t="n">
        <v>4</v>
      </c>
      <c r="D10" s="15" t="n">
        <v>190</v>
      </c>
      <c r="E10" s="15" t="n">
        <v>750</v>
      </c>
      <c r="F10" s="4"/>
      <c r="G10" s="19" t="s">
        <v>24</v>
      </c>
      <c r="H10" s="17" t="n">
        <v>1700</v>
      </c>
      <c r="I10" s="4"/>
      <c r="J10" s="14" t="s">
        <v>25</v>
      </c>
      <c r="K10" s="15" t="n">
        <v>15</v>
      </c>
      <c r="L10" s="6"/>
    </row>
    <row r="11" customFormat="false" ht="12.8" hidden="false" customHeight="false" outlineLevel="0" collapsed="false">
      <c r="A11" s="14" t="s">
        <v>73</v>
      </c>
      <c r="B11" s="57" t="s">
        <v>80</v>
      </c>
      <c r="C11" s="58" t="n">
        <v>4</v>
      </c>
      <c r="D11" s="59" t="n">
        <v>25</v>
      </c>
      <c r="E11" s="21" t="n">
        <v>100</v>
      </c>
      <c r="F11" s="4"/>
      <c r="G11" s="19" t="s">
        <v>27</v>
      </c>
      <c r="H11" s="17" t="n">
        <v>721</v>
      </c>
      <c r="I11" s="4"/>
      <c r="J11" s="14" t="s">
        <v>81</v>
      </c>
      <c r="K11" s="15" t="n">
        <v>100</v>
      </c>
      <c r="L11" s="6"/>
    </row>
    <row r="12" customFormat="false" ht="12.8" hidden="false" customHeight="false" outlineLevel="0" collapsed="false">
      <c r="A12" s="14" t="s">
        <v>73</v>
      </c>
      <c r="B12" s="20" t="s">
        <v>82</v>
      </c>
      <c r="C12" s="20" t="n">
        <v>4</v>
      </c>
      <c r="D12" s="21" t="n">
        <v>38</v>
      </c>
      <c r="E12" s="21" t="n">
        <v>150</v>
      </c>
      <c r="F12" s="4"/>
      <c r="G12" s="19" t="s">
        <v>29</v>
      </c>
      <c r="H12" s="17" t="n">
        <v>500</v>
      </c>
      <c r="I12" s="4"/>
      <c r="J12" s="14" t="s">
        <v>47</v>
      </c>
      <c r="K12" s="29" t="n">
        <v>800</v>
      </c>
      <c r="L12" s="6"/>
    </row>
    <row r="13" customFormat="false" ht="12.8" hidden="false" customHeight="false" outlineLevel="0" collapsed="false">
      <c r="A13" s="14" t="s">
        <v>73</v>
      </c>
      <c r="B13" s="20" t="s">
        <v>83</v>
      </c>
      <c r="C13" s="20" t="n">
        <v>1.5</v>
      </c>
      <c r="D13" s="21" t="n">
        <v>20</v>
      </c>
      <c r="E13" s="21" t="n">
        <v>20</v>
      </c>
      <c r="F13" s="4"/>
      <c r="G13" s="19" t="s">
        <v>31</v>
      </c>
      <c r="H13" s="17" t="n">
        <v>498</v>
      </c>
      <c r="I13" s="4"/>
      <c r="J13" s="20" t="s">
        <v>28</v>
      </c>
      <c r="K13" s="54" t="n">
        <v>248</v>
      </c>
      <c r="L13" s="6"/>
    </row>
    <row r="14" customFormat="false" ht="12.8" hidden="false" customHeight="false" outlineLevel="0" collapsed="false">
      <c r="A14" s="60" t="s">
        <v>84</v>
      </c>
      <c r="B14" s="60"/>
      <c r="C14" s="60"/>
      <c r="D14" s="60"/>
      <c r="E14" s="36" t="n">
        <f aca="false">SUM(E6:E13)</f>
        <v>3070</v>
      </c>
      <c r="F14" s="4"/>
      <c r="G14" s="19" t="s">
        <v>32</v>
      </c>
      <c r="H14" s="17" t="n">
        <v>1737</v>
      </c>
      <c r="I14" s="4"/>
      <c r="J14" s="20" t="s">
        <v>85</v>
      </c>
      <c r="K14" s="54" t="n">
        <v>150</v>
      </c>
      <c r="L14" s="6"/>
    </row>
    <row r="15" customFormat="false" ht="12.8" hidden="false" customHeight="false" outlineLevel="0" collapsed="false">
      <c r="A15" s="61"/>
      <c r="B15" s="61"/>
      <c r="C15" s="37"/>
      <c r="D15" s="53"/>
      <c r="E15" s="53"/>
      <c r="F15" s="4"/>
      <c r="G15" s="19" t="s">
        <v>27</v>
      </c>
      <c r="H15" s="17" t="n">
        <v>350</v>
      </c>
      <c r="I15" s="4"/>
      <c r="J15" s="62" t="s">
        <v>86</v>
      </c>
      <c r="K15" s="29" t="n">
        <v>60</v>
      </c>
      <c r="L15" s="6"/>
    </row>
    <row r="16" customFormat="false" ht="12.8" hidden="false" customHeight="false" outlineLevel="0" collapsed="false">
      <c r="A16" s="61"/>
      <c r="B16" s="61"/>
      <c r="C16" s="38"/>
      <c r="D16" s="39"/>
      <c r="E16" s="39"/>
      <c r="F16" s="4"/>
      <c r="G16" s="19" t="s">
        <v>36</v>
      </c>
      <c r="H16" s="17" t="n">
        <v>635</v>
      </c>
      <c r="I16" s="4"/>
      <c r="J16" s="7" t="s">
        <v>30</v>
      </c>
      <c r="K16" s="22" t="n">
        <f aca="false">K15+K7+K8+K9+K10++K11+K12+K13+K14</f>
        <v>2933</v>
      </c>
      <c r="L16" s="6"/>
    </row>
    <row r="17" customFormat="false" ht="12.8" hidden="false" customHeight="false" outlineLevel="0" collapsed="false">
      <c r="A17" s="61"/>
      <c r="B17" s="61"/>
      <c r="C17" s="37"/>
      <c r="D17" s="53"/>
      <c r="E17" s="53"/>
      <c r="F17" s="4"/>
      <c r="G17" s="19" t="s">
        <v>36</v>
      </c>
      <c r="H17" s="17" t="n">
        <v>2500</v>
      </c>
      <c r="I17" s="4"/>
      <c r="J17" s="4"/>
      <c r="K17" s="4"/>
      <c r="L17" s="6"/>
    </row>
    <row r="18" customFormat="false" ht="12.8" hidden="false" customHeight="false" outlineLevel="0" collapsed="false">
      <c r="A18" s="61"/>
      <c r="B18" s="61"/>
      <c r="C18" s="37"/>
      <c r="D18" s="53"/>
      <c r="E18" s="53"/>
      <c r="F18" s="4"/>
      <c r="G18" s="19" t="s">
        <v>31</v>
      </c>
      <c r="H18" s="17" t="n">
        <v>200</v>
      </c>
      <c r="I18" s="4"/>
      <c r="J18" s="27" t="s">
        <v>37</v>
      </c>
      <c r="K18" s="27"/>
      <c r="L18" s="28" t="s">
        <v>38</v>
      </c>
    </row>
    <row r="19" customFormat="false" ht="12.8" hidden="false" customHeight="false" outlineLevel="0" collapsed="false">
      <c r="A19" s="37"/>
      <c r="B19" s="37"/>
      <c r="C19" s="37"/>
      <c r="D19" s="47"/>
      <c r="E19" s="47"/>
      <c r="F19" s="4"/>
      <c r="G19" s="48" t="s">
        <v>72</v>
      </c>
      <c r="H19" s="49" t="n">
        <v>1800</v>
      </c>
      <c r="I19" s="4"/>
      <c r="J19" s="32" t="n">
        <v>44982</v>
      </c>
      <c r="K19" s="33" t="n">
        <v>316</v>
      </c>
      <c r="L19" s="34" t="s">
        <v>42</v>
      </c>
    </row>
    <row r="20" customFormat="false" ht="12.8" hidden="false" customHeight="false" outlineLevel="0" collapsed="false">
      <c r="A20" s="37"/>
      <c r="B20" s="37"/>
      <c r="C20" s="37"/>
      <c r="D20" s="47"/>
      <c r="E20" s="47"/>
      <c r="F20" s="4"/>
      <c r="G20" s="19" t="s">
        <v>87</v>
      </c>
      <c r="H20" s="17" t="n">
        <v>2400</v>
      </c>
      <c r="I20" s="4"/>
      <c r="J20" s="6"/>
      <c r="K20" s="6"/>
      <c r="L20" s="6"/>
    </row>
    <row r="21" customFormat="false" ht="12.8" hidden="false" customHeight="false" outlineLevel="0" collapsed="false">
      <c r="A21" s="63"/>
      <c r="B21" s="63"/>
      <c r="C21" s="63"/>
      <c r="D21" s="63"/>
      <c r="E21" s="51"/>
      <c r="F21" s="4"/>
      <c r="G21" s="64" t="s">
        <v>88</v>
      </c>
      <c r="H21" s="17" t="n">
        <v>230</v>
      </c>
      <c r="I21" s="4"/>
      <c r="J21" s="4"/>
      <c r="K21" s="4"/>
      <c r="L21" s="6"/>
    </row>
    <row r="22" customFormat="false" ht="12.8" hidden="false" customHeight="false" outlineLevel="0" collapsed="false">
      <c r="A22" s="65" t="s">
        <v>89</v>
      </c>
      <c r="B22" s="65"/>
      <c r="C22" s="38"/>
      <c r="D22" s="6"/>
      <c r="E22" s="6"/>
      <c r="F22" s="4"/>
      <c r="G22" s="25" t="s">
        <v>30</v>
      </c>
      <c r="H22" s="26" t="n">
        <f aca="false">H6+H7+H8+H9+H10+H11+H12+H13+H14+H15+H16+H17++H18+H19+H20+H21</f>
        <v>24018</v>
      </c>
      <c r="I22" s="4"/>
      <c r="J22" s="4"/>
      <c r="K22" s="4"/>
      <c r="L22" s="6"/>
    </row>
    <row r="23" customFormat="false" ht="12.8" hidden="false" customHeight="false" outlineLevel="0" collapsed="false">
      <c r="A23" s="66" t="s">
        <v>90</v>
      </c>
      <c r="B23" s="66"/>
      <c r="C23" s="38"/>
      <c r="D23" s="6"/>
      <c r="E23" s="6"/>
      <c r="F23" s="4"/>
      <c r="G23" s="6"/>
      <c r="H23" s="6"/>
      <c r="I23" s="4"/>
      <c r="J23" s="4"/>
      <c r="K23" s="4"/>
      <c r="L23" s="6"/>
    </row>
    <row r="24" customFormat="false" ht="12.8" hidden="false" customHeight="false" outlineLevel="0" collapsed="false">
      <c r="A24" s="66" t="s">
        <v>91</v>
      </c>
      <c r="B24" s="66"/>
      <c r="C24" s="38"/>
      <c r="D24" s="6"/>
      <c r="E24" s="6"/>
      <c r="F24" s="4"/>
      <c r="G24" s="6"/>
      <c r="H24" s="6"/>
      <c r="I24" s="4"/>
      <c r="J24" s="4"/>
      <c r="K24" s="4"/>
      <c r="L24" s="6"/>
    </row>
    <row r="25" customFormat="false" ht="12.8" hidden="false" customHeight="false" outlineLevel="0" collapsed="false">
      <c r="A25" s="66" t="s">
        <v>92</v>
      </c>
      <c r="B25" s="66"/>
      <c r="C25" s="6"/>
      <c r="D25" s="6"/>
      <c r="E25" s="6"/>
      <c r="F25" s="6"/>
      <c r="G25" s="6"/>
      <c r="H25" s="6"/>
      <c r="I25" s="6"/>
      <c r="J25" s="6"/>
      <c r="K25" s="6"/>
      <c r="L25" s="6"/>
    </row>
    <row r="26" customFormat="false" ht="12.8" hidden="false" customHeight="false" outlineLevel="0" collapsed="false">
      <c r="A26" s="66" t="s">
        <v>93</v>
      </c>
      <c r="B26" s="66"/>
      <c r="C26" s="6"/>
      <c r="D26" s="6"/>
      <c r="E26" s="6"/>
      <c r="F26" s="6"/>
      <c r="G26" s="6"/>
      <c r="H26" s="6"/>
      <c r="I26" s="6"/>
      <c r="J26" s="6"/>
      <c r="K26" s="6"/>
      <c r="L26" s="6"/>
    </row>
    <row r="27" customFormat="false" ht="12.8" hidden="false" customHeight="false" outlineLevel="0" collapsed="false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</row>
    <row r="28" customFormat="false" ht="12.8" hidden="false" customHeight="false" outlineLevel="0" collapsed="false">
      <c r="A28" s="67" t="s">
        <v>94</v>
      </c>
      <c r="B28" s="67"/>
      <c r="C28" s="6"/>
      <c r="D28" s="6"/>
      <c r="E28" s="6"/>
      <c r="F28" s="6"/>
      <c r="G28" s="6"/>
      <c r="H28" s="6"/>
      <c r="I28" s="6"/>
      <c r="J28" s="6"/>
      <c r="K28" s="6"/>
      <c r="L28" s="6"/>
    </row>
    <row r="29" customFormat="false" ht="12.8" hidden="false" customHeight="false" outlineLevel="0" collapsed="false">
      <c r="A29" s="66" t="s">
        <v>95</v>
      </c>
      <c r="B29" s="66"/>
      <c r="C29" s="6"/>
      <c r="D29" s="6"/>
      <c r="E29" s="6"/>
      <c r="F29" s="6"/>
      <c r="G29" s="6"/>
      <c r="H29" s="6"/>
      <c r="I29" s="6"/>
      <c r="J29" s="6"/>
      <c r="K29" s="6"/>
      <c r="L29" s="6"/>
    </row>
    <row r="30" customFormat="false" ht="12.8" hidden="false" customHeight="false" outlineLevel="0" collapsed="false">
      <c r="A30" s="66" t="s">
        <v>96</v>
      </c>
      <c r="B30" s="66"/>
      <c r="C30" s="6"/>
      <c r="D30" s="6"/>
      <c r="E30" s="6"/>
      <c r="F30" s="6"/>
      <c r="G30" s="6"/>
      <c r="H30" s="6"/>
      <c r="I30" s="6"/>
      <c r="J30" s="6"/>
      <c r="K30" s="6"/>
      <c r="L30" s="6"/>
    </row>
    <row r="31" customFormat="false" ht="12.8" hidden="false" customHeight="false" outlineLevel="0" collapsed="false">
      <c r="A31" s="66" t="s">
        <v>92</v>
      </c>
      <c r="B31" s="66"/>
      <c r="C31" s="6"/>
      <c r="D31" s="6"/>
      <c r="E31" s="6"/>
      <c r="F31" s="6"/>
      <c r="G31" s="6"/>
      <c r="H31" s="6"/>
      <c r="I31" s="6"/>
      <c r="J31" s="6"/>
      <c r="K31" s="6"/>
      <c r="L31" s="6"/>
    </row>
    <row r="32" customFormat="false" ht="12.8" hidden="false" customHeight="false" outlineLevel="0" collapsed="false">
      <c r="A32" s="66" t="s">
        <v>97</v>
      </c>
      <c r="B32" s="66"/>
      <c r="C32" s="6"/>
      <c r="D32" s="6"/>
      <c r="E32" s="6"/>
      <c r="F32" s="6"/>
      <c r="G32" s="6"/>
      <c r="H32" s="6"/>
      <c r="I32" s="6"/>
      <c r="J32" s="6"/>
      <c r="K32" s="6"/>
      <c r="L32" s="6"/>
    </row>
  </sheetData>
  <mergeCells count="14">
    <mergeCell ref="G5:H5"/>
    <mergeCell ref="A14:D14"/>
    <mergeCell ref="J18:K18"/>
    <mergeCell ref="A21:D21"/>
    <mergeCell ref="A22:B22"/>
    <mergeCell ref="A23:B23"/>
    <mergeCell ref="A24:B24"/>
    <mergeCell ref="A25:B25"/>
    <mergeCell ref="A26:B26"/>
    <mergeCell ref="A28:B28"/>
    <mergeCell ref="A29:B29"/>
    <mergeCell ref="A30:B30"/>
    <mergeCell ref="A31:B31"/>
    <mergeCell ref="A32:B3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28" activeCellId="0" sqref="C28"/>
    </sheetView>
  </sheetViews>
  <sheetFormatPr defaultColWidth="11.83984375" defaultRowHeight="12.8" zeroHeight="false" outlineLevelRow="0" outlineLevelCol="0"/>
  <cols>
    <col collapsed="false" customWidth="true" hidden="false" outlineLevel="0" max="1" min="1" style="0" width="24.68"/>
    <col collapsed="false" customWidth="true" hidden="false" outlineLevel="0" max="2" min="2" style="0" width="30.7"/>
    <col collapsed="false" customWidth="true" hidden="false" outlineLevel="0" max="3" min="3" style="0" width="27.78"/>
    <col collapsed="false" customWidth="true" hidden="false" outlineLevel="0" max="4" min="4" style="0" width="18.66"/>
    <col collapsed="false" customWidth="true" hidden="false" outlineLevel="0" max="5" min="5" style="0" width="14.66"/>
    <col collapsed="false" customWidth="true" hidden="false" outlineLevel="0" max="7" min="7" style="0" width="34.42"/>
    <col collapsed="false" customWidth="true" hidden="false" outlineLevel="0" max="8" min="8" style="0" width="17.29"/>
    <col collapsed="false" customWidth="true" hidden="false" outlineLevel="0" max="10" min="10" style="0" width="19.77"/>
  </cols>
  <sheetData>
    <row r="1" customFormat="false" ht="12.8" hidden="false" customHeight="false" outlineLevel="0" collapsed="false">
      <c r="A1" s="1"/>
      <c r="B1" s="1"/>
      <c r="C1" s="2" t="s">
        <v>0</v>
      </c>
      <c r="D1" s="3" t="n">
        <v>2380</v>
      </c>
      <c r="E1" s="1"/>
      <c r="F1" s="4"/>
      <c r="G1" s="5"/>
      <c r="H1" s="4"/>
      <c r="I1" s="4"/>
      <c r="J1" s="4"/>
      <c r="K1" s="4"/>
      <c r="L1" s="6"/>
    </row>
    <row r="2" customFormat="false" ht="12.8" hidden="false" customHeight="false" outlineLevel="0" collapsed="false">
      <c r="A2" s="1"/>
      <c r="B2" s="1"/>
      <c r="C2" s="7" t="s">
        <v>1</v>
      </c>
      <c r="D2" s="8" t="n">
        <v>1405</v>
      </c>
      <c r="E2" s="1"/>
      <c r="F2" s="4"/>
      <c r="G2" s="4"/>
      <c r="H2" s="4"/>
      <c r="I2" s="4"/>
      <c r="J2" s="4"/>
      <c r="K2" s="4"/>
      <c r="L2" s="6"/>
    </row>
    <row r="3" customFormat="false" ht="12.8" hidden="false" customHeight="false" outlineLevel="0" collapsed="false">
      <c r="A3" s="1"/>
      <c r="B3" s="1"/>
      <c r="C3" s="9" t="s">
        <v>2</v>
      </c>
      <c r="D3" s="10" t="n">
        <f aca="false">D2+K19-K14</f>
        <v>153</v>
      </c>
      <c r="E3" s="1"/>
      <c r="F3" s="4"/>
      <c r="G3" s="4"/>
      <c r="H3" s="4"/>
      <c r="I3" s="4"/>
      <c r="J3" s="4"/>
      <c r="K3" s="4"/>
      <c r="L3" s="6"/>
    </row>
    <row r="4" customFormat="false" ht="12.8" hidden="false" customHeight="false" outlineLevel="0" collapsed="false">
      <c r="A4" s="1"/>
      <c r="B4" s="1"/>
      <c r="C4" s="1"/>
      <c r="D4" s="1"/>
      <c r="E4" s="1"/>
      <c r="F4" s="4"/>
      <c r="G4" s="4"/>
      <c r="H4" s="4"/>
      <c r="I4" s="4"/>
      <c r="J4" s="4"/>
      <c r="K4" s="4"/>
      <c r="L4" s="6"/>
    </row>
    <row r="5" customFormat="false" ht="12.8" hidden="false" customHeight="false" outlineLevel="0" collapsed="false">
      <c r="A5" s="11" t="s">
        <v>3</v>
      </c>
      <c r="B5" s="11" t="s">
        <v>4</v>
      </c>
      <c r="C5" s="11" t="s">
        <v>5</v>
      </c>
      <c r="D5" s="11" t="s">
        <v>6</v>
      </c>
      <c r="E5" s="11" t="s">
        <v>7</v>
      </c>
      <c r="F5" s="4"/>
      <c r="G5" s="12" t="s">
        <v>8</v>
      </c>
      <c r="H5" s="12"/>
      <c r="I5" s="4"/>
      <c r="J5" s="13" t="s">
        <v>9</v>
      </c>
      <c r="K5" s="13"/>
      <c r="L5" s="6"/>
    </row>
    <row r="6" customFormat="false" ht="12.8" hidden="false" customHeight="false" outlineLevel="0" collapsed="false">
      <c r="A6" s="14" t="s">
        <v>98</v>
      </c>
      <c r="B6" s="14" t="s">
        <v>99</v>
      </c>
      <c r="C6" s="14" t="n">
        <v>7</v>
      </c>
      <c r="D6" s="15" t="n">
        <v>6</v>
      </c>
      <c r="E6" s="15" t="n">
        <v>40</v>
      </c>
      <c r="F6" s="4"/>
      <c r="G6" s="16" t="s">
        <v>12</v>
      </c>
      <c r="H6" s="17" t="n">
        <v>9000</v>
      </c>
      <c r="I6" s="4"/>
      <c r="J6" s="18" t="s">
        <v>13</v>
      </c>
      <c r="K6" s="18" t="s">
        <v>14</v>
      </c>
      <c r="L6" s="6"/>
    </row>
    <row r="7" customFormat="false" ht="12.8" hidden="false" customHeight="false" outlineLevel="0" collapsed="false">
      <c r="A7" s="14" t="s">
        <v>98</v>
      </c>
      <c r="B7" s="14" t="s">
        <v>100</v>
      </c>
      <c r="C7" s="14" t="n">
        <v>5</v>
      </c>
      <c r="D7" s="15" t="n">
        <v>2</v>
      </c>
      <c r="E7" s="15" t="n">
        <v>10</v>
      </c>
      <c r="F7" s="4"/>
      <c r="G7" s="19" t="s">
        <v>16</v>
      </c>
      <c r="H7" s="17" t="n">
        <v>677</v>
      </c>
      <c r="I7" s="4"/>
      <c r="J7" s="20" t="s">
        <v>68</v>
      </c>
      <c r="K7" s="21" t="n">
        <v>180</v>
      </c>
      <c r="L7" s="6"/>
    </row>
    <row r="8" customFormat="false" ht="12.8" hidden="false" customHeight="false" outlineLevel="0" collapsed="false">
      <c r="A8" s="14" t="s">
        <v>98</v>
      </c>
      <c r="B8" s="14" t="s">
        <v>101</v>
      </c>
      <c r="C8" s="14" t="n">
        <v>1</v>
      </c>
      <c r="D8" s="15" t="n">
        <v>15</v>
      </c>
      <c r="E8" s="15" t="n">
        <v>15</v>
      </c>
      <c r="F8" s="4"/>
      <c r="G8" s="19" t="s">
        <v>19</v>
      </c>
      <c r="H8" s="17" t="n">
        <v>840</v>
      </c>
      <c r="I8" s="4"/>
      <c r="J8" s="14" t="s">
        <v>102</v>
      </c>
      <c r="K8" s="15" t="n">
        <v>130</v>
      </c>
      <c r="L8" s="6"/>
    </row>
    <row r="9" customFormat="false" ht="12.8" hidden="false" customHeight="false" outlineLevel="0" collapsed="false">
      <c r="A9" s="14" t="s">
        <v>98</v>
      </c>
      <c r="B9" s="14" t="s">
        <v>71</v>
      </c>
      <c r="C9" s="14" t="n">
        <v>3</v>
      </c>
      <c r="D9" s="15" t="s">
        <v>103</v>
      </c>
      <c r="E9" s="15" t="n">
        <v>800</v>
      </c>
      <c r="F9" s="4"/>
      <c r="G9" s="19" t="s">
        <v>24</v>
      </c>
      <c r="H9" s="17" t="n">
        <v>1700</v>
      </c>
      <c r="I9" s="4"/>
      <c r="J9" s="14" t="s">
        <v>28</v>
      </c>
      <c r="K9" s="15" t="n">
        <v>150</v>
      </c>
      <c r="L9" s="6"/>
    </row>
    <row r="10" customFormat="false" ht="12.8" hidden="false" customHeight="false" outlineLevel="0" collapsed="false">
      <c r="A10" s="14" t="s">
        <v>98</v>
      </c>
      <c r="B10" s="56" t="s">
        <v>104</v>
      </c>
      <c r="C10" s="14" t="n">
        <v>3</v>
      </c>
      <c r="D10" s="15" t="n">
        <v>10</v>
      </c>
      <c r="E10" s="15" t="n">
        <v>30</v>
      </c>
      <c r="F10" s="4"/>
      <c r="G10" s="19" t="s">
        <v>27</v>
      </c>
      <c r="H10" s="17" t="n">
        <v>721</v>
      </c>
      <c r="I10" s="4"/>
      <c r="J10" s="14" t="s">
        <v>20</v>
      </c>
      <c r="K10" s="15" t="n">
        <v>250</v>
      </c>
      <c r="L10" s="6"/>
    </row>
    <row r="11" customFormat="false" ht="12.8" hidden="false" customHeight="false" outlineLevel="0" collapsed="false">
      <c r="A11" s="14" t="s">
        <v>98</v>
      </c>
      <c r="B11" s="58" t="s">
        <v>105</v>
      </c>
      <c r="C11" s="58" t="n">
        <v>10</v>
      </c>
      <c r="D11" s="59" t="n">
        <v>3</v>
      </c>
      <c r="E11" s="21" t="n">
        <v>30</v>
      </c>
      <c r="F11" s="4"/>
      <c r="G11" s="19" t="s">
        <v>29</v>
      </c>
      <c r="H11" s="17" t="n">
        <v>500</v>
      </c>
      <c r="I11" s="4"/>
      <c r="J11" s="14" t="s">
        <v>25</v>
      </c>
      <c r="K11" s="15" t="n">
        <v>20</v>
      </c>
      <c r="L11" s="6"/>
    </row>
    <row r="12" customFormat="false" ht="12.8" hidden="false" customHeight="false" outlineLevel="0" collapsed="false">
      <c r="A12" s="14" t="s">
        <v>98</v>
      </c>
      <c r="B12" s="20" t="s">
        <v>106</v>
      </c>
      <c r="C12" s="20" t="n">
        <v>1</v>
      </c>
      <c r="D12" s="21" t="n">
        <v>30</v>
      </c>
      <c r="E12" s="21" t="n">
        <v>30</v>
      </c>
      <c r="F12" s="4"/>
      <c r="G12" s="19" t="s">
        <v>31</v>
      </c>
      <c r="H12" s="17" t="n">
        <v>498</v>
      </c>
      <c r="I12" s="4"/>
      <c r="J12" s="14" t="s">
        <v>23</v>
      </c>
      <c r="K12" s="29" t="n">
        <v>10</v>
      </c>
      <c r="L12" s="6"/>
    </row>
    <row r="13" customFormat="false" ht="12.8" hidden="false" customHeight="false" outlineLevel="0" collapsed="false">
      <c r="A13" s="14" t="s">
        <v>98</v>
      </c>
      <c r="B13" s="20" t="s">
        <v>101</v>
      </c>
      <c r="C13" s="20" t="n">
        <v>8</v>
      </c>
      <c r="D13" s="21" t="n">
        <v>6.5</v>
      </c>
      <c r="E13" s="21" t="n">
        <v>50</v>
      </c>
      <c r="F13" s="4"/>
      <c r="G13" s="19" t="s">
        <v>32</v>
      </c>
      <c r="H13" s="17" t="n">
        <v>1737</v>
      </c>
      <c r="I13" s="4"/>
      <c r="J13" s="20" t="s">
        <v>47</v>
      </c>
      <c r="K13" s="54" t="n">
        <v>800</v>
      </c>
      <c r="L13" s="6"/>
    </row>
    <row r="14" customFormat="false" ht="12.8" hidden="false" customHeight="false" outlineLevel="0" collapsed="false">
      <c r="A14" s="14" t="s">
        <v>98</v>
      </c>
      <c r="B14" s="14" t="s">
        <v>58</v>
      </c>
      <c r="C14" s="29" t="n">
        <v>5</v>
      </c>
      <c r="D14" s="29" t="n">
        <v>6</v>
      </c>
      <c r="E14" s="29" t="n">
        <v>30</v>
      </c>
      <c r="F14" s="4"/>
      <c r="G14" s="19" t="s">
        <v>27</v>
      </c>
      <c r="H14" s="17" t="n">
        <v>350</v>
      </c>
      <c r="I14" s="4"/>
      <c r="J14" s="7" t="s">
        <v>30</v>
      </c>
      <c r="K14" s="22" t="n">
        <f aca="false">K7+K8+K9+K10+K11+K12+K13</f>
        <v>1540</v>
      </c>
      <c r="L14" s="6"/>
    </row>
    <row r="15" customFormat="false" ht="12.8" hidden="false" customHeight="false" outlineLevel="0" collapsed="false">
      <c r="A15" s="14" t="s">
        <v>98</v>
      </c>
      <c r="B15" s="20" t="s">
        <v>107</v>
      </c>
      <c r="C15" s="20" t="n">
        <v>36</v>
      </c>
      <c r="D15" s="21" t="n">
        <v>7</v>
      </c>
      <c r="E15" s="21" t="n">
        <v>250</v>
      </c>
      <c r="F15" s="4"/>
      <c r="G15" s="19" t="s">
        <v>36</v>
      </c>
      <c r="H15" s="17" t="n">
        <v>635</v>
      </c>
      <c r="I15" s="4"/>
      <c r="J15" s="52"/>
      <c r="K15" s="47"/>
      <c r="L15" s="6"/>
    </row>
    <row r="16" customFormat="false" ht="12.8" hidden="false" customHeight="false" outlineLevel="0" collapsed="false">
      <c r="A16" s="14" t="s">
        <v>98</v>
      </c>
      <c r="B16" s="20" t="s">
        <v>108</v>
      </c>
      <c r="C16" s="68" t="n">
        <v>20</v>
      </c>
      <c r="D16" s="69" t="n">
        <v>6</v>
      </c>
      <c r="E16" s="69" t="n">
        <v>120</v>
      </c>
      <c r="F16" s="4"/>
      <c r="G16" s="19" t="s">
        <v>36</v>
      </c>
      <c r="H16" s="17" t="n">
        <v>2500</v>
      </c>
      <c r="I16" s="4"/>
      <c r="J16" s="6"/>
      <c r="K16" s="6"/>
      <c r="L16" s="6"/>
    </row>
    <row r="17" customFormat="false" ht="12.8" hidden="false" customHeight="false" outlineLevel="0" collapsed="false">
      <c r="A17" s="60" t="s">
        <v>84</v>
      </c>
      <c r="B17" s="60"/>
      <c r="C17" s="60"/>
      <c r="D17" s="60"/>
      <c r="E17" s="36" t="n">
        <f aca="false">SUM(E6:E16)</f>
        <v>1405</v>
      </c>
      <c r="F17" s="4"/>
      <c r="G17" s="19" t="s">
        <v>31</v>
      </c>
      <c r="H17" s="17" t="n">
        <v>200</v>
      </c>
      <c r="I17" s="4"/>
      <c r="J17" s="4"/>
      <c r="K17" s="4"/>
      <c r="L17" s="6"/>
    </row>
    <row r="18" customFormat="false" ht="12.8" hidden="false" customHeight="false" outlineLevel="0" collapsed="false">
      <c r="A18" s="61"/>
      <c r="B18" s="61"/>
      <c r="C18" s="37"/>
      <c r="D18" s="53"/>
      <c r="E18" s="53"/>
      <c r="F18" s="4"/>
      <c r="G18" s="48" t="s">
        <v>72</v>
      </c>
      <c r="H18" s="49" t="n">
        <v>1800</v>
      </c>
      <c r="I18" s="4"/>
      <c r="J18" s="27" t="s">
        <v>37</v>
      </c>
      <c r="K18" s="27"/>
      <c r="L18" s="28" t="s">
        <v>38</v>
      </c>
    </row>
    <row r="19" customFormat="false" ht="12.8" hidden="false" customHeight="false" outlineLevel="0" collapsed="false">
      <c r="A19" s="37"/>
      <c r="B19" s="37"/>
      <c r="C19" s="37"/>
      <c r="D19" s="47"/>
      <c r="E19" s="47"/>
      <c r="F19" s="4"/>
      <c r="G19" s="19" t="s">
        <v>87</v>
      </c>
      <c r="H19" s="17" t="n">
        <v>2400</v>
      </c>
      <c r="I19" s="4"/>
      <c r="J19" s="32" t="n">
        <v>44996</v>
      </c>
      <c r="K19" s="33" t="n">
        <v>288</v>
      </c>
      <c r="L19" s="34" t="s">
        <v>42</v>
      </c>
    </row>
    <row r="20" customFormat="false" ht="12.8" hidden="false" customHeight="false" outlineLevel="0" collapsed="false">
      <c r="A20" s="37"/>
      <c r="B20" s="37"/>
      <c r="C20" s="37"/>
      <c r="D20" s="47"/>
      <c r="E20" s="47"/>
      <c r="F20" s="4"/>
      <c r="G20" s="19" t="s">
        <v>88</v>
      </c>
      <c r="H20" s="17" t="n">
        <v>1384</v>
      </c>
      <c r="I20" s="4"/>
      <c r="J20" s="6"/>
      <c r="K20" s="6"/>
      <c r="L20" s="6"/>
    </row>
    <row r="21" customFormat="false" ht="12.8" hidden="false" customHeight="false" outlineLevel="0" collapsed="false">
      <c r="A21" s="63"/>
      <c r="B21" s="63"/>
      <c r="C21" s="63"/>
      <c r="D21" s="63"/>
      <c r="E21" s="51"/>
      <c r="F21" s="4"/>
      <c r="G21" s="25" t="s">
        <v>30</v>
      </c>
      <c r="H21" s="26" t="n">
        <f aca="false">H6+H7+H8+H9+H10+H11+H12+H13+H14+H15+H16++H17+H18+H19+H20</f>
        <v>24942</v>
      </c>
      <c r="I21" s="4"/>
      <c r="J21" s="4"/>
      <c r="K21" s="4"/>
      <c r="L21" s="6"/>
    </row>
    <row r="22" customFormat="false" ht="15" hidden="false" customHeight="false" outlineLevel="0" collapsed="false">
      <c r="A22" s="70" t="s">
        <v>89</v>
      </c>
      <c r="B22" s="70"/>
      <c r="C22" s="38"/>
      <c r="D22" s="6"/>
      <c r="E22" s="6"/>
      <c r="F22" s="4"/>
      <c r="G22" s="6"/>
      <c r="H22" s="6"/>
      <c r="I22" s="4"/>
      <c r="J22" s="4"/>
      <c r="K22" s="4"/>
      <c r="L22" s="6"/>
    </row>
    <row r="23" customFormat="false" ht="15" hidden="false" customHeight="false" outlineLevel="0" collapsed="false">
      <c r="A23" s="71" t="s">
        <v>90</v>
      </c>
      <c r="B23" s="71"/>
      <c r="C23" s="38"/>
      <c r="D23" s="6"/>
      <c r="E23" s="6"/>
      <c r="F23" s="4"/>
      <c r="G23" s="6"/>
      <c r="H23" s="6"/>
      <c r="I23" s="4"/>
      <c r="J23" s="4"/>
      <c r="K23" s="4"/>
      <c r="L23" s="6"/>
    </row>
    <row r="24" customFormat="false" ht="15" hidden="false" customHeight="false" outlineLevel="0" collapsed="false">
      <c r="A24" s="71" t="s">
        <v>109</v>
      </c>
      <c r="B24" s="71"/>
      <c r="C24" s="38"/>
      <c r="D24" s="6"/>
      <c r="E24" s="6"/>
      <c r="F24" s="4"/>
      <c r="G24" s="6"/>
      <c r="H24" s="6"/>
      <c r="I24" s="4"/>
      <c r="J24" s="4"/>
      <c r="K24" s="4"/>
      <c r="L24" s="6"/>
    </row>
    <row r="25" customFormat="false" ht="15" hidden="false" customHeight="false" outlineLevel="0" collapsed="false">
      <c r="A25" s="71" t="s">
        <v>92</v>
      </c>
      <c r="B25" s="71"/>
      <c r="C25" s="6"/>
      <c r="D25" s="6"/>
      <c r="E25" s="6"/>
      <c r="F25" s="6"/>
      <c r="G25" s="6"/>
      <c r="H25" s="6"/>
      <c r="I25" s="6"/>
      <c r="J25" s="6"/>
      <c r="K25" s="6"/>
      <c r="L25" s="6"/>
    </row>
    <row r="26" customFormat="false" ht="15" hidden="false" customHeight="false" outlineLevel="0" collapsed="false">
      <c r="A26" s="71" t="s">
        <v>93</v>
      </c>
      <c r="B26" s="71"/>
      <c r="C26" s="6"/>
      <c r="D26" s="6"/>
      <c r="E26" s="6"/>
      <c r="F26" s="6"/>
      <c r="G26" s="6"/>
      <c r="H26" s="6"/>
      <c r="I26" s="6"/>
      <c r="J26" s="6"/>
      <c r="K26" s="6"/>
      <c r="L26" s="6"/>
    </row>
    <row r="27" customFormat="false" ht="15" hidden="false" customHeight="false" outlineLevel="0" collapsed="false">
      <c r="A27" s="44"/>
      <c r="B27" s="44"/>
      <c r="C27" s="6"/>
      <c r="D27" s="6"/>
      <c r="E27" s="6"/>
      <c r="F27" s="6"/>
      <c r="G27" s="6"/>
      <c r="H27" s="6"/>
      <c r="I27" s="6"/>
      <c r="J27" s="6"/>
      <c r="K27" s="6"/>
      <c r="L27" s="6"/>
    </row>
    <row r="28" customFormat="false" ht="15" hidden="false" customHeight="false" outlineLevel="0" collapsed="false">
      <c r="A28" s="72" t="s">
        <v>110</v>
      </c>
      <c r="B28" s="72"/>
      <c r="C28" s="6"/>
      <c r="D28" s="6"/>
      <c r="E28" s="6"/>
      <c r="F28" s="6"/>
      <c r="G28" s="6"/>
      <c r="H28" s="6"/>
      <c r="I28" s="6"/>
      <c r="J28" s="6"/>
      <c r="K28" s="6"/>
      <c r="L28" s="6"/>
    </row>
    <row r="29" customFormat="false" ht="15" hidden="false" customHeight="false" outlineLevel="0" collapsed="false">
      <c r="A29" s="71" t="s">
        <v>111</v>
      </c>
      <c r="B29" s="71"/>
      <c r="C29" s="6"/>
      <c r="D29" s="6"/>
      <c r="E29" s="6"/>
      <c r="F29" s="6"/>
      <c r="G29" s="6"/>
      <c r="H29" s="6"/>
      <c r="I29" s="6"/>
      <c r="J29" s="6"/>
      <c r="K29" s="6"/>
      <c r="L29" s="6"/>
    </row>
    <row r="30" customFormat="false" ht="15" hidden="false" customHeight="false" outlineLevel="0" collapsed="false">
      <c r="A30" s="71" t="s">
        <v>112</v>
      </c>
      <c r="B30" s="71"/>
      <c r="C30" s="6"/>
      <c r="D30" s="6"/>
      <c r="E30" s="6"/>
      <c r="F30" s="6"/>
      <c r="G30" s="6"/>
      <c r="H30" s="6"/>
      <c r="I30" s="6"/>
      <c r="J30" s="6"/>
      <c r="K30" s="6"/>
      <c r="L30" s="6"/>
    </row>
    <row r="31" customFormat="false" ht="15" hidden="false" customHeight="false" outlineLevel="0" collapsed="false">
      <c r="A31" s="71" t="s">
        <v>92</v>
      </c>
      <c r="B31" s="71"/>
      <c r="C31" s="6"/>
      <c r="D31" s="6"/>
      <c r="E31" s="6"/>
      <c r="F31" s="6"/>
      <c r="G31" s="6"/>
      <c r="H31" s="6"/>
      <c r="I31" s="6"/>
      <c r="J31" s="6"/>
      <c r="K31" s="6"/>
      <c r="L31" s="6"/>
    </row>
    <row r="32" customFormat="false" ht="15" hidden="false" customHeight="false" outlineLevel="0" collapsed="false">
      <c r="A32" s="71" t="s">
        <v>113</v>
      </c>
      <c r="B32" s="71"/>
      <c r="C32" s="6"/>
      <c r="D32" s="6"/>
      <c r="E32" s="6"/>
      <c r="F32" s="6"/>
      <c r="G32" s="6"/>
      <c r="H32" s="6"/>
      <c r="I32" s="6"/>
      <c r="J32" s="6"/>
      <c r="K32" s="6"/>
      <c r="L32" s="6"/>
    </row>
  </sheetData>
  <mergeCells count="14">
    <mergeCell ref="G5:H5"/>
    <mergeCell ref="A17:D17"/>
    <mergeCell ref="J18:K18"/>
    <mergeCell ref="A21:D21"/>
    <mergeCell ref="A22:B22"/>
    <mergeCell ref="A23:B23"/>
    <mergeCell ref="A24:B24"/>
    <mergeCell ref="A25:B25"/>
    <mergeCell ref="A26:B26"/>
    <mergeCell ref="A28:B28"/>
    <mergeCell ref="A29:B29"/>
    <mergeCell ref="A30:B30"/>
    <mergeCell ref="A31:B31"/>
    <mergeCell ref="A32:B3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1.8046875" defaultRowHeight="12.8" zeroHeight="false" outlineLevelRow="0" outlineLevelCol="0"/>
  <cols>
    <col collapsed="false" customWidth="true" hidden="false" outlineLevel="0" max="1" min="1" style="0" width="16.97"/>
    <col collapsed="false" customWidth="true" hidden="false" outlineLevel="0" max="2" min="2" style="0" width="30.1"/>
    <col collapsed="false" customWidth="true" hidden="false" outlineLevel="0" max="3" min="3" style="0" width="34.27"/>
    <col collapsed="false" customWidth="true" hidden="false" outlineLevel="0" max="4" min="4" style="0" width="16.82"/>
    <col collapsed="false" customWidth="true" hidden="false" outlineLevel="0" max="5" min="5" style="0" width="13.89"/>
    <col collapsed="false" customWidth="true" hidden="false" outlineLevel="0" max="6" min="6" style="0" width="7.41"/>
    <col collapsed="false" customWidth="true" hidden="false" outlineLevel="0" max="7" min="7" style="0" width="32.11"/>
    <col collapsed="false" customWidth="true" hidden="false" outlineLevel="0" max="8" min="8" style="0" width="15.74"/>
    <col collapsed="false" customWidth="true" hidden="false" outlineLevel="0" max="9" min="9" style="0" width="3.11"/>
    <col collapsed="false" customWidth="true" hidden="false" outlineLevel="0" max="10" min="10" style="0" width="13.89"/>
  </cols>
  <sheetData>
    <row r="1" customFormat="false" ht="12.8" hidden="false" customHeight="false" outlineLevel="0" collapsed="false">
      <c r="A1" s="1"/>
      <c r="B1" s="1"/>
      <c r="C1" s="2" t="s">
        <v>0</v>
      </c>
      <c r="D1" s="3" t="n">
        <v>153</v>
      </c>
      <c r="E1" s="1"/>
      <c r="F1" s="4"/>
      <c r="G1" s="5"/>
      <c r="H1" s="4"/>
      <c r="I1" s="4"/>
      <c r="J1" s="4"/>
      <c r="K1" s="4"/>
      <c r="L1" s="6"/>
    </row>
    <row r="2" customFormat="false" ht="12.8" hidden="false" customHeight="false" outlineLevel="0" collapsed="false">
      <c r="A2" s="1"/>
      <c r="B2" s="1"/>
      <c r="C2" s="7" t="s">
        <v>1</v>
      </c>
      <c r="D2" s="8" t="n">
        <v>3150</v>
      </c>
      <c r="E2" s="1"/>
      <c r="F2" s="4"/>
      <c r="G2" s="4"/>
      <c r="H2" s="4"/>
      <c r="I2" s="4"/>
      <c r="J2" s="4"/>
      <c r="K2" s="4"/>
      <c r="L2" s="6"/>
    </row>
    <row r="3" customFormat="false" ht="12.8" hidden="false" customHeight="false" outlineLevel="0" collapsed="false">
      <c r="A3" s="1"/>
      <c r="B3" s="1"/>
      <c r="C3" s="9" t="s">
        <v>2</v>
      </c>
      <c r="D3" s="10" t="n">
        <f aca="false">D2+K19+K20-K15</f>
        <v>188</v>
      </c>
      <c r="E3" s="1"/>
      <c r="F3" s="4"/>
      <c r="G3" s="4"/>
      <c r="H3" s="4"/>
      <c r="I3" s="4"/>
      <c r="J3" s="4"/>
      <c r="K3" s="4"/>
      <c r="L3" s="6"/>
    </row>
    <row r="4" customFormat="false" ht="12.8" hidden="false" customHeight="false" outlineLevel="0" collapsed="false">
      <c r="A4" s="1"/>
      <c r="B4" s="1"/>
      <c r="C4" s="1"/>
      <c r="D4" s="1"/>
      <c r="E4" s="1"/>
      <c r="F4" s="4"/>
      <c r="G4" s="4"/>
      <c r="H4" s="4"/>
      <c r="I4" s="4"/>
      <c r="J4" s="4"/>
      <c r="K4" s="4"/>
      <c r="L4" s="6"/>
    </row>
    <row r="5" customFormat="false" ht="12.8" hidden="false" customHeight="false" outlineLevel="0" collapsed="false">
      <c r="A5" s="11" t="s">
        <v>3</v>
      </c>
      <c r="B5" s="11" t="s">
        <v>4</v>
      </c>
      <c r="C5" s="11" t="s">
        <v>5</v>
      </c>
      <c r="D5" s="11" t="s">
        <v>6</v>
      </c>
      <c r="E5" s="11" t="s">
        <v>7</v>
      </c>
      <c r="F5" s="4"/>
      <c r="G5" s="12" t="s">
        <v>8</v>
      </c>
      <c r="H5" s="12"/>
      <c r="I5" s="4"/>
      <c r="J5" s="13" t="s">
        <v>9</v>
      </c>
      <c r="K5" s="13"/>
      <c r="L5" s="6"/>
    </row>
    <row r="6" customFormat="false" ht="12.8" hidden="false" customHeight="false" outlineLevel="0" collapsed="false">
      <c r="A6" s="14" t="s">
        <v>114</v>
      </c>
      <c r="B6" s="14" t="s">
        <v>115</v>
      </c>
      <c r="C6" s="14" t="n">
        <v>1</v>
      </c>
      <c r="D6" s="15" t="n">
        <v>10</v>
      </c>
      <c r="E6" s="15" t="n">
        <v>10</v>
      </c>
      <c r="F6" s="4"/>
      <c r="G6" s="16" t="s">
        <v>116</v>
      </c>
      <c r="H6" s="17" t="n">
        <v>9000</v>
      </c>
      <c r="I6" s="4"/>
      <c r="J6" s="18" t="s">
        <v>13</v>
      </c>
      <c r="K6" s="18" t="s">
        <v>14</v>
      </c>
      <c r="L6" s="6"/>
    </row>
    <row r="7" customFormat="false" ht="12.8" hidden="false" customHeight="false" outlineLevel="0" collapsed="false">
      <c r="A7" s="14" t="s">
        <v>114</v>
      </c>
      <c r="B7" s="14" t="s">
        <v>117</v>
      </c>
      <c r="C7" s="14" t="n">
        <v>34</v>
      </c>
      <c r="D7" s="15" t="n">
        <v>7.5</v>
      </c>
      <c r="E7" s="15" t="n">
        <v>250</v>
      </c>
      <c r="F7" s="4"/>
      <c r="G7" s="19" t="s">
        <v>118</v>
      </c>
      <c r="H7" s="17" t="n">
        <v>677</v>
      </c>
      <c r="I7" s="4"/>
      <c r="J7" s="20" t="s">
        <v>25</v>
      </c>
      <c r="K7" s="21" t="n">
        <v>20</v>
      </c>
      <c r="L7" s="6"/>
    </row>
    <row r="8" customFormat="false" ht="12.8" hidden="false" customHeight="false" outlineLevel="0" collapsed="false">
      <c r="A8" s="14" t="s">
        <v>114</v>
      </c>
      <c r="B8" s="14" t="s">
        <v>119</v>
      </c>
      <c r="C8" s="14" t="n">
        <v>52</v>
      </c>
      <c r="D8" s="15" t="n">
        <v>6</v>
      </c>
      <c r="E8" s="15" t="n">
        <v>300</v>
      </c>
      <c r="F8" s="4"/>
      <c r="G8" s="19" t="s">
        <v>120</v>
      </c>
      <c r="H8" s="17" t="n">
        <v>840</v>
      </c>
      <c r="I8" s="4"/>
      <c r="J8" s="14" t="s">
        <v>121</v>
      </c>
      <c r="K8" s="15" t="n">
        <v>500</v>
      </c>
      <c r="L8" s="6"/>
    </row>
    <row r="9" customFormat="false" ht="12.8" hidden="false" customHeight="false" outlineLevel="0" collapsed="false">
      <c r="A9" s="14" t="s">
        <v>114</v>
      </c>
      <c r="B9" s="14" t="s">
        <v>26</v>
      </c>
      <c r="C9" s="14" t="n">
        <v>26</v>
      </c>
      <c r="D9" s="15" t="n">
        <v>8</v>
      </c>
      <c r="E9" s="15" t="n">
        <v>200</v>
      </c>
      <c r="F9" s="4"/>
      <c r="G9" s="19" t="s">
        <v>122</v>
      </c>
      <c r="H9" s="17" t="n">
        <v>721</v>
      </c>
      <c r="I9" s="4"/>
      <c r="J9" s="14" t="s">
        <v>28</v>
      </c>
      <c r="K9" s="15" t="n">
        <v>1255</v>
      </c>
      <c r="L9" s="6"/>
    </row>
    <row r="10" customFormat="false" ht="12.8" hidden="false" customHeight="false" outlineLevel="0" collapsed="false">
      <c r="A10" s="14" t="s">
        <v>114</v>
      </c>
      <c r="B10" s="56" t="s">
        <v>123</v>
      </c>
      <c r="C10" s="14" t="n">
        <v>2</v>
      </c>
      <c r="D10" s="15" t="n">
        <v>20</v>
      </c>
      <c r="E10" s="15" t="n">
        <v>40</v>
      </c>
      <c r="F10" s="4"/>
      <c r="G10" s="19" t="s">
        <v>124</v>
      </c>
      <c r="H10" s="17" t="n">
        <v>500</v>
      </c>
      <c r="I10" s="4"/>
      <c r="J10" s="14" t="s">
        <v>20</v>
      </c>
      <c r="K10" s="15" t="n">
        <v>450</v>
      </c>
      <c r="L10" s="6"/>
    </row>
    <row r="11" customFormat="false" ht="12.8" hidden="false" customHeight="false" outlineLevel="0" collapsed="false">
      <c r="A11" s="14" t="s">
        <v>114</v>
      </c>
      <c r="B11" s="58" t="s">
        <v>101</v>
      </c>
      <c r="C11" s="58" t="n">
        <v>22</v>
      </c>
      <c r="D11" s="59" t="n">
        <v>7</v>
      </c>
      <c r="E11" s="21" t="n">
        <v>150</v>
      </c>
      <c r="F11" s="4"/>
      <c r="G11" s="19" t="s">
        <v>125</v>
      </c>
      <c r="H11" s="17" t="n">
        <v>498</v>
      </c>
      <c r="I11" s="4"/>
      <c r="J11" s="14" t="s">
        <v>52</v>
      </c>
      <c r="K11" s="15" t="n">
        <v>2000</v>
      </c>
      <c r="L11" s="6"/>
    </row>
    <row r="12" customFormat="false" ht="12.8" hidden="false" customHeight="false" outlineLevel="0" collapsed="false">
      <c r="A12" s="14" t="s">
        <v>114</v>
      </c>
      <c r="B12" s="20" t="s">
        <v>126</v>
      </c>
      <c r="C12" s="20" t="n">
        <v>1</v>
      </c>
      <c r="D12" s="21" t="n">
        <v>50</v>
      </c>
      <c r="E12" s="21" t="n">
        <v>50</v>
      </c>
      <c r="F12" s="4"/>
      <c r="G12" s="19" t="s">
        <v>127</v>
      </c>
      <c r="H12" s="17" t="n">
        <v>350</v>
      </c>
      <c r="I12" s="4"/>
      <c r="J12" s="14" t="s">
        <v>23</v>
      </c>
      <c r="K12" s="29" t="n">
        <v>10</v>
      </c>
      <c r="L12" s="6"/>
    </row>
    <row r="13" customFormat="false" ht="12.8" hidden="false" customHeight="false" outlineLevel="0" collapsed="false">
      <c r="A13" s="14" t="s">
        <v>114</v>
      </c>
      <c r="B13" s="20" t="s">
        <v>15</v>
      </c>
      <c r="C13" s="20" t="n">
        <v>25</v>
      </c>
      <c r="D13" s="21" t="n">
        <v>6</v>
      </c>
      <c r="E13" s="21" t="n">
        <v>150</v>
      </c>
      <c r="F13" s="4"/>
      <c r="G13" s="19" t="s">
        <v>128</v>
      </c>
      <c r="H13" s="17" t="n">
        <v>635</v>
      </c>
      <c r="I13" s="4"/>
      <c r="J13" s="20" t="s">
        <v>47</v>
      </c>
      <c r="K13" s="54" t="n">
        <v>800</v>
      </c>
      <c r="L13" s="6"/>
    </row>
    <row r="14" customFormat="false" ht="12.8" hidden="false" customHeight="false" outlineLevel="0" collapsed="false">
      <c r="A14" s="14" t="s">
        <v>114</v>
      </c>
      <c r="B14" s="14" t="s">
        <v>129</v>
      </c>
      <c r="C14" s="29" t="n">
        <v>1</v>
      </c>
      <c r="D14" s="29" t="n">
        <v>2000</v>
      </c>
      <c r="E14" s="29" t="n">
        <v>2000</v>
      </c>
      <c r="F14" s="4"/>
      <c r="G14" s="19" t="s">
        <v>130</v>
      </c>
      <c r="H14" s="17" t="n">
        <v>2500</v>
      </c>
      <c r="I14" s="4"/>
      <c r="J14" s="62" t="s">
        <v>131</v>
      </c>
      <c r="K14" s="29" t="n">
        <v>306</v>
      </c>
      <c r="L14" s="6"/>
    </row>
    <row r="15" customFormat="false" ht="12.8" hidden="false" customHeight="false" outlineLevel="0" collapsed="false">
      <c r="A15" s="60" t="s">
        <v>84</v>
      </c>
      <c r="B15" s="60"/>
      <c r="C15" s="60"/>
      <c r="D15" s="60"/>
      <c r="E15" s="36" t="n">
        <f aca="false">SUM(E6:E14)</f>
        <v>3150</v>
      </c>
      <c r="F15" s="4"/>
      <c r="G15" s="19" t="s">
        <v>132</v>
      </c>
      <c r="H15" s="17" t="n">
        <v>200</v>
      </c>
      <c r="I15" s="4"/>
      <c r="J15" s="7" t="s">
        <v>30</v>
      </c>
      <c r="K15" s="22" t="n">
        <f aca="false">K7+K8+K9+K10+K11+K12+K13+K14</f>
        <v>5341</v>
      </c>
      <c r="L15" s="6"/>
    </row>
    <row r="16" customFormat="false" ht="12.8" hidden="false" customHeight="false" outlineLevel="0" collapsed="false">
      <c r="A16" s="37"/>
      <c r="B16" s="37"/>
      <c r="C16" s="38"/>
      <c r="D16" s="39"/>
      <c r="E16" s="39"/>
      <c r="F16" s="4"/>
      <c r="G16" s="48" t="s">
        <v>133</v>
      </c>
      <c r="H16" s="49" t="n">
        <v>1800</v>
      </c>
      <c r="I16" s="4"/>
      <c r="J16" s="6"/>
      <c r="K16" s="6"/>
      <c r="L16" s="6"/>
    </row>
    <row r="17" customFormat="false" ht="12.8" hidden="false" customHeight="false" outlineLevel="0" collapsed="false">
      <c r="A17" s="6"/>
      <c r="B17" s="6"/>
      <c r="C17" s="6"/>
      <c r="D17" s="6"/>
      <c r="E17" s="6"/>
      <c r="F17" s="4"/>
      <c r="G17" s="19" t="s">
        <v>134</v>
      </c>
      <c r="H17" s="17" t="n">
        <v>2400</v>
      </c>
      <c r="I17" s="4"/>
      <c r="J17" s="4"/>
      <c r="K17" s="4"/>
      <c r="L17" s="6"/>
    </row>
    <row r="18" customFormat="false" ht="12.8" hidden="false" customHeight="false" outlineLevel="0" collapsed="false">
      <c r="A18" s="61"/>
      <c r="B18" s="61"/>
      <c r="C18" s="37"/>
      <c r="D18" s="53"/>
      <c r="E18" s="53"/>
      <c r="F18" s="4"/>
      <c r="G18" s="19" t="s">
        <v>135</v>
      </c>
      <c r="H18" s="17" t="n">
        <v>1384</v>
      </c>
      <c r="I18" s="4"/>
      <c r="J18" s="27" t="s">
        <v>37</v>
      </c>
      <c r="K18" s="27"/>
      <c r="L18" s="28" t="s">
        <v>38</v>
      </c>
    </row>
    <row r="19" customFormat="false" ht="12.8" hidden="false" customHeight="false" outlineLevel="0" collapsed="false">
      <c r="A19" s="37"/>
      <c r="B19" s="37"/>
      <c r="C19" s="37"/>
      <c r="D19" s="47"/>
      <c r="E19" s="47"/>
      <c r="F19" s="4"/>
      <c r="G19" s="19" t="s">
        <v>136</v>
      </c>
      <c r="H19" s="17" t="n">
        <v>160</v>
      </c>
      <c r="I19" s="4"/>
      <c r="J19" s="32" t="n">
        <v>45010</v>
      </c>
      <c r="K19" s="33" t="n">
        <v>679</v>
      </c>
      <c r="L19" s="34" t="s">
        <v>42</v>
      </c>
    </row>
    <row r="20" customFormat="false" ht="12.8" hidden="false" customHeight="false" outlineLevel="0" collapsed="false">
      <c r="A20" s="37"/>
      <c r="B20" s="37"/>
      <c r="C20" s="37"/>
      <c r="D20" s="47"/>
      <c r="E20" s="47"/>
      <c r="F20" s="4"/>
      <c r="G20" s="19" t="s">
        <v>137</v>
      </c>
      <c r="H20" s="17" t="n">
        <v>2000</v>
      </c>
      <c r="I20" s="4"/>
      <c r="J20" s="32" t="n">
        <v>44849</v>
      </c>
      <c r="K20" s="33" t="n">
        <v>1700</v>
      </c>
      <c r="L20" s="34" t="s">
        <v>42</v>
      </c>
    </row>
    <row r="21" customFormat="false" ht="12.8" hidden="false" customHeight="false" outlineLevel="0" collapsed="false">
      <c r="A21" s="63"/>
      <c r="B21" s="63"/>
      <c r="C21" s="63"/>
      <c r="D21" s="63"/>
      <c r="E21" s="51"/>
      <c r="F21" s="4"/>
      <c r="G21" s="25" t="s">
        <v>30</v>
      </c>
      <c r="H21" s="26" t="n">
        <f aca="false">H6+H7+H8+H9+H10+H11+H12+H13+H14++H15+H16+H17+H18+H19+H20</f>
        <v>23665</v>
      </c>
      <c r="I21" s="4"/>
      <c r="J21" s="4"/>
      <c r="K21" s="4"/>
      <c r="L21" s="6"/>
    </row>
    <row r="22" customFormat="false" ht="15" hidden="false" customHeight="false" outlineLevel="0" collapsed="false">
      <c r="A22" s="70" t="s">
        <v>89</v>
      </c>
      <c r="B22" s="70"/>
      <c r="C22" s="38"/>
      <c r="D22" s="40"/>
      <c r="E22" s="6"/>
      <c r="F22" s="4"/>
      <c r="G22" s="6"/>
      <c r="H22" s="6"/>
      <c r="I22" s="4"/>
      <c r="J22" s="4"/>
      <c r="K22" s="4"/>
      <c r="L22" s="6"/>
    </row>
    <row r="23" customFormat="false" ht="15" hidden="false" customHeight="false" outlineLevel="0" collapsed="false">
      <c r="A23" s="71" t="s">
        <v>90</v>
      </c>
      <c r="B23" s="71"/>
      <c r="C23" s="38"/>
      <c r="D23" s="6"/>
      <c r="E23" s="6"/>
      <c r="F23" s="4"/>
      <c r="G23" s="6"/>
      <c r="H23" s="6"/>
      <c r="I23" s="4"/>
      <c r="J23" s="4"/>
      <c r="K23" s="4"/>
      <c r="L23" s="6"/>
    </row>
    <row r="24" customFormat="false" ht="15" hidden="false" customHeight="false" outlineLevel="0" collapsed="false">
      <c r="A24" s="71" t="s">
        <v>109</v>
      </c>
      <c r="B24" s="71"/>
      <c r="C24" s="38"/>
      <c r="D24" s="6"/>
      <c r="E24" s="6"/>
      <c r="F24" s="4"/>
      <c r="G24" s="6"/>
      <c r="H24" s="6"/>
      <c r="I24" s="4"/>
      <c r="J24" s="4"/>
      <c r="K24" s="4"/>
      <c r="L24" s="6"/>
    </row>
    <row r="25" customFormat="false" ht="15" hidden="false" customHeight="false" outlineLevel="0" collapsed="false">
      <c r="A25" s="71" t="s">
        <v>92</v>
      </c>
      <c r="B25" s="71"/>
      <c r="C25" s="6"/>
      <c r="D25" s="6"/>
      <c r="E25" s="6"/>
      <c r="F25" s="6"/>
      <c r="G25" s="6"/>
      <c r="H25" s="6"/>
      <c r="I25" s="6"/>
      <c r="J25" s="6"/>
      <c r="K25" s="6"/>
      <c r="L25" s="6"/>
    </row>
    <row r="26" customFormat="false" ht="15" hidden="false" customHeight="false" outlineLevel="0" collapsed="false">
      <c r="A26" s="71" t="s">
        <v>138</v>
      </c>
      <c r="B26" s="71"/>
      <c r="C26" s="6"/>
      <c r="D26" s="6"/>
      <c r="E26" s="6"/>
      <c r="F26" s="6"/>
      <c r="G26" s="6"/>
      <c r="H26" s="6"/>
      <c r="I26" s="6"/>
      <c r="J26" s="6"/>
      <c r="K26" s="6"/>
      <c r="L26" s="6"/>
    </row>
    <row r="27" customFormat="false" ht="15" hidden="false" customHeight="false" outlineLevel="0" collapsed="false">
      <c r="A27" s="44"/>
      <c r="B27" s="44"/>
      <c r="C27" s="6"/>
      <c r="D27" s="6"/>
      <c r="E27" s="6"/>
      <c r="F27" s="6"/>
      <c r="G27" s="6"/>
      <c r="H27" s="6"/>
      <c r="I27" s="6"/>
      <c r="J27" s="6"/>
      <c r="K27" s="6"/>
      <c r="L27" s="6"/>
    </row>
    <row r="28" customFormat="false" ht="15" hidden="false" customHeight="false" outlineLevel="0" collapsed="false">
      <c r="A28" s="72" t="s">
        <v>110</v>
      </c>
      <c r="B28" s="72"/>
      <c r="C28" s="6"/>
      <c r="D28" s="6"/>
      <c r="E28" s="6"/>
      <c r="F28" s="6"/>
      <c r="G28" s="6"/>
      <c r="H28" s="6"/>
      <c r="I28" s="6"/>
      <c r="J28" s="6"/>
      <c r="K28" s="6"/>
      <c r="L28" s="6"/>
    </row>
    <row r="29" customFormat="false" ht="15" hidden="false" customHeight="false" outlineLevel="0" collapsed="false">
      <c r="A29" s="71" t="s">
        <v>111</v>
      </c>
      <c r="B29" s="71"/>
      <c r="C29" s="6"/>
      <c r="D29" s="6"/>
      <c r="E29" s="6"/>
      <c r="F29" s="6"/>
      <c r="G29" s="6"/>
      <c r="H29" s="6"/>
      <c r="I29" s="6"/>
      <c r="J29" s="6"/>
      <c r="K29" s="6"/>
      <c r="L29" s="6"/>
    </row>
    <row r="30" customFormat="false" ht="15" hidden="false" customHeight="false" outlineLevel="0" collapsed="false">
      <c r="A30" s="71" t="s">
        <v>112</v>
      </c>
      <c r="B30" s="71"/>
      <c r="C30" s="6"/>
      <c r="D30" s="6"/>
      <c r="E30" s="6"/>
      <c r="F30" s="6"/>
      <c r="G30" s="6"/>
      <c r="H30" s="6"/>
      <c r="I30" s="6"/>
      <c r="J30" s="6"/>
      <c r="K30" s="6"/>
      <c r="L30" s="6"/>
    </row>
    <row r="31" customFormat="false" ht="15" hidden="false" customHeight="false" outlineLevel="0" collapsed="false">
      <c r="A31" s="71" t="s">
        <v>92</v>
      </c>
      <c r="B31" s="71"/>
      <c r="C31" s="6"/>
      <c r="D31" s="6"/>
      <c r="E31" s="6"/>
      <c r="F31" s="6"/>
      <c r="G31" s="6"/>
      <c r="H31" s="6"/>
      <c r="I31" s="6"/>
      <c r="J31" s="6"/>
      <c r="K31" s="6"/>
      <c r="L31" s="6"/>
    </row>
    <row r="32" customFormat="false" ht="15" hidden="false" customHeight="false" outlineLevel="0" collapsed="false">
      <c r="A32" s="71" t="s">
        <v>113</v>
      </c>
      <c r="B32" s="71"/>
      <c r="C32" s="6"/>
      <c r="D32" s="6"/>
      <c r="E32" s="6"/>
      <c r="F32" s="6"/>
      <c r="G32" s="6"/>
      <c r="H32" s="6"/>
      <c r="I32" s="6"/>
      <c r="J32" s="6"/>
      <c r="K32" s="6"/>
      <c r="L32" s="6"/>
    </row>
  </sheetData>
  <mergeCells count="14">
    <mergeCell ref="G5:H5"/>
    <mergeCell ref="A15:D15"/>
    <mergeCell ref="J18:K18"/>
    <mergeCell ref="A21:D21"/>
    <mergeCell ref="A22:B22"/>
    <mergeCell ref="A23:B23"/>
    <mergeCell ref="A24:B24"/>
    <mergeCell ref="A25:B25"/>
    <mergeCell ref="A26:B26"/>
    <mergeCell ref="A28:B28"/>
    <mergeCell ref="A29:B29"/>
    <mergeCell ref="A30:B30"/>
    <mergeCell ref="A31:B31"/>
    <mergeCell ref="A32:B3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8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1.7578125"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32.27"/>
    <col collapsed="false" customWidth="true" hidden="false" outlineLevel="0" max="3" min="3" style="0" width="18.38"/>
    <col collapsed="false" customWidth="true" hidden="false" outlineLevel="0" max="4" min="4" style="0" width="16.53"/>
    <col collapsed="false" customWidth="true" hidden="false" outlineLevel="0" max="5" min="5" style="0" width="15.74"/>
    <col collapsed="false" customWidth="true" hidden="false" outlineLevel="0" max="6" min="6" style="0" width="10.65"/>
    <col collapsed="false" customWidth="true" hidden="false" outlineLevel="0" max="7" min="7" style="0" width="29.63"/>
    <col collapsed="false" customWidth="true" hidden="false" outlineLevel="0" max="8" min="8" style="0" width="16.21"/>
    <col collapsed="false" customWidth="true" hidden="false" outlineLevel="0" max="10" min="10" style="0" width="13.73"/>
  </cols>
  <sheetData>
    <row r="1" customFormat="false" ht="12.8" hidden="false" customHeight="false" outlineLevel="0" collapsed="false">
      <c r="A1" s="1"/>
      <c r="B1" s="1"/>
      <c r="C1" s="2" t="s">
        <v>0</v>
      </c>
      <c r="D1" s="3" t="n">
        <v>188</v>
      </c>
      <c r="E1" s="1"/>
      <c r="F1" s="4"/>
      <c r="G1" s="5"/>
      <c r="H1" s="4"/>
      <c r="I1" s="4"/>
      <c r="J1" s="4"/>
      <c r="K1" s="4"/>
      <c r="L1" s="6"/>
    </row>
    <row r="2" customFormat="false" ht="12.8" hidden="false" customHeight="false" outlineLevel="0" collapsed="false">
      <c r="A2" s="1"/>
      <c r="B2" s="1"/>
      <c r="C2" s="7" t="s">
        <v>1</v>
      </c>
      <c r="D2" s="8" t="n">
        <v>2130</v>
      </c>
      <c r="E2" s="1"/>
      <c r="F2" s="4"/>
      <c r="G2" s="4"/>
      <c r="H2" s="4"/>
      <c r="I2" s="4"/>
      <c r="J2" s="4"/>
      <c r="K2" s="4"/>
      <c r="L2" s="6"/>
    </row>
    <row r="3" customFormat="false" ht="12.8" hidden="false" customHeight="false" outlineLevel="0" collapsed="false">
      <c r="A3" s="1"/>
      <c r="B3" s="1"/>
      <c r="C3" s="9" t="s">
        <v>2</v>
      </c>
      <c r="D3" s="10" t="n">
        <f aca="false">D2+D1-K11</f>
        <v>638</v>
      </c>
      <c r="E3" s="1"/>
      <c r="F3" s="4"/>
      <c r="G3" s="4"/>
      <c r="H3" s="4"/>
      <c r="I3" s="4"/>
      <c r="J3" s="4"/>
      <c r="K3" s="4"/>
      <c r="L3" s="6"/>
    </row>
    <row r="4" customFormat="false" ht="12.8" hidden="false" customHeight="false" outlineLevel="0" collapsed="false">
      <c r="A4" s="1"/>
      <c r="B4" s="1"/>
      <c r="C4" s="1"/>
      <c r="D4" s="1"/>
      <c r="E4" s="1"/>
      <c r="F4" s="4"/>
      <c r="G4" s="4"/>
      <c r="H4" s="4"/>
      <c r="I4" s="4"/>
      <c r="J4" s="4"/>
      <c r="K4" s="4"/>
      <c r="L4" s="6"/>
    </row>
    <row r="5" customFormat="false" ht="12.8" hidden="false" customHeight="false" outlineLevel="0" collapsed="false">
      <c r="A5" s="11" t="s">
        <v>3</v>
      </c>
      <c r="B5" s="11" t="s">
        <v>4</v>
      </c>
      <c r="C5" s="11" t="s">
        <v>5</v>
      </c>
      <c r="D5" s="11" t="s">
        <v>6</v>
      </c>
      <c r="E5" s="11" t="s">
        <v>7</v>
      </c>
      <c r="F5" s="4"/>
      <c r="G5" s="12" t="s">
        <v>8</v>
      </c>
      <c r="H5" s="12"/>
      <c r="I5" s="4"/>
      <c r="J5" s="13" t="s">
        <v>9</v>
      </c>
      <c r="K5" s="13"/>
      <c r="L5" s="6"/>
    </row>
    <row r="6" customFormat="false" ht="12.8" hidden="false" customHeight="false" outlineLevel="0" collapsed="false">
      <c r="A6" s="14" t="s">
        <v>139</v>
      </c>
      <c r="B6" s="14" t="s">
        <v>140</v>
      </c>
      <c r="C6" s="14" t="n">
        <v>202</v>
      </c>
      <c r="D6" s="15" t="n">
        <v>5</v>
      </c>
      <c r="E6" s="15" t="n">
        <v>1000</v>
      </c>
      <c r="F6" s="4"/>
      <c r="G6" s="16" t="s">
        <v>116</v>
      </c>
      <c r="H6" s="17" t="n">
        <v>9000</v>
      </c>
      <c r="I6" s="4"/>
      <c r="J6" s="18" t="s">
        <v>13</v>
      </c>
      <c r="K6" s="18" t="s">
        <v>14</v>
      </c>
      <c r="L6" s="6"/>
    </row>
    <row r="7" customFormat="false" ht="12.8" hidden="false" customHeight="false" outlineLevel="0" collapsed="false">
      <c r="A7" s="14" t="s">
        <v>139</v>
      </c>
      <c r="B7" s="14" t="s">
        <v>141</v>
      </c>
      <c r="C7" s="14" t="n">
        <v>8.5</v>
      </c>
      <c r="D7" s="15" t="n">
        <v>6</v>
      </c>
      <c r="E7" s="15" t="n">
        <v>50</v>
      </c>
      <c r="F7" s="4"/>
      <c r="G7" s="19" t="s">
        <v>118</v>
      </c>
      <c r="H7" s="17" t="n">
        <v>677</v>
      </c>
      <c r="I7" s="4"/>
      <c r="J7" s="20" t="s">
        <v>25</v>
      </c>
      <c r="K7" s="21" t="n">
        <v>20</v>
      </c>
      <c r="L7" s="6"/>
    </row>
    <row r="8" customFormat="false" ht="12.8" hidden="false" customHeight="false" outlineLevel="0" collapsed="false">
      <c r="A8" s="14" t="s">
        <v>139</v>
      </c>
      <c r="B8" s="14" t="s">
        <v>142</v>
      </c>
      <c r="C8" s="14" t="n">
        <v>1</v>
      </c>
      <c r="D8" s="15" t="n">
        <v>80</v>
      </c>
      <c r="E8" s="15" t="n">
        <v>80</v>
      </c>
      <c r="F8" s="4"/>
      <c r="G8" s="19" t="s">
        <v>120</v>
      </c>
      <c r="H8" s="17" t="n">
        <v>840</v>
      </c>
      <c r="I8" s="4"/>
      <c r="J8" s="14" t="s">
        <v>20</v>
      </c>
      <c r="K8" s="15" t="n">
        <v>650</v>
      </c>
      <c r="L8" s="6"/>
    </row>
    <row r="9" customFormat="false" ht="12.8" hidden="false" customHeight="false" outlineLevel="0" collapsed="false">
      <c r="A9" s="14" t="s">
        <v>139</v>
      </c>
      <c r="B9" s="14" t="s">
        <v>101</v>
      </c>
      <c r="C9" s="14" t="n">
        <v>35</v>
      </c>
      <c r="D9" s="15" t="n">
        <v>6</v>
      </c>
      <c r="E9" s="15" t="n">
        <v>200</v>
      </c>
      <c r="F9" s="4"/>
      <c r="G9" s="19" t="s">
        <v>122</v>
      </c>
      <c r="H9" s="17" t="n">
        <v>721</v>
      </c>
      <c r="I9" s="4"/>
      <c r="J9" s="14" t="s">
        <v>52</v>
      </c>
      <c r="K9" s="15" t="n">
        <v>1000</v>
      </c>
      <c r="L9" s="6"/>
    </row>
    <row r="10" customFormat="false" ht="12.8" hidden="false" customHeight="false" outlineLevel="0" collapsed="false">
      <c r="A10" s="14" t="s">
        <v>139</v>
      </c>
      <c r="B10" s="56" t="s">
        <v>143</v>
      </c>
      <c r="C10" s="14" t="n">
        <v>3</v>
      </c>
      <c r="D10" s="15" t="n">
        <v>266.67</v>
      </c>
      <c r="E10" s="15" t="n">
        <v>800</v>
      </c>
      <c r="F10" s="4"/>
      <c r="G10" s="19" t="s">
        <v>124</v>
      </c>
      <c r="H10" s="17" t="n">
        <v>500</v>
      </c>
      <c r="I10" s="4"/>
      <c r="J10" s="14" t="s">
        <v>23</v>
      </c>
      <c r="K10" s="29" t="n">
        <v>10</v>
      </c>
      <c r="L10" s="6"/>
    </row>
    <row r="11" customFormat="false" ht="12.8" hidden="false" customHeight="false" outlineLevel="0" collapsed="false">
      <c r="A11" s="60" t="s">
        <v>84</v>
      </c>
      <c r="B11" s="60"/>
      <c r="C11" s="60"/>
      <c r="D11" s="60"/>
      <c r="E11" s="36" t="n">
        <f aca="false">SUM(E6:E10)</f>
        <v>2130</v>
      </c>
      <c r="F11" s="4"/>
      <c r="G11" s="19" t="s">
        <v>125</v>
      </c>
      <c r="H11" s="17" t="n">
        <v>498</v>
      </c>
      <c r="I11" s="4"/>
      <c r="J11" s="7" t="s">
        <v>30</v>
      </c>
      <c r="K11" s="22" t="n">
        <f aca="false">K7+K8+K9+K10</f>
        <v>1680</v>
      </c>
      <c r="L11" s="6"/>
    </row>
    <row r="12" customFormat="false" ht="12.8" hidden="false" customHeight="false" outlineLevel="0" collapsed="false">
      <c r="A12" s="37"/>
      <c r="B12" s="37"/>
      <c r="C12" s="37"/>
      <c r="D12" s="53"/>
      <c r="E12" s="53"/>
      <c r="F12" s="4"/>
      <c r="G12" s="19" t="s">
        <v>127</v>
      </c>
      <c r="H12" s="17" t="n">
        <v>350</v>
      </c>
      <c r="I12" s="4"/>
      <c r="J12" s="6"/>
      <c r="K12" s="6"/>
      <c r="L12" s="6"/>
    </row>
    <row r="13" customFormat="false" ht="12.8" hidden="false" customHeight="false" outlineLevel="0" collapsed="false">
      <c r="A13" s="37"/>
      <c r="B13" s="37"/>
      <c r="C13" s="37"/>
      <c r="D13" s="53"/>
      <c r="E13" s="53"/>
      <c r="F13" s="4"/>
      <c r="G13" s="19" t="s">
        <v>128</v>
      </c>
      <c r="H13" s="17" t="n">
        <v>635</v>
      </c>
      <c r="I13" s="4"/>
      <c r="J13" s="37"/>
      <c r="K13" s="47"/>
      <c r="L13" s="6"/>
    </row>
    <row r="14" customFormat="false" ht="12.8" hidden="false" customHeight="false" outlineLevel="0" collapsed="false">
      <c r="A14" s="37"/>
      <c r="B14" s="37"/>
      <c r="C14" s="47"/>
      <c r="D14" s="47"/>
      <c r="E14" s="47"/>
      <c r="F14" s="4"/>
      <c r="G14" s="19" t="s">
        <v>130</v>
      </c>
      <c r="H14" s="17" t="n">
        <v>2500</v>
      </c>
      <c r="I14" s="4"/>
      <c r="J14" s="52"/>
      <c r="K14" s="47"/>
      <c r="L14" s="6"/>
    </row>
    <row r="15" customFormat="false" ht="12.8" hidden="false" customHeight="false" outlineLevel="0" collapsed="false">
      <c r="A15" s="6"/>
      <c r="B15" s="6"/>
      <c r="C15" s="6"/>
      <c r="D15" s="6"/>
      <c r="E15" s="6"/>
      <c r="F15" s="4"/>
      <c r="G15" s="19" t="s">
        <v>132</v>
      </c>
      <c r="H15" s="17" t="n">
        <v>200</v>
      </c>
      <c r="I15" s="4"/>
      <c r="J15" s="6"/>
      <c r="K15" s="6"/>
      <c r="L15" s="6"/>
    </row>
    <row r="16" customFormat="false" ht="12.8" hidden="false" customHeight="false" outlineLevel="0" collapsed="false">
      <c r="A16" s="37"/>
      <c r="B16" s="37"/>
      <c r="C16" s="38"/>
      <c r="D16" s="39"/>
      <c r="E16" s="39"/>
      <c r="F16" s="4"/>
      <c r="G16" s="48" t="s">
        <v>133</v>
      </c>
      <c r="H16" s="49" t="n">
        <v>1800</v>
      </c>
      <c r="I16" s="4"/>
      <c r="J16" s="6"/>
      <c r="K16" s="6"/>
      <c r="L16" s="6"/>
    </row>
    <row r="17" customFormat="false" ht="12.8" hidden="false" customHeight="false" outlineLevel="0" collapsed="false">
      <c r="A17" s="6"/>
      <c r="B17" s="6"/>
      <c r="C17" s="6"/>
      <c r="D17" s="6"/>
      <c r="E17" s="6"/>
      <c r="F17" s="4"/>
      <c r="G17" s="19" t="s">
        <v>134</v>
      </c>
      <c r="H17" s="17" t="n">
        <v>2400</v>
      </c>
      <c r="I17" s="4"/>
      <c r="J17" s="4"/>
      <c r="K17" s="4"/>
      <c r="L17" s="6"/>
    </row>
    <row r="18" customFormat="false" ht="15" hidden="false" customHeight="false" outlineLevel="0" collapsed="false">
      <c r="A18" s="72" t="s">
        <v>89</v>
      </c>
      <c r="B18" s="72"/>
      <c r="C18" s="37"/>
      <c r="D18" s="53"/>
      <c r="E18" s="53"/>
      <c r="F18" s="4"/>
      <c r="G18" s="19" t="s">
        <v>135</v>
      </c>
      <c r="H18" s="17" t="n">
        <v>1384</v>
      </c>
      <c r="I18" s="4"/>
      <c r="J18" s="6"/>
      <c r="K18" s="6"/>
      <c r="L18" s="6"/>
    </row>
    <row r="19" customFormat="false" ht="15" hidden="false" customHeight="false" outlineLevel="0" collapsed="false">
      <c r="A19" s="71" t="s">
        <v>90</v>
      </c>
      <c r="B19" s="71"/>
      <c r="C19" s="37"/>
      <c r="D19" s="47"/>
      <c r="E19" s="47"/>
      <c r="F19" s="4"/>
      <c r="G19" s="19" t="s">
        <v>136</v>
      </c>
      <c r="H19" s="17" t="n">
        <v>160</v>
      </c>
      <c r="I19" s="4"/>
      <c r="J19" s="6"/>
      <c r="K19" s="6"/>
      <c r="L19" s="6"/>
    </row>
    <row r="20" customFormat="false" ht="15" hidden="false" customHeight="false" outlineLevel="0" collapsed="false">
      <c r="A20" s="71" t="s">
        <v>109</v>
      </c>
      <c r="B20" s="71"/>
      <c r="C20" s="37"/>
      <c r="D20" s="47"/>
      <c r="E20" s="47"/>
      <c r="F20" s="4"/>
      <c r="G20" s="19" t="s">
        <v>137</v>
      </c>
      <c r="H20" s="17" t="n">
        <v>2000</v>
      </c>
      <c r="I20" s="4"/>
      <c r="J20" s="6"/>
      <c r="K20" s="6"/>
      <c r="L20" s="6"/>
    </row>
    <row r="21" customFormat="false" ht="15" hidden="false" customHeight="false" outlineLevel="0" collapsed="false">
      <c r="A21" s="71" t="s">
        <v>92</v>
      </c>
      <c r="B21" s="71"/>
      <c r="C21" s="63"/>
      <c r="D21" s="63"/>
      <c r="E21" s="51"/>
      <c r="F21" s="4"/>
      <c r="G21" s="19" t="s">
        <v>144</v>
      </c>
      <c r="H21" s="73" t="n">
        <v>1000</v>
      </c>
      <c r="I21" s="4"/>
      <c r="J21" s="4"/>
      <c r="K21" s="4"/>
      <c r="L21" s="6"/>
    </row>
    <row r="22" customFormat="false" ht="15" hidden="false" customHeight="false" outlineLevel="0" collapsed="false">
      <c r="A22" s="71" t="s">
        <v>93</v>
      </c>
      <c r="B22" s="71"/>
      <c r="C22" s="38"/>
      <c r="D22" s="40"/>
      <c r="E22" s="6"/>
      <c r="F22" s="4"/>
      <c r="G22" s="25" t="s">
        <v>30</v>
      </c>
      <c r="H22" s="26" t="n">
        <f aca="false">H6+H7+H8+H9+H10+H11+H12+H13+H14++H15+H16+H17+H18+H19+H20+H21</f>
        <v>24665</v>
      </c>
      <c r="I22" s="4"/>
      <c r="J22" s="4"/>
      <c r="K22" s="4"/>
      <c r="L22" s="6"/>
    </row>
    <row r="23" customFormat="false" ht="15" hidden="false" customHeight="false" outlineLevel="0" collapsed="false">
      <c r="A23" s="44"/>
      <c r="B23" s="44"/>
      <c r="C23" s="38"/>
      <c r="D23" s="6"/>
      <c r="E23" s="6"/>
      <c r="F23" s="4"/>
      <c r="G23" s="6"/>
      <c r="H23" s="6"/>
      <c r="I23" s="4"/>
      <c r="J23" s="4"/>
      <c r="K23" s="4"/>
      <c r="L23" s="6"/>
    </row>
    <row r="24" customFormat="false" ht="15" hidden="false" customHeight="false" outlineLevel="0" collapsed="false">
      <c r="A24" s="72" t="s">
        <v>145</v>
      </c>
      <c r="B24" s="72"/>
      <c r="C24" s="38"/>
      <c r="D24" s="6"/>
      <c r="E24" s="6"/>
      <c r="F24" s="4"/>
      <c r="G24" s="6"/>
      <c r="H24" s="6"/>
      <c r="I24" s="4"/>
      <c r="J24" s="4"/>
      <c r="K24" s="4"/>
      <c r="L24" s="6"/>
    </row>
    <row r="25" customFormat="false" ht="15" hidden="false" customHeight="false" outlineLevel="0" collapsed="false">
      <c r="A25" s="71" t="s">
        <v>146</v>
      </c>
      <c r="B25" s="71"/>
      <c r="C25" s="6"/>
      <c r="D25" s="6"/>
      <c r="E25" s="6"/>
      <c r="F25" s="6"/>
      <c r="G25" s="6"/>
      <c r="H25" s="6"/>
      <c r="I25" s="6"/>
      <c r="J25" s="6"/>
      <c r="K25" s="6"/>
      <c r="L25" s="6"/>
    </row>
    <row r="26" customFormat="false" ht="15" hidden="false" customHeight="false" outlineLevel="0" collapsed="false">
      <c r="A26" s="71" t="s">
        <v>112</v>
      </c>
      <c r="B26" s="71"/>
      <c r="C26" s="6"/>
      <c r="D26" s="6"/>
      <c r="E26" s="6"/>
      <c r="F26" s="6"/>
      <c r="G26" s="6"/>
      <c r="H26" s="6"/>
      <c r="I26" s="6"/>
      <c r="J26" s="6"/>
      <c r="K26" s="6"/>
      <c r="L26" s="6"/>
    </row>
    <row r="27" customFormat="false" ht="15" hidden="false" customHeight="false" outlineLevel="0" collapsed="false">
      <c r="A27" s="71" t="s">
        <v>92</v>
      </c>
      <c r="B27" s="71"/>
      <c r="D27" s="6"/>
      <c r="E27" s="6"/>
      <c r="F27" s="6"/>
      <c r="G27" s="6"/>
      <c r="H27" s="6"/>
      <c r="I27" s="6"/>
      <c r="J27" s="6"/>
      <c r="K27" s="6"/>
      <c r="L27" s="6"/>
    </row>
    <row r="28" customFormat="false" ht="15" hidden="false" customHeight="false" outlineLevel="0" collapsed="false">
      <c r="A28" s="71" t="s">
        <v>147</v>
      </c>
      <c r="B28" s="71"/>
      <c r="C28" s="6"/>
      <c r="E28" s="6"/>
      <c r="F28" s="6"/>
      <c r="G28" s="6"/>
      <c r="H28" s="6"/>
      <c r="I28" s="6"/>
      <c r="J28" s="6"/>
      <c r="K28" s="6"/>
      <c r="L28" s="6"/>
    </row>
    <row r="29" customFormat="false" ht="12.8" hidden="false" customHeight="false" outlineLevel="0" collapsed="false">
      <c r="C29" s="6"/>
      <c r="D29" s="6"/>
      <c r="E29" s="6"/>
      <c r="F29" s="6"/>
      <c r="G29" s="6"/>
      <c r="H29" s="6"/>
      <c r="I29" s="6"/>
      <c r="J29" s="6"/>
      <c r="K29" s="6"/>
      <c r="L29" s="6"/>
    </row>
    <row r="30" customFormat="false" ht="12.8" hidden="false" customHeight="false" outlineLevel="0" collapsed="false">
      <c r="C30" s="6"/>
      <c r="D30" s="6"/>
      <c r="E30" s="6"/>
      <c r="F30" s="6"/>
      <c r="G30" s="6"/>
      <c r="H30" s="6"/>
      <c r="I30" s="6"/>
      <c r="J30" s="6"/>
      <c r="K30" s="6"/>
      <c r="L30" s="6"/>
    </row>
    <row r="31" customFormat="false" ht="12.8" hidden="false" customHeight="false" outlineLevel="0" collapsed="false">
      <c r="C31" s="6"/>
      <c r="D31" s="6"/>
      <c r="E31" s="6"/>
      <c r="F31" s="6"/>
      <c r="G31" s="6"/>
      <c r="H31" s="6"/>
      <c r="I31" s="6"/>
      <c r="J31" s="6"/>
      <c r="K31" s="6"/>
      <c r="L31" s="6"/>
    </row>
    <row r="32" customFormat="false" ht="12.8" hidden="false" customHeight="false" outlineLevel="0" collapsed="false">
      <c r="C32" s="6"/>
      <c r="D32" s="6"/>
      <c r="E32" s="6"/>
      <c r="F32" s="6"/>
      <c r="G32" s="6"/>
      <c r="H32" s="6"/>
      <c r="I32" s="6"/>
      <c r="J32" s="6"/>
      <c r="K32" s="6"/>
      <c r="L32" s="6"/>
    </row>
    <row r="36" customFormat="false" ht="12.8" hidden="false" customHeight="false" outlineLevel="0" collapsed="false">
      <c r="J36" s="27" t="s">
        <v>37</v>
      </c>
      <c r="K36" s="27"/>
      <c r="L36" s="28" t="s">
        <v>38</v>
      </c>
    </row>
    <row r="37" customFormat="false" ht="12.8" hidden="false" customHeight="false" outlineLevel="0" collapsed="false">
      <c r="J37" s="32"/>
      <c r="K37" s="33"/>
      <c r="L37" s="34"/>
    </row>
    <row r="38" customFormat="false" ht="12.8" hidden="false" customHeight="false" outlineLevel="0" collapsed="false">
      <c r="J38" s="32"/>
      <c r="K38" s="33"/>
      <c r="L38" s="34"/>
    </row>
  </sheetData>
  <mergeCells count="13">
    <mergeCell ref="G5:H5"/>
    <mergeCell ref="A11:D11"/>
    <mergeCell ref="A18:B18"/>
    <mergeCell ref="A19:B19"/>
    <mergeCell ref="A20:B20"/>
    <mergeCell ref="A21:B21"/>
    <mergeCell ref="A22:B22"/>
    <mergeCell ref="A24:B24"/>
    <mergeCell ref="A25:B25"/>
    <mergeCell ref="A26:B26"/>
    <mergeCell ref="A27:B27"/>
    <mergeCell ref="A28:B28"/>
    <mergeCell ref="J36:K3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18.52"/>
    <col collapsed="false" customWidth="true" hidden="false" outlineLevel="0" max="2" min="2" style="0" width="31.03"/>
    <col collapsed="false" customWidth="true" hidden="false" outlineLevel="0" max="3" min="3" style="0" width="20.22"/>
    <col collapsed="false" customWidth="true" hidden="false" outlineLevel="0" max="4" min="4" style="0" width="20.53"/>
    <col collapsed="false" customWidth="true" hidden="false" outlineLevel="0" max="5" min="5" style="0" width="15.61"/>
    <col collapsed="false" customWidth="true" hidden="false" outlineLevel="0" max="7" min="7" style="0" width="30.26"/>
    <col collapsed="false" customWidth="true" hidden="false" outlineLevel="0" max="8" min="8" style="0" width="17.59"/>
    <col collapsed="false" customWidth="true" hidden="false" outlineLevel="0" max="10" min="10" style="0" width="17.9"/>
  </cols>
  <sheetData>
    <row r="1" customFormat="false" ht="12.8" hidden="false" customHeight="false" outlineLevel="0" collapsed="false">
      <c r="A1" s="1"/>
      <c r="B1" s="1"/>
      <c r="C1" s="2" t="s">
        <v>0</v>
      </c>
      <c r="D1" s="3" t="n">
        <v>5322</v>
      </c>
      <c r="E1" s="1"/>
      <c r="F1" s="4"/>
      <c r="G1" s="5"/>
      <c r="H1" s="4"/>
      <c r="I1" s="4"/>
      <c r="J1" s="4"/>
      <c r="K1" s="4"/>
      <c r="L1" s="6"/>
    </row>
    <row r="2" customFormat="false" ht="12.8" hidden="false" customHeight="false" outlineLevel="0" collapsed="false">
      <c r="A2" s="1"/>
      <c r="B2" s="1"/>
      <c r="C2" s="7" t="s">
        <v>1</v>
      </c>
      <c r="D2" s="8" t="n">
        <v>2530</v>
      </c>
      <c r="E2" s="1"/>
      <c r="F2" s="4"/>
      <c r="G2" s="4"/>
      <c r="H2" s="4"/>
      <c r="I2" s="4"/>
      <c r="J2" s="4"/>
      <c r="K2" s="4"/>
      <c r="L2" s="6"/>
    </row>
    <row r="3" customFormat="false" ht="12.8" hidden="false" customHeight="false" outlineLevel="0" collapsed="false">
      <c r="A3" s="1"/>
      <c r="B3" s="1"/>
      <c r="C3" s="9" t="s">
        <v>2</v>
      </c>
      <c r="D3" s="10" t="n">
        <f aca="false">D2+J26+D1-K14</f>
        <v>2017</v>
      </c>
      <c r="E3" s="1"/>
      <c r="F3" s="4"/>
      <c r="G3" s="4"/>
      <c r="H3" s="4"/>
      <c r="I3" s="4"/>
      <c r="J3" s="4"/>
      <c r="K3" s="4"/>
      <c r="L3" s="6"/>
    </row>
    <row r="4" customFormat="false" ht="12.8" hidden="false" customHeight="false" outlineLevel="0" collapsed="false">
      <c r="A4" s="1"/>
      <c r="B4" s="1"/>
      <c r="C4" s="1"/>
      <c r="D4" s="1"/>
      <c r="E4" s="1"/>
      <c r="F4" s="4"/>
      <c r="G4" s="4"/>
      <c r="H4" s="4"/>
      <c r="I4" s="4"/>
      <c r="J4" s="4"/>
      <c r="K4" s="4"/>
      <c r="L4" s="6"/>
    </row>
    <row r="5" customFormat="false" ht="12.8" hidden="false" customHeight="false" outlineLevel="0" collapsed="false">
      <c r="A5" s="11" t="s">
        <v>3</v>
      </c>
      <c r="B5" s="11" t="s">
        <v>4</v>
      </c>
      <c r="C5" s="11" t="s">
        <v>5</v>
      </c>
      <c r="D5" s="11" t="s">
        <v>6</v>
      </c>
      <c r="E5" s="11" t="s">
        <v>7</v>
      </c>
      <c r="F5" s="4"/>
      <c r="G5" s="12" t="s">
        <v>8</v>
      </c>
      <c r="H5" s="12"/>
      <c r="I5" s="4"/>
      <c r="J5" s="13" t="s">
        <v>9</v>
      </c>
      <c r="K5" s="13"/>
      <c r="L5" s="6"/>
    </row>
    <row r="6" customFormat="false" ht="12.8" hidden="false" customHeight="false" outlineLevel="0" collapsed="false">
      <c r="A6" s="14" t="s">
        <v>148</v>
      </c>
      <c r="B6" s="14" t="s">
        <v>149</v>
      </c>
      <c r="C6" s="14" t="n">
        <v>1</v>
      </c>
      <c r="D6" s="15" t="n">
        <v>20</v>
      </c>
      <c r="E6" s="15" t="n">
        <v>20</v>
      </c>
      <c r="F6" s="4"/>
      <c r="G6" s="16" t="s">
        <v>116</v>
      </c>
      <c r="H6" s="17" t="n">
        <v>9000</v>
      </c>
      <c r="I6" s="4"/>
      <c r="J6" s="18" t="s">
        <v>13</v>
      </c>
      <c r="K6" s="18" t="s">
        <v>14</v>
      </c>
      <c r="L6" s="6"/>
    </row>
    <row r="7" customFormat="false" ht="12.8" hidden="false" customHeight="false" outlineLevel="0" collapsed="false">
      <c r="A7" s="14" t="s">
        <v>148</v>
      </c>
      <c r="B7" s="14" t="s">
        <v>101</v>
      </c>
      <c r="C7" s="14" t="n">
        <v>1.5</v>
      </c>
      <c r="D7" s="15" t="n">
        <v>20</v>
      </c>
      <c r="E7" s="15" t="n">
        <v>20</v>
      </c>
      <c r="F7" s="4"/>
      <c r="G7" s="19" t="s">
        <v>118</v>
      </c>
      <c r="H7" s="17" t="n">
        <v>677</v>
      </c>
      <c r="I7" s="4"/>
      <c r="J7" s="14" t="s">
        <v>17</v>
      </c>
      <c r="K7" s="29" t="n">
        <v>5000</v>
      </c>
      <c r="L7" s="6"/>
    </row>
    <row r="8" customFormat="false" ht="12.8" hidden="false" customHeight="false" outlineLevel="0" collapsed="false">
      <c r="A8" s="14" t="s">
        <v>148</v>
      </c>
      <c r="B8" s="56" t="s">
        <v>150</v>
      </c>
      <c r="C8" s="14" t="n">
        <v>10</v>
      </c>
      <c r="D8" s="15" t="n">
        <v>10</v>
      </c>
      <c r="E8" s="15" t="n">
        <v>100</v>
      </c>
      <c r="F8" s="4"/>
      <c r="G8" s="19" t="s">
        <v>120</v>
      </c>
      <c r="H8" s="17" t="n">
        <v>840</v>
      </c>
      <c r="I8" s="4"/>
      <c r="J8" s="20" t="s">
        <v>20</v>
      </c>
      <c r="K8" s="54" t="n">
        <v>250</v>
      </c>
      <c r="L8" s="6"/>
    </row>
    <row r="9" customFormat="false" ht="12.8" hidden="false" customHeight="false" outlineLevel="0" collapsed="false">
      <c r="A9" s="14" t="s">
        <v>148</v>
      </c>
      <c r="B9" s="14" t="s">
        <v>151</v>
      </c>
      <c r="C9" s="14" t="n">
        <v>102</v>
      </c>
      <c r="D9" s="29" t="n">
        <v>7</v>
      </c>
      <c r="E9" s="29" t="n">
        <v>700</v>
      </c>
      <c r="F9" s="4"/>
      <c r="G9" s="19" t="s">
        <v>122</v>
      </c>
      <c r="H9" s="17" t="n">
        <v>721</v>
      </c>
      <c r="I9" s="4"/>
      <c r="J9" s="62" t="s">
        <v>152</v>
      </c>
      <c r="K9" s="29" t="n">
        <v>250</v>
      </c>
      <c r="L9" s="6"/>
    </row>
    <row r="10" customFormat="false" ht="12.8" hidden="false" customHeight="false" outlineLevel="0" collapsed="false">
      <c r="A10" s="14" t="s">
        <v>148</v>
      </c>
      <c r="B10" s="20" t="s">
        <v>153</v>
      </c>
      <c r="C10" s="20" t="n">
        <v>64</v>
      </c>
      <c r="D10" s="21" t="n">
        <v>7</v>
      </c>
      <c r="E10" s="21" t="n">
        <v>450</v>
      </c>
      <c r="F10" s="4"/>
      <c r="G10" s="19" t="s">
        <v>124</v>
      </c>
      <c r="H10" s="17" t="n">
        <v>500</v>
      </c>
      <c r="I10" s="4"/>
      <c r="J10" s="20" t="s">
        <v>25</v>
      </c>
      <c r="K10" s="54" t="n">
        <v>25</v>
      </c>
      <c r="L10" s="6"/>
    </row>
    <row r="11" customFormat="false" ht="12.8" hidden="false" customHeight="false" outlineLevel="0" collapsed="false">
      <c r="A11" s="14" t="s">
        <v>148</v>
      </c>
      <c r="B11" s="20" t="s">
        <v>46</v>
      </c>
      <c r="C11" s="20" t="n">
        <v>2</v>
      </c>
      <c r="D11" s="21" t="n">
        <v>10</v>
      </c>
      <c r="E11" s="21" t="n">
        <v>20</v>
      </c>
      <c r="F11" s="4"/>
      <c r="G11" s="19" t="s">
        <v>125</v>
      </c>
      <c r="H11" s="17" t="n">
        <v>498</v>
      </c>
      <c r="I11" s="4"/>
      <c r="J11" s="20" t="s">
        <v>23</v>
      </c>
      <c r="K11" s="54" t="n">
        <v>10</v>
      </c>
      <c r="L11" s="6"/>
    </row>
    <row r="12" customFormat="false" ht="12.8" hidden="false" customHeight="false" outlineLevel="0" collapsed="false">
      <c r="A12" s="14" t="s">
        <v>148</v>
      </c>
      <c r="B12" s="20" t="s">
        <v>26</v>
      </c>
      <c r="C12" s="74" t="n">
        <v>145</v>
      </c>
      <c r="D12" s="54" t="n">
        <v>7</v>
      </c>
      <c r="E12" s="54" t="n">
        <v>1000</v>
      </c>
      <c r="F12" s="4"/>
      <c r="G12" s="19" t="s">
        <v>127</v>
      </c>
      <c r="H12" s="17" t="n">
        <v>350</v>
      </c>
      <c r="I12" s="4"/>
      <c r="J12" s="20" t="s">
        <v>154</v>
      </c>
      <c r="K12" s="54" t="n">
        <v>100</v>
      </c>
      <c r="L12" s="6"/>
    </row>
    <row r="13" customFormat="false" ht="12.8" hidden="false" customHeight="false" outlineLevel="0" collapsed="false">
      <c r="A13" s="14" t="s">
        <v>148</v>
      </c>
      <c r="B13" s="14" t="s">
        <v>155</v>
      </c>
      <c r="C13" s="75" t="n">
        <v>2</v>
      </c>
      <c r="D13" s="29" t="n">
        <v>80</v>
      </c>
      <c r="E13" s="29" t="n">
        <v>160</v>
      </c>
      <c r="F13" s="4"/>
      <c r="G13" s="19" t="s">
        <v>132</v>
      </c>
      <c r="H13" s="17" t="n">
        <v>200</v>
      </c>
      <c r="I13" s="4"/>
      <c r="J13" s="20" t="s">
        <v>52</v>
      </c>
      <c r="K13" s="54" t="n">
        <v>200</v>
      </c>
      <c r="L13" s="6"/>
    </row>
    <row r="14" customFormat="false" ht="12.8" hidden="false" customHeight="false" outlineLevel="0" collapsed="false">
      <c r="A14" s="14" t="s">
        <v>148</v>
      </c>
      <c r="B14" s="20" t="s">
        <v>156</v>
      </c>
      <c r="C14" s="68" t="n">
        <v>11</v>
      </c>
      <c r="D14" s="69" t="n">
        <v>6</v>
      </c>
      <c r="E14" s="69" t="n">
        <v>60</v>
      </c>
      <c r="F14" s="4"/>
      <c r="G14" s="48" t="s">
        <v>133</v>
      </c>
      <c r="H14" s="49" t="n">
        <v>1800</v>
      </c>
      <c r="I14" s="4"/>
      <c r="J14" s="7" t="s">
        <v>30</v>
      </c>
      <c r="K14" s="22" t="n">
        <f aca="false">K7+K8+K10+K11+K12+K13+K9</f>
        <v>5835</v>
      </c>
      <c r="L14" s="6"/>
    </row>
    <row r="15" customFormat="false" ht="12.8" hidden="false" customHeight="false" outlineLevel="0" collapsed="false">
      <c r="A15" s="60" t="s">
        <v>84</v>
      </c>
      <c r="B15" s="60"/>
      <c r="C15" s="60"/>
      <c r="D15" s="60"/>
      <c r="E15" s="36" t="n">
        <f aca="false">SUM(E6:E14)</f>
        <v>2530</v>
      </c>
      <c r="F15" s="4"/>
      <c r="G15" s="19" t="s">
        <v>134</v>
      </c>
      <c r="H15" s="17" t="n">
        <v>2400</v>
      </c>
      <c r="I15" s="4"/>
      <c r="J15" s="6"/>
      <c r="K15" s="6"/>
      <c r="L15" s="6"/>
    </row>
    <row r="16" customFormat="false" ht="12.8" hidden="false" customHeight="false" outlineLevel="0" collapsed="false">
      <c r="A16" s="37"/>
      <c r="B16" s="37"/>
      <c r="C16" s="37"/>
      <c r="D16" s="37"/>
      <c r="E16" s="37"/>
      <c r="F16" s="4"/>
      <c r="G16" s="19" t="s">
        <v>135</v>
      </c>
      <c r="H16" s="17" t="n">
        <v>1384</v>
      </c>
      <c r="I16" s="4"/>
      <c r="J16" s="6"/>
      <c r="K16" s="6"/>
      <c r="L16" s="6"/>
    </row>
    <row r="17" customFormat="false" ht="12.8" hidden="false" customHeight="false" outlineLevel="0" collapsed="false">
      <c r="A17" s="37"/>
      <c r="B17" s="37"/>
      <c r="C17" s="37"/>
      <c r="D17" s="37"/>
      <c r="E17" s="37"/>
      <c r="F17" s="4"/>
      <c r="G17" s="19" t="s">
        <v>136</v>
      </c>
      <c r="H17" s="17" t="n">
        <v>160</v>
      </c>
      <c r="I17" s="4"/>
      <c r="J17" s="6"/>
      <c r="K17" s="6"/>
      <c r="L17" s="6"/>
    </row>
    <row r="18" customFormat="false" ht="12.8" hidden="false" customHeight="false" outlineLevel="0" collapsed="false">
      <c r="A18" s="6"/>
      <c r="B18" s="6"/>
      <c r="C18" s="6"/>
      <c r="D18" s="6"/>
      <c r="E18" s="6"/>
      <c r="F18" s="4"/>
      <c r="G18" s="19" t="s">
        <v>144</v>
      </c>
      <c r="H18" s="73" t="n">
        <v>1000</v>
      </c>
      <c r="I18" s="4"/>
      <c r="J18" s="6"/>
      <c r="K18" s="6"/>
      <c r="L18" s="6"/>
    </row>
    <row r="19" customFormat="false" ht="15" hidden="false" customHeight="false" outlineLevel="0" collapsed="false">
      <c r="A19" s="72" t="s">
        <v>89</v>
      </c>
      <c r="B19" s="72"/>
      <c r="C19" s="6"/>
      <c r="D19" s="6"/>
      <c r="E19" s="6"/>
      <c r="F19" s="4"/>
      <c r="G19" s="19" t="s">
        <v>157</v>
      </c>
      <c r="H19" s="73" t="n">
        <v>1000</v>
      </c>
      <c r="I19" s="4"/>
      <c r="J19" s="6"/>
      <c r="K19" s="6"/>
      <c r="L19" s="6"/>
    </row>
    <row r="20" customFormat="false" ht="15" hidden="false" customHeight="false" outlineLevel="0" collapsed="false">
      <c r="A20" s="71" t="s">
        <v>90</v>
      </c>
      <c r="B20" s="71"/>
      <c r="C20" s="37"/>
      <c r="D20" s="47"/>
      <c r="E20" s="47"/>
      <c r="F20" s="4"/>
      <c r="G20" s="19" t="s">
        <v>158</v>
      </c>
      <c r="H20" s="17" t="n">
        <v>200</v>
      </c>
      <c r="I20" s="4"/>
      <c r="J20" s="6"/>
      <c r="K20" s="6"/>
      <c r="L20" s="6"/>
    </row>
    <row r="21" customFormat="false" ht="15" hidden="false" customHeight="false" outlineLevel="0" collapsed="false">
      <c r="A21" s="71" t="s">
        <v>109</v>
      </c>
      <c r="B21" s="71"/>
      <c r="C21" s="63"/>
      <c r="D21" s="63"/>
      <c r="E21" s="51"/>
      <c r="F21" s="4"/>
      <c r="G21" s="25" t="s">
        <v>30</v>
      </c>
      <c r="H21" s="26" t="n">
        <f aca="false">H6+H7+H8+H9+H10+H11+H12+H13+H13+H14+H15+H16+H17+H18+H19+H20</f>
        <v>20930</v>
      </c>
      <c r="I21" s="4"/>
      <c r="J21" s="4"/>
      <c r="K21" s="4"/>
      <c r="L21" s="6"/>
    </row>
    <row r="22" customFormat="false" ht="15" hidden="false" customHeight="false" outlineLevel="0" collapsed="false">
      <c r="A22" s="71" t="s">
        <v>92</v>
      </c>
      <c r="B22" s="71"/>
      <c r="C22" s="63"/>
      <c r="D22" s="63"/>
      <c r="E22" s="51"/>
      <c r="F22" s="4"/>
      <c r="I22" s="4"/>
      <c r="J22" s="4"/>
      <c r="K22" s="4"/>
      <c r="L22" s="6"/>
    </row>
    <row r="23" customFormat="false" ht="15" hidden="false" customHeight="false" outlineLevel="0" collapsed="false">
      <c r="A23" s="71" t="s">
        <v>93</v>
      </c>
      <c r="B23" s="71"/>
      <c r="C23" s="38"/>
      <c r="D23" s="40"/>
      <c r="E23" s="6"/>
      <c r="F23" s="4"/>
      <c r="G23" s="30"/>
      <c r="H23" s="31"/>
      <c r="I23" s="27" t="s">
        <v>37</v>
      </c>
      <c r="J23" s="27"/>
      <c r="K23" s="28" t="s">
        <v>38</v>
      </c>
      <c r="L23" s="6"/>
    </row>
    <row r="24" customFormat="false" ht="15" hidden="false" customHeight="false" outlineLevel="0" collapsed="false">
      <c r="A24" s="44"/>
      <c r="B24" s="44"/>
      <c r="C24" s="38"/>
      <c r="D24" s="6"/>
      <c r="E24" s="6"/>
      <c r="F24" s="4"/>
      <c r="G24" s="6"/>
      <c r="H24" s="6"/>
      <c r="I24" s="32"/>
      <c r="J24" s="33"/>
      <c r="K24" s="20"/>
      <c r="L24" s="6"/>
    </row>
    <row r="25" customFormat="false" ht="15" hidden="false" customHeight="false" outlineLevel="0" collapsed="false">
      <c r="A25" s="72" t="s">
        <v>145</v>
      </c>
      <c r="B25" s="72"/>
      <c r="C25" s="38"/>
      <c r="D25" s="6"/>
      <c r="E25" s="6"/>
      <c r="F25" s="4"/>
      <c r="H25" s="6"/>
      <c r="I25" s="32"/>
      <c r="J25" s="33"/>
      <c r="K25" s="20"/>
      <c r="L25" s="6"/>
    </row>
    <row r="26" customFormat="false" ht="15" hidden="false" customHeight="false" outlineLevel="0" collapsed="false">
      <c r="A26" s="71" t="s">
        <v>159</v>
      </c>
      <c r="B26" s="71"/>
      <c r="C26" s="6"/>
      <c r="D26" s="6"/>
      <c r="E26" s="6"/>
      <c r="F26" s="6"/>
      <c r="G26" s="6"/>
      <c r="H26" s="6"/>
      <c r="I26" s="76" t="s">
        <v>30</v>
      </c>
      <c r="J26" s="77" t="n">
        <f aca="false">J24+J25</f>
        <v>0</v>
      </c>
      <c r="K26" s="77"/>
      <c r="L26" s="6"/>
    </row>
    <row r="27" customFormat="false" ht="15" hidden="false" customHeight="false" outlineLevel="0" collapsed="false">
      <c r="A27" s="71" t="s">
        <v>112</v>
      </c>
      <c r="B27" s="71"/>
      <c r="C27" s="6"/>
      <c r="E27" s="6"/>
      <c r="F27" s="6"/>
      <c r="G27" s="6"/>
      <c r="H27" s="6"/>
      <c r="I27" s="6"/>
      <c r="J27" s="6"/>
      <c r="K27" s="6"/>
      <c r="L27" s="6"/>
    </row>
    <row r="28" customFormat="false" ht="15" hidden="false" customHeight="false" outlineLevel="0" collapsed="false">
      <c r="A28" s="71" t="s">
        <v>92</v>
      </c>
      <c r="B28" s="71"/>
      <c r="C28" s="6"/>
      <c r="D28" s="6"/>
      <c r="E28" s="6"/>
      <c r="F28" s="6"/>
      <c r="G28" s="6"/>
      <c r="H28" s="6"/>
      <c r="I28" s="6"/>
      <c r="J28" s="6"/>
      <c r="K28" s="6"/>
      <c r="L28" s="6"/>
    </row>
    <row r="29" customFormat="false" ht="15" hidden="false" customHeight="false" outlineLevel="0" collapsed="false">
      <c r="A29" s="71" t="s">
        <v>147</v>
      </c>
      <c r="B29" s="71"/>
      <c r="C29" s="6"/>
      <c r="E29" s="6"/>
      <c r="F29" s="6"/>
      <c r="G29" s="6"/>
      <c r="H29" s="6"/>
      <c r="I29" s="6"/>
      <c r="J29" s="6"/>
      <c r="K29" s="6"/>
      <c r="L29" s="6"/>
    </row>
    <row r="30" customFormat="false" ht="12.8" hidden="false" customHeight="false" outlineLevel="0" collapsed="false">
      <c r="C30" s="6"/>
      <c r="E30" s="6"/>
      <c r="F30" s="6"/>
      <c r="G30" s="6"/>
      <c r="H30" s="6"/>
      <c r="I30" s="6"/>
      <c r="J30" s="6"/>
      <c r="K30" s="6"/>
      <c r="L30" s="6"/>
    </row>
    <row r="31" customFormat="false" ht="12.8" hidden="false" customHeight="false" outlineLevel="0" collapsed="false">
      <c r="D31" s="6"/>
      <c r="E31" s="6"/>
      <c r="F31" s="6"/>
      <c r="G31" s="6"/>
      <c r="H31" s="6"/>
      <c r="I31" s="6"/>
      <c r="J31" s="6"/>
      <c r="K31" s="6"/>
      <c r="L31" s="6"/>
    </row>
    <row r="32" customFormat="false" ht="12.8" hidden="false" customHeight="false" outlineLevel="0" collapsed="false">
      <c r="C32" s="6"/>
      <c r="D32" s="6"/>
      <c r="E32" s="6"/>
      <c r="F32" s="6"/>
      <c r="G32" s="6"/>
      <c r="H32" s="6"/>
      <c r="I32" s="6"/>
      <c r="J32" s="6"/>
      <c r="K32" s="6"/>
      <c r="L32" s="6"/>
    </row>
  </sheetData>
  <mergeCells count="15">
    <mergeCell ref="G5:H5"/>
    <mergeCell ref="A15:D15"/>
    <mergeCell ref="A16:E17"/>
    <mergeCell ref="A19:B19"/>
    <mergeCell ref="A20:B20"/>
    <mergeCell ref="A21:B21"/>
    <mergeCell ref="A22:B22"/>
    <mergeCell ref="A23:B23"/>
    <mergeCell ref="I23:J23"/>
    <mergeCell ref="A25:B25"/>
    <mergeCell ref="A26:B26"/>
    <mergeCell ref="J26:K26"/>
    <mergeCell ref="A27:B27"/>
    <mergeCell ref="A28:B28"/>
    <mergeCell ref="A29:B2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2" activeCellId="0" sqref="A22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16.07"/>
    <col collapsed="false" customWidth="true" hidden="false" outlineLevel="0" max="2" min="2" style="0" width="28.11"/>
    <col collapsed="false" customWidth="true" hidden="false" outlineLevel="0" max="3" min="3" style="0" width="20.01"/>
    <col collapsed="false" customWidth="true" hidden="false" outlineLevel="0" max="4" min="4" style="0" width="18.85"/>
    <col collapsed="false" customWidth="true" hidden="false" outlineLevel="0" max="5" min="5" style="0" width="14.81"/>
    <col collapsed="false" customWidth="true" hidden="false" outlineLevel="0" max="7" min="7" style="0" width="28.86"/>
    <col collapsed="false" customWidth="true" hidden="false" outlineLevel="0" max="8" min="8" style="0" width="14.05"/>
    <col collapsed="false" customWidth="true" hidden="false" outlineLevel="0" max="10" min="10" style="0" width="23.46"/>
  </cols>
  <sheetData>
    <row r="1" customFormat="false" ht="12.8" hidden="false" customHeight="false" outlineLevel="0" collapsed="false">
      <c r="A1" s="1"/>
      <c r="B1" s="1"/>
      <c r="C1" s="2" t="s">
        <v>0</v>
      </c>
      <c r="D1" s="3" t="n">
        <v>273</v>
      </c>
      <c r="E1" s="1"/>
      <c r="F1" s="4"/>
      <c r="G1" s="5"/>
      <c r="H1" s="4"/>
      <c r="I1" s="4"/>
      <c r="J1" s="4"/>
      <c r="K1" s="4"/>
      <c r="L1" s="6"/>
    </row>
    <row r="2" customFormat="false" ht="12.8" hidden="false" customHeight="false" outlineLevel="0" collapsed="false">
      <c r="A2" s="1"/>
      <c r="B2" s="1"/>
      <c r="C2" s="7" t="s">
        <v>1</v>
      </c>
      <c r="D2" s="8" t="n">
        <v>740</v>
      </c>
      <c r="E2" s="1"/>
      <c r="F2" s="4"/>
      <c r="G2" s="4"/>
      <c r="H2" s="4"/>
      <c r="I2" s="4"/>
      <c r="J2" s="4"/>
      <c r="K2" s="4"/>
      <c r="L2" s="6"/>
    </row>
    <row r="3" customFormat="false" ht="12.8" hidden="false" customHeight="false" outlineLevel="0" collapsed="false">
      <c r="A3" s="1"/>
      <c r="B3" s="1"/>
      <c r="C3" s="9" t="s">
        <v>2</v>
      </c>
      <c r="D3" s="10" t="n">
        <f aca="false">D2+K25+D1-K13</f>
        <v>560</v>
      </c>
      <c r="E3" s="1"/>
      <c r="F3" s="4"/>
      <c r="G3" s="4"/>
      <c r="H3" s="4"/>
      <c r="I3" s="4"/>
      <c r="J3" s="4"/>
      <c r="K3" s="4"/>
      <c r="L3" s="6"/>
    </row>
    <row r="4" customFormat="false" ht="12.8" hidden="false" customHeight="false" outlineLevel="0" collapsed="false">
      <c r="A4" s="1"/>
      <c r="B4" s="1"/>
      <c r="C4" s="1"/>
      <c r="D4" s="1"/>
      <c r="E4" s="1"/>
      <c r="F4" s="4"/>
      <c r="G4" s="4"/>
      <c r="H4" s="4"/>
      <c r="I4" s="4"/>
      <c r="J4" s="4"/>
      <c r="K4" s="4"/>
      <c r="L4" s="6"/>
    </row>
    <row r="5" customFormat="false" ht="12.8" hidden="false" customHeight="false" outlineLevel="0" collapsed="false">
      <c r="A5" s="11" t="s">
        <v>3</v>
      </c>
      <c r="B5" s="11" t="s">
        <v>4</v>
      </c>
      <c r="C5" s="11" t="s">
        <v>5</v>
      </c>
      <c r="D5" s="11" t="s">
        <v>6</v>
      </c>
      <c r="E5" s="11" t="s">
        <v>7</v>
      </c>
      <c r="F5" s="4"/>
      <c r="G5" s="12" t="s">
        <v>8</v>
      </c>
      <c r="H5" s="12"/>
      <c r="I5" s="4"/>
      <c r="J5" s="13" t="s">
        <v>9</v>
      </c>
      <c r="K5" s="13"/>
      <c r="L5" s="6"/>
    </row>
    <row r="6" customFormat="false" ht="12.8" hidden="false" customHeight="false" outlineLevel="0" collapsed="false">
      <c r="A6" s="14" t="s">
        <v>160</v>
      </c>
      <c r="B6" s="14" t="s">
        <v>161</v>
      </c>
      <c r="C6" s="14" t="n">
        <v>3</v>
      </c>
      <c r="D6" s="15" t="n">
        <v>80</v>
      </c>
      <c r="E6" s="15" t="n">
        <v>240</v>
      </c>
      <c r="F6" s="4"/>
      <c r="G6" s="16" t="s">
        <v>116</v>
      </c>
      <c r="H6" s="17" t="n">
        <v>9000</v>
      </c>
      <c r="I6" s="4"/>
      <c r="J6" s="18" t="s">
        <v>13</v>
      </c>
      <c r="K6" s="18" t="s">
        <v>14</v>
      </c>
      <c r="L6" s="6"/>
    </row>
    <row r="7" customFormat="false" ht="12.8" hidden="false" customHeight="false" outlineLevel="0" collapsed="false">
      <c r="A7" s="14" t="s">
        <v>160</v>
      </c>
      <c r="B7" s="14" t="s">
        <v>162</v>
      </c>
      <c r="C7" s="14" t="n">
        <v>5</v>
      </c>
      <c r="D7" s="15" t="n">
        <v>7</v>
      </c>
      <c r="E7" s="15" t="n">
        <v>35</v>
      </c>
      <c r="F7" s="4"/>
      <c r="G7" s="19" t="s">
        <v>120</v>
      </c>
      <c r="H7" s="17" t="n">
        <v>840</v>
      </c>
      <c r="I7" s="4"/>
      <c r="J7" s="14" t="s">
        <v>20</v>
      </c>
      <c r="K7" s="29" t="n">
        <v>100</v>
      </c>
      <c r="L7" s="6"/>
    </row>
    <row r="8" customFormat="false" ht="12.8" hidden="false" customHeight="false" outlineLevel="0" collapsed="false">
      <c r="A8" s="14" t="s">
        <v>160</v>
      </c>
      <c r="B8" s="56" t="s">
        <v>163</v>
      </c>
      <c r="C8" s="14" t="n">
        <v>7</v>
      </c>
      <c r="D8" s="15" t="n">
        <v>8</v>
      </c>
      <c r="E8" s="15" t="n">
        <v>45</v>
      </c>
      <c r="F8" s="4"/>
      <c r="G8" s="19" t="s">
        <v>122</v>
      </c>
      <c r="H8" s="17" t="n">
        <v>721</v>
      </c>
      <c r="I8" s="4"/>
      <c r="J8" s="20" t="s">
        <v>86</v>
      </c>
      <c r="K8" s="54" t="n">
        <v>60</v>
      </c>
      <c r="L8" s="6"/>
    </row>
    <row r="9" customFormat="false" ht="12.8" hidden="false" customHeight="false" outlineLevel="0" collapsed="false">
      <c r="A9" s="14" t="s">
        <v>160</v>
      </c>
      <c r="B9" s="14" t="s">
        <v>153</v>
      </c>
      <c r="C9" s="14" t="n">
        <v>42</v>
      </c>
      <c r="D9" s="29" t="n">
        <v>10</v>
      </c>
      <c r="E9" s="29" t="n">
        <v>420</v>
      </c>
      <c r="F9" s="4"/>
      <c r="G9" s="19" t="s">
        <v>124</v>
      </c>
      <c r="H9" s="17" t="n">
        <v>500</v>
      </c>
      <c r="I9" s="4"/>
      <c r="J9" s="14" t="s">
        <v>28</v>
      </c>
      <c r="K9" s="29" t="n">
        <v>710</v>
      </c>
      <c r="L9" s="6"/>
    </row>
    <row r="10" customFormat="false" ht="12.8" hidden="false" customHeight="false" outlineLevel="0" collapsed="false">
      <c r="A10" s="60" t="s">
        <v>84</v>
      </c>
      <c r="B10" s="60"/>
      <c r="C10" s="60"/>
      <c r="D10" s="60"/>
      <c r="E10" s="36" t="n">
        <f aca="false">SUM(E6:E9)</f>
        <v>740</v>
      </c>
      <c r="F10" s="4"/>
      <c r="G10" s="19" t="s">
        <v>125</v>
      </c>
      <c r="H10" s="17" t="n">
        <v>498</v>
      </c>
      <c r="I10" s="4"/>
      <c r="J10" s="20" t="s">
        <v>25</v>
      </c>
      <c r="K10" s="54" t="n">
        <v>10</v>
      </c>
      <c r="L10" s="6"/>
    </row>
    <row r="11" customFormat="false" ht="12.8" hidden="false" customHeight="false" outlineLevel="0" collapsed="false">
      <c r="A11" s="6"/>
      <c r="B11" s="6"/>
      <c r="C11" s="6"/>
      <c r="D11" s="6"/>
      <c r="E11" s="6"/>
      <c r="F11" s="4"/>
      <c r="G11" s="19" t="s">
        <v>127</v>
      </c>
      <c r="H11" s="17" t="n">
        <v>350</v>
      </c>
      <c r="I11" s="4"/>
      <c r="J11" s="20" t="s">
        <v>23</v>
      </c>
      <c r="K11" s="54" t="n">
        <v>10</v>
      </c>
      <c r="L11" s="6"/>
    </row>
    <row r="12" customFormat="false" ht="12.8" hidden="false" customHeight="false" outlineLevel="0" collapsed="false">
      <c r="A12" s="37"/>
      <c r="B12" s="37"/>
      <c r="C12" s="78"/>
      <c r="D12" s="47"/>
      <c r="E12" s="47"/>
      <c r="F12" s="4"/>
      <c r="G12" s="19" t="s">
        <v>132</v>
      </c>
      <c r="H12" s="17" t="n">
        <v>200</v>
      </c>
      <c r="I12" s="4"/>
      <c r="J12" s="20" t="s">
        <v>52</v>
      </c>
      <c r="K12" s="54" t="n">
        <v>240</v>
      </c>
      <c r="L12" s="6"/>
    </row>
    <row r="13" customFormat="false" ht="15" hidden="false" customHeight="false" outlineLevel="0" collapsed="false">
      <c r="A13" s="72" t="s">
        <v>89</v>
      </c>
      <c r="B13" s="72"/>
      <c r="C13" s="78"/>
      <c r="D13" s="47"/>
      <c r="E13" s="47"/>
      <c r="F13" s="4"/>
      <c r="G13" s="48" t="s">
        <v>133</v>
      </c>
      <c r="H13" s="49" t="n">
        <v>1800</v>
      </c>
      <c r="I13" s="4"/>
      <c r="J13" s="7" t="s">
        <v>30</v>
      </c>
      <c r="K13" s="22" t="n">
        <f aca="false">K7+K8+K9+K10+K11+K12</f>
        <v>1130</v>
      </c>
      <c r="L13" s="6"/>
    </row>
    <row r="14" customFormat="false" ht="15" hidden="false" customHeight="false" outlineLevel="0" collapsed="false">
      <c r="A14" s="71" t="s">
        <v>164</v>
      </c>
      <c r="B14" s="71"/>
      <c r="C14" s="38"/>
      <c r="D14" s="39"/>
      <c r="E14" s="39"/>
      <c r="F14" s="4"/>
      <c r="G14" s="19" t="s">
        <v>134</v>
      </c>
      <c r="H14" s="17" t="n">
        <v>2400</v>
      </c>
      <c r="I14" s="4"/>
      <c r="L14" s="6"/>
    </row>
    <row r="15" customFormat="false" ht="15" hidden="false" customHeight="false" outlineLevel="0" collapsed="false">
      <c r="A15" s="71" t="s">
        <v>165</v>
      </c>
      <c r="B15" s="71"/>
      <c r="C15" s="6"/>
      <c r="D15" s="6"/>
      <c r="E15" s="6"/>
      <c r="F15" s="4"/>
      <c r="G15" s="19" t="s">
        <v>135</v>
      </c>
      <c r="H15" s="17" t="n">
        <v>1384</v>
      </c>
      <c r="I15" s="4"/>
      <c r="J15" s="6"/>
      <c r="K15" s="6"/>
      <c r="L15" s="6"/>
    </row>
    <row r="16" customFormat="false" ht="15" hidden="false" customHeight="false" outlineLevel="0" collapsed="false">
      <c r="A16" s="71" t="s">
        <v>166</v>
      </c>
      <c r="B16" s="71"/>
      <c r="C16" s="37"/>
      <c r="D16" s="37"/>
      <c r="E16" s="37"/>
      <c r="F16" s="4"/>
      <c r="G16" s="19" t="s">
        <v>136</v>
      </c>
      <c r="H16" s="17" t="n">
        <v>160</v>
      </c>
      <c r="I16" s="4"/>
      <c r="J16" s="6"/>
      <c r="K16" s="6"/>
      <c r="L16" s="6"/>
    </row>
    <row r="17" customFormat="false" ht="15" hidden="false" customHeight="false" outlineLevel="0" collapsed="false">
      <c r="A17" s="71" t="s">
        <v>167</v>
      </c>
      <c r="B17" s="71"/>
      <c r="C17" s="37"/>
      <c r="D17" s="37"/>
      <c r="E17" s="37"/>
      <c r="F17" s="4"/>
      <c r="G17" s="19" t="s">
        <v>144</v>
      </c>
      <c r="H17" s="73" t="n">
        <v>1000</v>
      </c>
      <c r="I17" s="4"/>
      <c r="J17" s="6"/>
      <c r="K17" s="6"/>
      <c r="L17" s="6"/>
    </row>
    <row r="18" customFormat="false" ht="15" hidden="false" customHeight="false" outlineLevel="0" collapsed="false">
      <c r="A18" s="79" t="s">
        <v>168</v>
      </c>
      <c r="B18" s="79"/>
      <c r="C18" s="6"/>
      <c r="D18" s="6"/>
      <c r="E18" s="6"/>
      <c r="F18" s="4"/>
      <c r="G18" s="19" t="s">
        <v>157</v>
      </c>
      <c r="H18" s="73" t="n">
        <v>1000</v>
      </c>
      <c r="I18" s="4"/>
      <c r="J18" s="6"/>
      <c r="K18" s="6"/>
      <c r="L18" s="6"/>
    </row>
    <row r="19" customFormat="false" ht="12.8" hidden="false" customHeight="false" outlineLevel="0" collapsed="false">
      <c r="A19" s="6"/>
      <c r="B19" s="6"/>
      <c r="C19" s="6"/>
      <c r="D19" s="6"/>
      <c r="E19" s="6"/>
      <c r="F19" s="4"/>
      <c r="G19" s="19" t="s">
        <v>158</v>
      </c>
      <c r="H19" s="17" t="n">
        <v>200</v>
      </c>
      <c r="I19" s="4"/>
      <c r="J19" s="6"/>
      <c r="K19" s="6"/>
      <c r="L19" s="6"/>
    </row>
    <row r="20" customFormat="false" ht="12.8" hidden="false" customHeight="false" outlineLevel="0" collapsed="false">
      <c r="A20" s="6"/>
      <c r="B20" s="6"/>
      <c r="C20" s="37"/>
      <c r="D20" s="47"/>
      <c r="E20" s="47"/>
      <c r="F20" s="4"/>
      <c r="G20" s="19" t="s">
        <v>32</v>
      </c>
      <c r="H20" s="73" t="n">
        <v>410</v>
      </c>
      <c r="I20" s="4"/>
      <c r="J20" s="6"/>
      <c r="K20" s="6"/>
      <c r="L20" s="6"/>
    </row>
    <row r="21" customFormat="false" ht="15" hidden="false" customHeight="false" outlineLevel="0" collapsed="false">
      <c r="A21" s="72" t="s">
        <v>169</v>
      </c>
      <c r="B21" s="72"/>
      <c r="C21" s="63"/>
      <c r="D21" s="63"/>
      <c r="E21" s="51"/>
      <c r="F21" s="4"/>
      <c r="G21" s="19" t="s">
        <v>170</v>
      </c>
      <c r="H21" s="17" t="n">
        <v>240</v>
      </c>
      <c r="I21" s="4"/>
      <c r="J21" s="4"/>
      <c r="K21" s="4"/>
      <c r="L21" s="6"/>
    </row>
    <row r="22" customFormat="false" ht="15" hidden="false" customHeight="false" outlineLevel="0" collapsed="false">
      <c r="A22" s="71" t="s">
        <v>171</v>
      </c>
      <c r="B22" s="71"/>
      <c r="C22" s="63"/>
      <c r="D22" s="63"/>
      <c r="E22" s="51"/>
      <c r="F22" s="4"/>
      <c r="G22" s="25" t="s">
        <v>30</v>
      </c>
      <c r="H22" s="26" t="n">
        <f aca="false">H6+H7+H7+H8+H9+H10+H11+H12+H12+H13+H14+H15+H16+H17+H18+H19+H20+H21</f>
        <v>21743</v>
      </c>
      <c r="I22" s="4"/>
      <c r="J22" s="4"/>
      <c r="K22" s="4"/>
      <c r="L22" s="6"/>
    </row>
    <row r="23" customFormat="false" ht="15" hidden="false" customHeight="false" outlineLevel="0" collapsed="false">
      <c r="A23" s="71" t="s">
        <v>112</v>
      </c>
      <c r="B23" s="71"/>
      <c r="C23" s="38"/>
      <c r="D23" s="40"/>
      <c r="E23" s="6"/>
      <c r="F23" s="4"/>
      <c r="I23" s="6"/>
      <c r="J23" s="27" t="s">
        <v>37</v>
      </c>
      <c r="K23" s="27"/>
      <c r="L23" s="28" t="s">
        <v>38</v>
      </c>
    </row>
    <row r="24" customFormat="false" ht="15" hidden="false" customHeight="false" outlineLevel="0" collapsed="false">
      <c r="A24" s="71" t="s">
        <v>92</v>
      </c>
      <c r="B24" s="71"/>
      <c r="C24" s="38"/>
      <c r="D24" s="6"/>
      <c r="E24" s="6"/>
      <c r="F24" s="4"/>
      <c r="G24" s="6"/>
      <c r="H24" s="6"/>
      <c r="I24" s="6"/>
      <c r="J24" s="32" t="n">
        <v>45084</v>
      </c>
      <c r="K24" s="33" t="n">
        <v>677</v>
      </c>
      <c r="L24" s="20" t="s">
        <v>42</v>
      </c>
    </row>
    <row r="25" customFormat="false" ht="15" hidden="false" customHeight="false" outlineLevel="0" collapsed="false">
      <c r="A25" s="71" t="s">
        <v>147</v>
      </c>
      <c r="B25" s="71"/>
      <c r="C25" s="38"/>
      <c r="D25" s="6"/>
      <c r="E25" s="6"/>
      <c r="F25" s="4"/>
      <c r="G25" s="6"/>
      <c r="H25" s="6"/>
      <c r="I25" s="6"/>
      <c r="J25" s="76" t="s">
        <v>30</v>
      </c>
      <c r="K25" s="77" t="n">
        <f aca="false">K24</f>
        <v>677</v>
      </c>
      <c r="L25" s="77"/>
    </row>
    <row r="26" customFormat="false" ht="12.8" hidden="false" customHeight="false" outlineLevel="0" collapsed="false">
      <c r="A26" s="6"/>
      <c r="B26" s="6"/>
      <c r="C26" s="6"/>
      <c r="D26" s="6"/>
      <c r="E26" s="6"/>
      <c r="F26" s="6"/>
      <c r="G26" s="6"/>
      <c r="H26" s="6"/>
      <c r="I26" s="6"/>
    </row>
    <row r="27" customFormat="false" ht="12.8" hidden="false" customHeight="false" outlineLevel="0" collapsed="false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</row>
    <row r="28" customFormat="false" ht="12.8" hidden="false" customHeight="false" outlineLevel="0" collapsed="false">
      <c r="A28" s="6"/>
      <c r="B28" s="6"/>
      <c r="D28" s="6"/>
      <c r="E28" s="6"/>
      <c r="F28" s="6"/>
      <c r="G28" s="6"/>
      <c r="H28" s="6"/>
      <c r="I28" s="6"/>
      <c r="J28" s="6"/>
      <c r="K28" s="6"/>
      <c r="L28" s="6"/>
    </row>
    <row r="29" customFormat="false" ht="12.8" hidden="false" customHeight="false" outlineLevel="0" collapsed="false">
      <c r="C29" s="6"/>
      <c r="D29" s="6"/>
      <c r="E29" s="6"/>
      <c r="F29" s="6"/>
      <c r="G29" s="6"/>
      <c r="H29" s="6"/>
      <c r="I29" s="6"/>
      <c r="J29" s="6"/>
      <c r="K29" s="6"/>
      <c r="L29" s="6"/>
    </row>
    <row r="30" customFormat="false" ht="12.8" hidden="false" customHeight="false" outlineLevel="0" collapsed="false">
      <c r="C30" s="6"/>
      <c r="D30" s="6"/>
      <c r="E30" s="6"/>
      <c r="F30" s="6"/>
      <c r="G30" s="6"/>
      <c r="H30" s="6"/>
      <c r="I30" s="6"/>
      <c r="J30" s="6"/>
      <c r="K30" s="6"/>
      <c r="L30" s="6"/>
    </row>
  </sheetData>
  <mergeCells count="15">
    <mergeCell ref="G5:H5"/>
    <mergeCell ref="A10:D10"/>
    <mergeCell ref="A13:B13"/>
    <mergeCell ref="A14:B14"/>
    <mergeCell ref="A15:B15"/>
    <mergeCell ref="A16:B16"/>
    <mergeCell ref="A17:B17"/>
    <mergeCell ref="A18:B18"/>
    <mergeCell ref="A21:B21"/>
    <mergeCell ref="A22:B22"/>
    <mergeCell ref="A23:B23"/>
    <mergeCell ref="J23:K23"/>
    <mergeCell ref="A24:B24"/>
    <mergeCell ref="A25:B25"/>
    <mergeCell ref="K25:L25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&amp;CPágina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64"/>
  <sheetViews>
    <sheetView showFormulas="false" showGridLines="true" showRowColHeaders="true" showZeros="true" rightToLeft="false" tabSelected="false" showOutlineSymbols="true" defaultGridColor="true" view="normal" topLeftCell="V1" colorId="64" zoomScale="75" zoomScaleNormal="75" zoomScalePageLayoutView="100" workbookViewId="0">
      <selection pane="topLeft" activeCell="AB13" activeCellId="0" sqref="AB13"/>
    </sheetView>
  </sheetViews>
  <sheetFormatPr defaultColWidth="11.859375" defaultRowHeight="12.8" zeroHeight="false" outlineLevelRow="0" outlineLevelCol="0"/>
  <cols>
    <col collapsed="false" customWidth="true" hidden="false" outlineLevel="0" max="4" min="4" style="0" width="28.9"/>
    <col collapsed="false" customWidth="true" hidden="false" outlineLevel="0" max="5" min="5" style="0" width="15.13"/>
    <col collapsed="false" customWidth="true" hidden="false" outlineLevel="0" max="6" min="6" style="0" width="23.46"/>
    <col collapsed="false" customWidth="true" hidden="false" outlineLevel="0" max="7" min="7" style="0" width="14.81"/>
    <col collapsed="false" customWidth="true" hidden="false" outlineLevel="0" max="10" min="10" style="0" width="17.74"/>
    <col collapsed="false" customWidth="true" hidden="false" outlineLevel="0" max="13" min="13" style="0" width="4.68"/>
    <col collapsed="false" customWidth="true" hidden="false" outlineLevel="0" max="14" min="14" style="0" width="8.92"/>
    <col collapsed="false" customWidth="true" hidden="false" outlineLevel="0" max="17" min="17" style="0" width="14.81"/>
    <col collapsed="false" customWidth="true" hidden="false" outlineLevel="0" max="18" min="18" style="0" width="17.36"/>
    <col collapsed="false" customWidth="true" hidden="false" outlineLevel="0" max="19" min="19" style="0" width="14.77"/>
    <col collapsed="false" customWidth="true" hidden="false" outlineLevel="0" max="21" min="21" style="0" width="14.43"/>
    <col collapsed="false" customWidth="true" hidden="false" outlineLevel="0" max="22" min="22" style="0" width="28.52"/>
    <col collapsed="false" customWidth="true" hidden="false" outlineLevel="0" max="23" min="23" style="0" width="9.26"/>
    <col collapsed="false" customWidth="true" hidden="false" outlineLevel="0" max="24" min="24" style="0" width="20.74"/>
    <col collapsed="false" customWidth="true" hidden="false" outlineLevel="0" max="25" min="25" style="0" width="17.06"/>
    <col collapsed="false" customWidth="true" hidden="false" outlineLevel="0" max="26" min="26" style="0" width="16.3"/>
    <col collapsed="false" customWidth="true" hidden="false" outlineLevel="0" max="27" min="27" style="0" width="14.62"/>
    <col collapsed="false" customWidth="true" hidden="false" outlineLevel="0" max="1024" min="1024" style="0" width="11.52"/>
  </cols>
  <sheetData>
    <row r="1" customFormat="false" ht="17.35" hidden="false" customHeight="false" outlineLevel="0" collapsed="false">
      <c r="A1" s="80" t="s">
        <v>172</v>
      </c>
      <c r="B1" s="81" t="s">
        <v>173</v>
      </c>
      <c r="C1" s="81"/>
      <c r="D1" s="81"/>
      <c r="E1" s="81"/>
      <c r="F1" s="82"/>
      <c r="G1" s="4"/>
    </row>
    <row r="2" customFormat="false" ht="17.35" hidden="false" customHeight="false" outlineLevel="0" collapsed="false">
      <c r="A2" s="80"/>
      <c r="B2" s="81"/>
      <c r="C2" s="81"/>
      <c r="D2" s="81"/>
      <c r="E2" s="81"/>
      <c r="F2" s="82"/>
      <c r="G2" s="4"/>
    </row>
    <row r="3" customFormat="false" ht="15" hidden="false" customHeight="false" outlineLevel="0" collapsed="false">
      <c r="A3" s="83" t="s">
        <v>3</v>
      </c>
      <c r="B3" s="84" t="s">
        <v>9</v>
      </c>
      <c r="C3" s="84"/>
      <c r="D3" s="84"/>
      <c r="E3" s="85" t="s">
        <v>14</v>
      </c>
      <c r="F3" s="5"/>
      <c r="G3" s="1"/>
      <c r="N3" s="86" t="s">
        <v>3</v>
      </c>
      <c r="O3" s="87" t="s">
        <v>174</v>
      </c>
      <c r="P3" s="87"/>
      <c r="Q3" s="87"/>
      <c r="R3" s="88" t="s">
        <v>14</v>
      </c>
      <c r="T3" s="86" t="s">
        <v>3</v>
      </c>
      <c r="U3" s="87" t="s">
        <v>175</v>
      </c>
      <c r="V3" s="87"/>
      <c r="W3" s="87"/>
      <c r="X3" s="88" t="s">
        <v>14</v>
      </c>
      <c r="Z3" s="89" t="s">
        <v>176</v>
      </c>
      <c r="AA3" s="89"/>
      <c r="AC3" s="90" t="s">
        <v>177</v>
      </c>
      <c r="AD3" s="90"/>
      <c r="AE3" s="90"/>
      <c r="AF3" s="90"/>
    </row>
    <row r="4" customFormat="false" ht="15" hidden="false" customHeight="false" outlineLevel="0" collapsed="false">
      <c r="A4" s="91"/>
      <c r="B4" s="92"/>
      <c r="C4" s="92"/>
      <c r="D4" s="92"/>
      <c r="E4" s="93"/>
      <c r="F4" s="94"/>
      <c r="G4" s="95"/>
      <c r="I4" s="90"/>
      <c r="J4" s="90"/>
      <c r="N4" s="96" t="n">
        <v>45001</v>
      </c>
      <c r="O4" s="66" t="s">
        <v>178</v>
      </c>
      <c r="P4" s="66"/>
      <c r="Q4" s="66"/>
      <c r="R4" s="29" t="n">
        <v>127</v>
      </c>
      <c r="T4" s="96" t="n">
        <v>45005</v>
      </c>
      <c r="U4" s="66" t="s">
        <v>179</v>
      </c>
      <c r="V4" s="66"/>
      <c r="W4" s="66"/>
      <c r="X4" s="29" t="n">
        <v>375</v>
      </c>
      <c r="Z4" s="56" t="s">
        <v>180</v>
      </c>
      <c r="AA4" s="56" t="s">
        <v>181</v>
      </c>
      <c r="AC4" s="97" t="n">
        <v>45000</v>
      </c>
      <c r="AD4" s="97"/>
      <c r="AE4" s="98" t="n">
        <v>700</v>
      </c>
      <c r="AF4" s="98"/>
    </row>
    <row r="5" customFormat="false" ht="12.8" hidden="false" customHeight="false" outlineLevel="0" collapsed="false">
      <c r="A5" s="91"/>
      <c r="B5" s="92"/>
      <c r="C5" s="92"/>
      <c r="D5" s="92"/>
      <c r="E5" s="93"/>
      <c r="F5" s="99"/>
      <c r="G5" s="95"/>
      <c r="I5" s="14"/>
      <c r="J5" s="29"/>
      <c r="N5" s="96" t="n">
        <v>45002</v>
      </c>
      <c r="O5" s="66" t="s">
        <v>182</v>
      </c>
      <c r="P5" s="66"/>
      <c r="Q5" s="66"/>
      <c r="R5" s="29" t="n">
        <v>4</v>
      </c>
      <c r="T5" s="96" t="n">
        <v>45005</v>
      </c>
      <c r="U5" s="66" t="s">
        <v>183</v>
      </c>
      <c r="V5" s="66"/>
      <c r="W5" s="66"/>
      <c r="X5" s="29" t="n">
        <v>380</v>
      </c>
      <c r="Z5" s="56" t="s">
        <v>184</v>
      </c>
      <c r="AA5" s="56" t="s">
        <v>185</v>
      </c>
      <c r="AC5" s="97" t="n">
        <v>45034</v>
      </c>
      <c r="AD5" s="97"/>
      <c r="AE5" s="98" t="n">
        <v>10000</v>
      </c>
      <c r="AF5" s="98"/>
    </row>
    <row r="6" customFormat="false" ht="12.8" hidden="false" customHeight="false" outlineLevel="0" collapsed="false">
      <c r="A6" s="91"/>
      <c r="B6" s="92"/>
      <c r="C6" s="92"/>
      <c r="D6" s="92"/>
      <c r="E6" s="93"/>
      <c r="F6" s="6"/>
      <c r="G6" s="6"/>
      <c r="I6" s="14"/>
      <c r="J6" s="29"/>
      <c r="N6" s="96" t="n">
        <v>45005</v>
      </c>
      <c r="O6" s="66" t="s">
        <v>186</v>
      </c>
      <c r="P6" s="66"/>
      <c r="Q6" s="66"/>
      <c r="R6" s="29" t="n">
        <v>80</v>
      </c>
      <c r="T6" s="96" t="n">
        <v>45005</v>
      </c>
      <c r="U6" s="66" t="s">
        <v>187</v>
      </c>
      <c r="V6" s="66"/>
      <c r="W6" s="66"/>
      <c r="X6" s="29" t="n">
        <v>363</v>
      </c>
      <c r="Z6" s="56" t="s">
        <v>188</v>
      </c>
      <c r="AA6" s="56" t="s">
        <v>189</v>
      </c>
      <c r="AC6" s="97" t="n">
        <v>45036</v>
      </c>
      <c r="AD6" s="97"/>
      <c r="AE6" s="98" t="n">
        <v>600</v>
      </c>
      <c r="AF6" s="98"/>
    </row>
    <row r="7" customFormat="false" ht="12.8" hidden="false" customHeight="false" outlineLevel="0" collapsed="false">
      <c r="A7" s="91"/>
      <c r="B7" s="92"/>
      <c r="C7" s="92"/>
      <c r="D7" s="92"/>
      <c r="E7" s="93"/>
      <c r="F7" s="6"/>
      <c r="G7" s="6"/>
      <c r="I7" s="100"/>
      <c r="J7" s="101"/>
      <c r="N7" s="96" t="n">
        <v>45007</v>
      </c>
      <c r="O7" s="66" t="s">
        <v>186</v>
      </c>
      <c r="P7" s="66"/>
      <c r="Q7" s="66"/>
      <c r="R7" s="29" t="n">
        <v>70</v>
      </c>
      <c r="T7" s="96" t="n">
        <v>45007</v>
      </c>
      <c r="U7" s="66" t="s">
        <v>179</v>
      </c>
      <c r="V7" s="66"/>
      <c r="W7" s="66"/>
      <c r="X7" s="29" t="n">
        <v>750</v>
      </c>
      <c r="Z7" s="102" t="s">
        <v>30</v>
      </c>
      <c r="AA7" s="102" t="s">
        <v>190</v>
      </c>
      <c r="AC7" s="97" t="n">
        <v>45035</v>
      </c>
      <c r="AD7" s="97"/>
      <c r="AE7" s="98" t="n">
        <v>759</v>
      </c>
      <c r="AF7" s="98"/>
    </row>
    <row r="8" customFormat="false" ht="12.8" hidden="false" customHeight="false" outlineLevel="0" collapsed="false">
      <c r="A8" s="91"/>
      <c r="B8" s="92"/>
      <c r="C8" s="92"/>
      <c r="D8" s="92"/>
      <c r="E8" s="93"/>
      <c r="F8" s="6"/>
      <c r="G8" s="6"/>
      <c r="I8" s="46"/>
      <c r="J8" s="103"/>
      <c r="N8" s="96" t="n">
        <v>45008</v>
      </c>
      <c r="O8" s="66" t="s">
        <v>186</v>
      </c>
      <c r="P8" s="66"/>
      <c r="Q8" s="66"/>
      <c r="R8" s="29" t="n">
        <v>70</v>
      </c>
      <c r="T8" s="96" t="n">
        <v>45008</v>
      </c>
      <c r="U8" s="66" t="s">
        <v>179</v>
      </c>
      <c r="V8" s="66"/>
      <c r="W8" s="66"/>
      <c r="X8" s="29" t="n">
        <v>750</v>
      </c>
      <c r="AC8" s="97" t="n">
        <v>45062</v>
      </c>
      <c r="AD8" s="97"/>
      <c r="AE8" s="98" t="n">
        <v>2170</v>
      </c>
      <c r="AF8" s="98"/>
    </row>
    <row r="9" customFormat="false" ht="15" hidden="false" customHeight="false" outlineLevel="0" collapsed="false">
      <c r="A9" s="91"/>
      <c r="B9" s="92"/>
      <c r="C9" s="92"/>
      <c r="D9" s="92"/>
      <c r="E9" s="93"/>
      <c r="F9" s="6"/>
      <c r="G9" s="6"/>
      <c r="I9" s="46"/>
      <c r="J9" s="103"/>
      <c r="N9" s="96" t="n">
        <v>45022</v>
      </c>
      <c r="O9" s="66" t="s">
        <v>191</v>
      </c>
      <c r="P9" s="66"/>
      <c r="Q9" s="66"/>
      <c r="R9" s="29" t="n">
        <v>180</v>
      </c>
      <c r="T9" s="96" t="n">
        <v>45009</v>
      </c>
      <c r="U9" s="66" t="s">
        <v>192</v>
      </c>
      <c r="V9" s="66"/>
      <c r="W9" s="66"/>
      <c r="X9" s="29" t="n">
        <v>337</v>
      </c>
      <c r="AC9" s="104" t="s">
        <v>30</v>
      </c>
      <c r="AD9" s="104"/>
      <c r="AE9" s="105" t="n">
        <f aca="false">AE4+AE6+AE7+AE8+AE5</f>
        <v>14229</v>
      </c>
      <c r="AF9" s="105"/>
    </row>
    <row r="10" customFormat="false" ht="12.8" hidden="false" customHeight="false" outlineLevel="0" collapsed="false">
      <c r="A10" s="91"/>
      <c r="B10" s="92"/>
      <c r="C10" s="92"/>
      <c r="D10" s="92"/>
      <c r="E10" s="93"/>
      <c r="F10" s="6"/>
      <c r="G10" s="6"/>
      <c r="N10" s="96" t="n">
        <v>45022</v>
      </c>
      <c r="O10" s="66" t="s">
        <v>193</v>
      </c>
      <c r="P10" s="66"/>
      <c r="Q10" s="66"/>
      <c r="R10" s="29" t="n">
        <v>488</v>
      </c>
      <c r="T10" s="96" t="n">
        <v>45022</v>
      </c>
      <c r="U10" s="66" t="s">
        <v>194</v>
      </c>
      <c r="V10" s="66"/>
      <c r="W10" s="66"/>
      <c r="X10" s="29" t="n">
        <v>757</v>
      </c>
    </row>
    <row r="11" customFormat="false" ht="12.8" hidden="false" customHeight="false" outlineLevel="0" collapsed="false">
      <c r="A11" s="91"/>
      <c r="B11" s="92"/>
      <c r="C11" s="92"/>
      <c r="D11" s="92"/>
      <c r="E11" s="93"/>
      <c r="F11" s="6"/>
      <c r="G11" s="6"/>
      <c r="N11" s="96" t="n">
        <v>45034</v>
      </c>
      <c r="O11" s="66" t="s">
        <v>195</v>
      </c>
      <c r="P11" s="66"/>
      <c r="Q11" s="66"/>
      <c r="R11" s="29" t="n">
        <v>2500</v>
      </c>
      <c r="T11" s="96" t="n">
        <v>45022</v>
      </c>
      <c r="U11" s="66" t="s">
        <v>196</v>
      </c>
      <c r="V11" s="66"/>
      <c r="W11" s="66"/>
      <c r="X11" s="29" t="n">
        <v>476</v>
      </c>
    </row>
    <row r="12" customFormat="false" ht="12.8" hidden="false" customHeight="false" outlineLevel="0" collapsed="false">
      <c r="A12" s="91"/>
      <c r="B12" s="92"/>
      <c r="C12" s="92"/>
      <c r="D12" s="92"/>
      <c r="E12" s="93"/>
      <c r="F12" s="6"/>
      <c r="G12" s="6"/>
      <c r="N12" s="96" t="n">
        <v>45034</v>
      </c>
      <c r="O12" s="66" t="s">
        <v>197</v>
      </c>
      <c r="P12" s="66"/>
      <c r="Q12" s="66"/>
      <c r="R12" s="29" t="n">
        <v>2500</v>
      </c>
      <c r="T12" s="96" t="n">
        <v>45022</v>
      </c>
      <c r="U12" s="66" t="s">
        <v>198</v>
      </c>
      <c r="V12" s="66"/>
      <c r="W12" s="66"/>
      <c r="X12" s="29" t="n">
        <v>140</v>
      </c>
    </row>
    <row r="13" customFormat="false" ht="12.8" hidden="false" customHeight="false" outlineLevel="0" collapsed="false">
      <c r="A13" s="91"/>
      <c r="B13" s="92"/>
      <c r="C13" s="92"/>
      <c r="D13" s="92"/>
      <c r="E13" s="93"/>
      <c r="F13" s="6"/>
      <c r="G13" s="6"/>
      <c r="N13" s="96" t="n">
        <v>45034</v>
      </c>
      <c r="O13" s="66" t="s">
        <v>199</v>
      </c>
      <c r="P13" s="66"/>
      <c r="Q13" s="66"/>
      <c r="R13" s="29" t="n">
        <v>460</v>
      </c>
      <c r="T13" s="96" t="n">
        <v>45022</v>
      </c>
      <c r="U13" s="66" t="s">
        <v>200</v>
      </c>
      <c r="V13" s="66"/>
      <c r="W13" s="66"/>
      <c r="X13" s="29" t="n">
        <v>449</v>
      </c>
    </row>
    <row r="14" customFormat="false" ht="12.8" hidden="false" customHeight="false" outlineLevel="0" collapsed="false">
      <c r="A14" s="91"/>
      <c r="B14" s="92"/>
      <c r="C14" s="92"/>
      <c r="D14" s="92"/>
      <c r="E14" s="93"/>
      <c r="F14" s="6"/>
      <c r="G14" s="6"/>
      <c r="N14" s="96" t="n">
        <v>45035</v>
      </c>
      <c r="O14" s="92" t="s">
        <v>201</v>
      </c>
      <c r="P14" s="92"/>
      <c r="Q14" s="92"/>
      <c r="R14" s="29" t="n">
        <v>759</v>
      </c>
      <c r="T14" s="96" t="n">
        <v>45022</v>
      </c>
      <c r="U14" s="66" t="s">
        <v>202</v>
      </c>
      <c r="V14" s="66"/>
      <c r="W14" s="66"/>
      <c r="X14" s="29" t="n">
        <v>27</v>
      </c>
    </row>
    <row r="15" customFormat="false" ht="12.8" hidden="false" customHeight="false" outlineLevel="0" collapsed="false">
      <c r="A15" s="91"/>
      <c r="B15" s="92"/>
      <c r="C15" s="92"/>
      <c r="D15" s="92"/>
      <c r="E15" s="93"/>
      <c r="F15" s="6"/>
      <c r="G15" s="6"/>
      <c r="N15" s="96" t="n">
        <v>45038</v>
      </c>
      <c r="O15" s="66" t="s">
        <v>203</v>
      </c>
      <c r="P15" s="66"/>
      <c r="Q15" s="66"/>
      <c r="R15" s="29" t="n">
        <v>200</v>
      </c>
      <c r="T15" s="96" t="n">
        <v>45022</v>
      </c>
      <c r="U15" s="66" t="s">
        <v>204</v>
      </c>
      <c r="V15" s="66"/>
      <c r="W15" s="66"/>
      <c r="X15" s="29" t="n">
        <v>56</v>
      </c>
    </row>
    <row r="16" customFormat="false" ht="12.9" hidden="false" customHeight="true" outlineLevel="0" collapsed="false">
      <c r="A16" s="106" t="s">
        <v>30</v>
      </c>
      <c r="B16" s="106"/>
      <c r="C16" s="106"/>
      <c r="D16" s="106"/>
      <c r="E16" s="107" t="n">
        <f aca="false">SUM(E4:E15)</f>
        <v>0</v>
      </c>
      <c r="F16" s="108"/>
      <c r="G16" s="109"/>
      <c r="N16" s="96" t="n">
        <v>45038</v>
      </c>
      <c r="O16" s="66" t="s">
        <v>193</v>
      </c>
      <c r="P16" s="66"/>
      <c r="Q16" s="66"/>
      <c r="R16" s="29" t="n">
        <v>398</v>
      </c>
      <c r="T16" s="96" t="n">
        <v>45022</v>
      </c>
      <c r="U16" s="66" t="s">
        <v>205</v>
      </c>
      <c r="V16" s="66"/>
      <c r="W16" s="66"/>
      <c r="X16" s="29" t="n">
        <v>80</v>
      </c>
      <c r="Z16" s="110" t="n">
        <v>45009</v>
      </c>
      <c r="AA16" s="111" t="s">
        <v>206</v>
      </c>
      <c r="AB16" s="111"/>
      <c r="AC16" s="111"/>
      <c r="AD16" s="112" t="n">
        <v>2460</v>
      </c>
    </row>
    <row r="17" customFormat="false" ht="12.8" hidden="false" customHeight="false" outlineLevel="0" collapsed="false">
      <c r="F17" s="6"/>
      <c r="G17" s="95"/>
      <c r="N17" s="96" t="n">
        <v>45038</v>
      </c>
      <c r="O17" s="66" t="s">
        <v>207</v>
      </c>
      <c r="P17" s="66"/>
      <c r="Q17" s="66"/>
      <c r="R17" s="29" t="n">
        <v>40</v>
      </c>
      <c r="T17" s="96" t="n">
        <v>45034</v>
      </c>
      <c r="U17" s="66" t="s">
        <v>208</v>
      </c>
      <c r="V17" s="66"/>
      <c r="W17" s="66"/>
      <c r="X17" s="29" t="n">
        <v>3811</v>
      </c>
      <c r="Z17" s="110" t="n">
        <v>45013</v>
      </c>
      <c r="AA17" s="111" t="s">
        <v>209</v>
      </c>
      <c r="AB17" s="111"/>
      <c r="AC17" s="111"/>
      <c r="AD17" s="112" t="n">
        <v>146</v>
      </c>
    </row>
    <row r="18" customFormat="false" ht="12.8" hidden="false" customHeight="false" outlineLevel="0" collapsed="false">
      <c r="G18" s="93"/>
      <c r="N18" s="96" t="n">
        <v>45045</v>
      </c>
      <c r="O18" s="66" t="s">
        <v>210</v>
      </c>
      <c r="P18" s="66"/>
      <c r="Q18" s="66"/>
      <c r="R18" s="29" t="n">
        <v>250</v>
      </c>
      <c r="T18" s="96" t="n">
        <v>45038</v>
      </c>
      <c r="U18" s="66" t="s">
        <v>211</v>
      </c>
      <c r="V18" s="66"/>
      <c r="W18" s="66"/>
      <c r="X18" s="29" t="n">
        <v>1420</v>
      </c>
      <c r="Z18" s="110" t="n">
        <v>45013</v>
      </c>
      <c r="AA18" s="111" t="s">
        <v>212</v>
      </c>
      <c r="AB18" s="111"/>
      <c r="AC18" s="111"/>
      <c r="AD18" s="112" t="n">
        <v>160</v>
      </c>
    </row>
    <row r="19" customFormat="false" ht="12.8" hidden="false" customHeight="false" outlineLevel="0" collapsed="false">
      <c r="G19" s="93"/>
      <c r="N19" s="96" t="n">
        <v>45045</v>
      </c>
      <c r="O19" s="66" t="s">
        <v>20</v>
      </c>
      <c r="P19" s="66"/>
      <c r="Q19" s="66"/>
      <c r="R19" s="29" t="n">
        <v>60</v>
      </c>
      <c r="T19" s="96" t="n">
        <v>45045</v>
      </c>
      <c r="U19" s="66" t="s">
        <v>213</v>
      </c>
      <c r="V19" s="66"/>
      <c r="W19" s="66"/>
      <c r="X19" s="29" t="n">
        <v>937</v>
      </c>
    </row>
    <row r="20" customFormat="false" ht="12.8" hidden="false" customHeight="false" outlineLevel="0" collapsed="false">
      <c r="G20" s="93"/>
      <c r="N20" s="96" t="n">
        <v>45045</v>
      </c>
      <c r="O20" s="66" t="s">
        <v>193</v>
      </c>
      <c r="P20" s="66"/>
      <c r="Q20" s="66"/>
      <c r="R20" s="29" t="n">
        <v>265</v>
      </c>
      <c r="T20" s="96" t="n">
        <v>45052</v>
      </c>
      <c r="U20" s="66" t="s">
        <v>213</v>
      </c>
      <c r="V20" s="66"/>
      <c r="W20" s="66"/>
      <c r="X20" s="29" t="n">
        <v>300</v>
      </c>
    </row>
    <row r="21" customFormat="false" ht="12.8" hidden="false" customHeight="false" outlineLevel="0" collapsed="false">
      <c r="G21" s="93"/>
      <c r="N21" s="96" t="n">
        <v>45045</v>
      </c>
      <c r="O21" s="66" t="s">
        <v>214</v>
      </c>
      <c r="P21" s="66"/>
      <c r="Q21" s="66"/>
      <c r="R21" s="29" t="n">
        <v>150</v>
      </c>
      <c r="T21" s="96" t="n">
        <v>45059</v>
      </c>
      <c r="U21" s="66" t="s">
        <v>175</v>
      </c>
      <c r="V21" s="66"/>
      <c r="W21" s="66"/>
      <c r="X21" s="29" t="n">
        <v>1430</v>
      </c>
    </row>
    <row r="22" customFormat="false" ht="12.8" hidden="false" customHeight="false" outlineLevel="0" collapsed="false">
      <c r="G22" s="93"/>
      <c r="N22" s="96" t="n">
        <v>45052</v>
      </c>
      <c r="O22" s="66" t="s">
        <v>193</v>
      </c>
      <c r="P22" s="66"/>
      <c r="Q22" s="66"/>
      <c r="R22" s="29" t="n">
        <v>391</v>
      </c>
      <c r="T22" s="96" t="n">
        <v>45068</v>
      </c>
      <c r="U22" s="66" t="s">
        <v>213</v>
      </c>
      <c r="V22" s="66"/>
      <c r="W22" s="66"/>
      <c r="X22" s="29" t="n">
        <v>2170</v>
      </c>
    </row>
    <row r="23" customFormat="false" ht="12.8" hidden="false" customHeight="false" outlineLevel="0" collapsed="false">
      <c r="G23" s="93"/>
      <c r="N23" s="96" t="n">
        <v>45068</v>
      </c>
      <c r="O23" s="66" t="s">
        <v>193</v>
      </c>
      <c r="P23" s="66"/>
      <c r="Q23" s="66"/>
      <c r="R23" s="29" t="n">
        <v>1078</v>
      </c>
      <c r="T23" s="96" t="n">
        <v>45076</v>
      </c>
      <c r="U23" s="66" t="s">
        <v>213</v>
      </c>
      <c r="V23" s="66"/>
      <c r="W23" s="66"/>
      <c r="X23" s="29" t="n">
        <v>2017</v>
      </c>
    </row>
    <row r="24" customFormat="false" ht="12.8" hidden="false" customHeight="false" outlineLevel="0" collapsed="false">
      <c r="N24" s="96" t="n">
        <v>45068</v>
      </c>
      <c r="O24" s="66" t="s">
        <v>214</v>
      </c>
      <c r="P24" s="66"/>
      <c r="Q24" s="66"/>
      <c r="R24" s="29" t="n">
        <v>300</v>
      </c>
      <c r="T24" s="96" t="n">
        <v>45082</v>
      </c>
      <c r="U24" s="66" t="s">
        <v>213</v>
      </c>
      <c r="V24" s="66"/>
      <c r="W24" s="66"/>
      <c r="X24" s="29" t="n">
        <v>980</v>
      </c>
    </row>
    <row r="25" customFormat="false" ht="12.8" hidden="false" customHeight="false" outlineLevel="0" collapsed="false">
      <c r="N25" s="96" t="n">
        <v>45068</v>
      </c>
      <c r="O25" s="66" t="s">
        <v>215</v>
      </c>
      <c r="P25" s="66"/>
      <c r="Q25" s="66"/>
      <c r="R25" s="29" t="n">
        <v>100</v>
      </c>
      <c r="T25" s="96" t="n">
        <v>45089</v>
      </c>
      <c r="U25" s="66" t="s">
        <v>175</v>
      </c>
      <c r="V25" s="66"/>
      <c r="W25" s="66"/>
      <c r="X25" s="29" t="n">
        <v>3875</v>
      </c>
    </row>
    <row r="26" customFormat="false" ht="15" hidden="false" customHeight="false" outlineLevel="0" collapsed="false">
      <c r="N26" s="96" t="n">
        <v>45068</v>
      </c>
      <c r="O26" s="66" t="s">
        <v>203</v>
      </c>
      <c r="P26" s="66"/>
      <c r="Q26" s="66"/>
      <c r="R26" s="29" t="n">
        <v>200</v>
      </c>
      <c r="T26" s="113" t="s">
        <v>216</v>
      </c>
      <c r="U26" s="113"/>
      <c r="V26" s="113"/>
      <c r="W26" s="113"/>
      <c r="X26" s="114" t="n">
        <f aca="false">SUM(X5:X25)</f>
        <v>21505</v>
      </c>
    </row>
    <row r="27" customFormat="false" ht="12.8" hidden="false" customHeight="false" outlineLevel="0" collapsed="false">
      <c r="N27" s="96" t="n">
        <v>45076</v>
      </c>
      <c r="O27" s="66" t="s">
        <v>193</v>
      </c>
      <c r="P27" s="66"/>
      <c r="Q27" s="66"/>
      <c r="R27" s="29" t="n">
        <v>413</v>
      </c>
    </row>
    <row r="28" customFormat="false" ht="12.8" hidden="false" customHeight="false" outlineLevel="0" collapsed="false">
      <c r="N28" s="96" t="n">
        <v>45076</v>
      </c>
      <c r="O28" s="66" t="s">
        <v>210</v>
      </c>
      <c r="P28" s="66"/>
      <c r="Q28" s="66"/>
      <c r="R28" s="29" t="n">
        <v>300</v>
      </c>
    </row>
    <row r="29" customFormat="false" ht="12.8" hidden="false" customHeight="false" outlineLevel="0" collapsed="false">
      <c r="N29" s="96" t="n">
        <v>45076</v>
      </c>
      <c r="O29" s="66" t="s">
        <v>217</v>
      </c>
      <c r="P29" s="66"/>
      <c r="Q29" s="66"/>
      <c r="R29" s="29" t="n">
        <v>150</v>
      </c>
    </row>
    <row r="30" customFormat="false" ht="12.8" hidden="false" customHeight="false" outlineLevel="0" collapsed="false">
      <c r="N30" s="96" t="n">
        <v>45076</v>
      </c>
      <c r="O30" s="66" t="s">
        <v>218</v>
      </c>
      <c r="P30" s="66"/>
      <c r="Q30" s="66"/>
      <c r="R30" s="29" t="n">
        <v>188</v>
      </c>
    </row>
    <row r="31" customFormat="false" ht="12.8" hidden="false" customHeight="false" outlineLevel="0" collapsed="false">
      <c r="N31" s="96" t="n">
        <v>45076</v>
      </c>
      <c r="O31" s="66" t="s">
        <v>219</v>
      </c>
      <c r="P31" s="66"/>
      <c r="Q31" s="66"/>
      <c r="R31" s="29" t="n">
        <v>180</v>
      </c>
    </row>
    <row r="32" customFormat="false" ht="15" hidden="false" customHeight="false" outlineLevel="0" collapsed="false">
      <c r="N32" s="96" t="n">
        <v>45076</v>
      </c>
      <c r="O32" s="66" t="s">
        <v>220</v>
      </c>
      <c r="P32" s="66"/>
      <c r="Q32" s="66"/>
      <c r="R32" s="29" t="n">
        <v>230</v>
      </c>
      <c r="X32" s="115" t="s">
        <v>221</v>
      </c>
      <c r="Y32" s="116" t="n">
        <f aca="false">R41+X24</f>
        <v>14991</v>
      </c>
    </row>
    <row r="33" customFormat="false" ht="12.8" hidden="false" customHeight="false" outlineLevel="0" collapsed="false">
      <c r="N33" s="96" t="n">
        <v>45082</v>
      </c>
      <c r="O33" s="66" t="s">
        <v>193</v>
      </c>
      <c r="P33" s="66"/>
      <c r="Q33" s="66"/>
      <c r="R33" s="29" t="n">
        <v>419</v>
      </c>
    </row>
    <row r="34" customFormat="false" ht="12.8" hidden="false" customHeight="false" outlineLevel="0" collapsed="false">
      <c r="N34" s="96" t="n">
        <v>45076</v>
      </c>
      <c r="O34" s="66" t="s">
        <v>154</v>
      </c>
      <c r="P34" s="66"/>
      <c r="Q34" s="66"/>
      <c r="R34" s="29" t="n">
        <v>200</v>
      </c>
    </row>
    <row r="35" customFormat="false" ht="12.8" hidden="false" customHeight="false" outlineLevel="0" collapsed="false">
      <c r="N35" s="96" t="n">
        <v>45076</v>
      </c>
      <c r="O35" s="66" t="s">
        <v>154</v>
      </c>
      <c r="P35" s="66"/>
      <c r="Q35" s="66"/>
      <c r="R35" s="29" t="n">
        <v>100</v>
      </c>
      <c r="Z35" s="117"/>
    </row>
    <row r="36" customFormat="false" ht="12.8" hidden="false" customHeight="false" outlineLevel="0" collapsed="false">
      <c r="N36" s="96" t="n">
        <v>45076</v>
      </c>
      <c r="O36" s="66" t="s">
        <v>222</v>
      </c>
      <c r="P36" s="66"/>
      <c r="Q36" s="66"/>
      <c r="R36" s="29" t="n">
        <v>100</v>
      </c>
    </row>
    <row r="37" customFormat="false" ht="12.8" hidden="false" customHeight="false" outlineLevel="0" collapsed="false">
      <c r="N37" s="96" t="n">
        <v>45089</v>
      </c>
      <c r="O37" s="66" t="s">
        <v>223</v>
      </c>
      <c r="P37" s="66"/>
      <c r="Q37" s="66"/>
      <c r="R37" s="29" t="n">
        <v>130</v>
      </c>
    </row>
    <row r="38" customFormat="false" ht="12.8" hidden="false" customHeight="false" outlineLevel="0" collapsed="false">
      <c r="N38" s="96" t="n">
        <v>45089</v>
      </c>
      <c r="O38" s="66" t="s">
        <v>210</v>
      </c>
      <c r="P38" s="66"/>
      <c r="Q38" s="66"/>
      <c r="R38" s="29" t="n">
        <v>300</v>
      </c>
    </row>
    <row r="39" customFormat="false" ht="12.8" hidden="false" customHeight="false" outlineLevel="0" collapsed="false">
      <c r="N39" s="96" t="n">
        <v>45089</v>
      </c>
      <c r="O39" s="66" t="s">
        <v>224</v>
      </c>
      <c r="P39" s="66"/>
      <c r="Q39" s="66"/>
      <c r="R39" s="29" t="n">
        <v>431</v>
      </c>
    </row>
    <row r="40" customFormat="false" ht="15" hidden="false" customHeight="false" outlineLevel="0" collapsed="false">
      <c r="N40" s="96" t="n">
        <v>45089</v>
      </c>
      <c r="O40" s="66" t="s">
        <v>214</v>
      </c>
      <c r="P40" s="66"/>
      <c r="Q40" s="66"/>
      <c r="R40" s="29" t="n">
        <v>200</v>
      </c>
      <c r="S40" s="118" t="s">
        <v>3</v>
      </c>
      <c r="T40" s="90" t="s">
        <v>225</v>
      </c>
      <c r="U40" s="90"/>
      <c r="V40" s="118" t="s">
        <v>14</v>
      </c>
      <c r="W40" s="119"/>
      <c r="X40" s="118" t="s">
        <v>3</v>
      </c>
      <c r="Y40" s="90" t="s">
        <v>226</v>
      </c>
      <c r="Z40" s="90"/>
      <c r="AA40" s="118" t="s">
        <v>14</v>
      </c>
    </row>
    <row r="41" customFormat="false" ht="15" hidden="false" customHeight="false" outlineLevel="0" collapsed="false">
      <c r="N41" s="115" t="s">
        <v>221</v>
      </c>
      <c r="O41" s="115"/>
      <c r="P41" s="115"/>
      <c r="Q41" s="115"/>
      <c r="R41" s="116" t="n">
        <f aca="false">SUM(R4:R40)</f>
        <v>14011</v>
      </c>
      <c r="S41" s="120" t="n">
        <v>45031</v>
      </c>
      <c r="T41" s="121" t="s">
        <v>227</v>
      </c>
      <c r="U41" s="121"/>
      <c r="V41" s="122" t="n">
        <v>58</v>
      </c>
      <c r="X41" s="123" t="n">
        <v>45038</v>
      </c>
      <c r="Y41" s="66" t="s">
        <v>228</v>
      </c>
      <c r="Z41" s="66"/>
      <c r="AA41" s="29" t="n">
        <v>2059</v>
      </c>
    </row>
    <row r="42" customFormat="false" ht="12.8" hidden="false" customHeight="false" outlineLevel="0" collapsed="false">
      <c r="S42" s="123" t="n">
        <v>45038</v>
      </c>
      <c r="T42" s="66" t="s">
        <v>228</v>
      </c>
      <c r="U42" s="66"/>
      <c r="V42" s="29" t="n">
        <v>2059</v>
      </c>
      <c r="X42" s="123" t="n">
        <v>45045</v>
      </c>
      <c r="Y42" s="66" t="s">
        <v>228</v>
      </c>
      <c r="Z42" s="66"/>
      <c r="AA42" s="29" t="n">
        <v>1750</v>
      </c>
    </row>
    <row r="43" customFormat="false" ht="12.8" hidden="false" customHeight="false" outlineLevel="0" collapsed="false">
      <c r="S43" s="124" t="n">
        <v>45038</v>
      </c>
      <c r="T43" s="16" t="s">
        <v>9</v>
      </c>
      <c r="U43" s="16"/>
      <c r="V43" s="17" t="n">
        <v>2059</v>
      </c>
      <c r="X43" s="123" t="n">
        <v>45052</v>
      </c>
      <c r="Y43" s="66" t="s">
        <v>228</v>
      </c>
      <c r="Z43" s="66"/>
      <c r="AA43" s="29" t="n">
        <v>545</v>
      </c>
    </row>
    <row r="44" customFormat="false" ht="15" hidden="false" customHeight="false" outlineLevel="0" collapsed="false">
      <c r="S44" s="125" t="n">
        <v>45038</v>
      </c>
      <c r="T44" s="121" t="s">
        <v>227</v>
      </c>
      <c r="U44" s="121"/>
      <c r="V44" s="126" t="n">
        <v>58</v>
      </c>
      <c r="X44" s="123" t="n">
        <v>45068</v>
      </c>
      <c r="Y44" s="66" t="s">
        <v>228</v>
      </c>
      <c r="Z44" s="66"/>
      <c r="AA44" s="29" t="n">
        <v>7838</v>
      </c>
    </row>
    <row r="45" customFormat="false" ht="12.8" hidden="false" customHeight="false" outlineLevel="0" collapsed="false">
      <c r="S45" s="123" t="n">
        <v>45045</v>
      </c>
      <c r="T45" s="66" t="s">
        <v>228</v>
      </c>
      <c r="U45" s="66"/>
      <c r="V45" s="29" t="n">
        <v>1750</v>
      </c>
      <c r="X45" s="123" t="n">
        <v>45068</v>
      </c>
      <c r="Y45" s="66" t="s">
        <v>228</v>
      </c>
      <c r="Z45" s="66"/>
      <c r="AA45" s="29" t="n">
        <v>2170</v>
      </c>
    </row>
    <row r="46" customFormat="false" ht="12.8" hidden="false" customHeight="false" outlineLevel="0" collapsed="false">
      <c r="S46" s="124" t="n">
        <v>45045</v>
      </c>
      <c r="T46" s="16" t="s">
        <v>9</v>
      </c>
      <c r="U46" s="16"/>
      <c r="V46" s="29" t="n">
        <v>-1662</v>
      </c>
      <c r="X46" s="123" t="n">
        <v>45076</v>
      </c>
      <c r="Y46" s="66" t="s">
        <v>228</v>
      </c>
      <c r="Z46" s="66"/>
      <c r="AA46" s="29" t="n">
        <v>6160</v>
      </c>
    </row>
    <row r="47" customFormat="false" ht="15" hidden="false" customHeight="false" outlineLevel="0" collapsed="false">
      <c r="S47" s="120" t="n">
        <v>45045</v>
      </c>
      <c r="T47" s="121" t="s">
        <v>227</v>
      </c>
      <c r="U47" s="121"/>
      <c r="V47" s="122" t="n">
        <v>146</v>
      </c>
      <c r="X47" s="123" t="n">
        <v>45076</v>
      </c>
      <c r="Y47" s="66" t="s">
        <v>228</v>
      </c>
      <c r="Z47" s="66"/>
      <c r="AA47" s="29" t="n">
        <v>220</v>
      </c>
    </row>
    <row r="48" customFormat="false" ht="12.8" hidden="false" customHeight="false" outlineLevel="0" collapsed="false">
      <c r="S48" s="123" t="n">
        <v>45052</v>
      </c>
      <c r="T48" s="66" t="s">
        <v>228</v>
      </c>
      <c r="U48" s="66"/>
      <c r="V48" s="29" t="n">
        <v>545</v>
      </c>
      <c r="X48" s="127" t="n">
        <v>45082</v>
      </c>
      <c r="Y48" s="66" t="s">
        <v>228</v>
      </c>
      <c r="Z48" s="66"/>
      <c r="AA48" s="93" t="n">
        <v>3192</v>
      </c>
    </row>
    <row r="49" customFormat="false" ht="12.8" hidden="false" customHeight="false" outlineLevel="0" collapsed="false">
      <c r="S49" s="124" t="n">
        <v>45052</v>
      </c>
      <c r="T49" s="16" t="s">
        <v>9</v>
      </c>
      <c r="U49" s="16"/>
      <c r="V49" s="29" t="n">
        <v>-691</v>
      </c>
      <c r="X49" s="127" t="n">
        <v>45089</v>
      </c>
      <c r="Y49" s="66" t="s">
        <v>228</v>
      </c>
      <c r="Z49" s="66"/>
      <c r="AA49" s="93" t="n">
        <v>1734</v>
      </c>
    </row>
    <row r="50" customFormat="false" ht="15" hidden="false" customHeight="false" outlineLevel="0" collapsed="false">
      <c r="S50" s="120" t="n">
        <v>45059</v>
      </c>
      <c r="T50" s="121" t="s">
        <v>227</v>
      </c>
      <c r="U50" s="121"/>
      <c r="V50" s="122" t="n">
        <v>0</v>
      </c>
      <c r="X50" s="128" t="s">
        <v>1</v>
      </c>
      <c r="Y50" s="128"/>
      <c r="Z50" s="128"/>
      <c r="AA50" s="129" t="n">
        <f aca="false">SUM(AA41:AA49)</f>
        <v>25668</v>
      </c>
    </row>
    <row r="51" customFormat="false" ht="12.8" hidden="false" customHeight="false" outlineLevel="0" collapsed="false">
      <c r="S51" s="123" t="n">
        <v>45068</v>
      </c>
      <c r="T51" s="66" t="s">
        <v>228</v>
      </c>
      <c r="U51" s="66"/>
      <c r="V51" s="29" t="n">
        <v>7838</v>
      </c>
    </row>
    <row r="52" customFormat="false" ht="12.8" hidden="false" customHeight="false" outlineLevel="0" collapsed="false">
      <c r="S52" s="123" t="n">
        <v>45068</v>
      </c>
      <c r="T52" s="66" t="s">
        <v>228</v>
      </c>
      <c r="U52" s="66"/>
      <c r="V52" s="29" t="n">
        <v>2170</v>
      </c>
    </row>
    <row r="53" customFormat="false" ht="12.8" hidden="false" customHeight="false" outlineLevel="0" collapsed="false">
      <c r="S53" s="124" t="n">
        <v>45068</v>
      </c>
      <c r="T53" s="16" t="s">
        <v>9</v>
      </c>
      <c r="U53" s="16"/>
      <c r="V53" s="17" t="n">
        <v>-3848</v>
      </c>
    </row>
    <row r="54" customFormat="false" ht="12.8" hidden="false" customHeight="false" outlineLevel="0" collapsed="false">
      <c r="S54" s="123" t="n">
        <v>45076</v>
      </c>
      <c r="T54" s="66" t="s">
        <v>228</v>
      </c>
      <c r="U54" s="66"/>
      <c r="V54" s="29" t="n">
        <v>6160</v>
      </c>
    </row>
    <row r="55" customFormat="false" ht="12.8" hidden="false" customHeight="false" outlineLevel="0" collapsed="false">
      <c r="S55" s="123" t="n">
        <v>45076</v>
      </c>
      <c r="T55" s="66" t="s">
        <v>228</v>
      </c>
      <c r="U55" s="66"/>
      <c r="V55" s="29" t="n">
        <v>220</v>
      </c>
    </row>
    <row r="56" customFormat="false" ht="12.8" hidden="false" customHeight="false" outlineLevel="0" collapsed="false">
      <c r="S56" s="124" t="n">
        <v>45076</v>
      </c>
      <c r="T56" s="16" t="s">
        <v>9</v>
      </c>
      <c r="U56" s="16"/>
      <c r="V56" s="17" t="n">
        <v>-3478</v>
      </c>
    </row>
    <row r="57" customFormat="false" ht="15" hidden="false" customHeight="false" outlineLevel="0" collapsed="false">
      <c r="S57" s="130" t="n">
        <v>45079</v>
      </c>
      <c r="T57" s="131" t="s">
        <v>227</v>
      </c>
      <c r="U57" s="131"/>
      <c r="V57" s="132" t="n">
        <v>2902</v>
      </c>
    </row>
    <row r="58" customFormat="false" ht="12.8" hidden="false" customHeight="false" outlineLevel="0" collapsed="false">
      <c r="S58" s="123" t="n">
        <v>45082</v>
      </c>
      <c r="T58" s="66" t="s">
        <v>228</v>
      </c>
      <c r="U58" s="66"/>
      <c r="V58" s="29" t="n">
        <v>3192</v>
      </c>
    </row>
    <row r="59" customFormat="false" ht="15" hidden="false" customHeight="false" outlineLevel="0" collapsed="false">
      <c r="S59" s="130" t="n">
        <v>45079</v>
      </c>
      <c r="T59" s="131" t="s">
        <v>227</v>
      </c>
      <c r="U59" s="131"/>
      <c r="V59" s="132" t="n">
        <f aca="false">V57+V58</f>
        <v>6094</v>
      </c>
    </row>
    <row r="60" customFormat="false" ht="12.8" hidden="false" customHeight="false" outlineLevel="0" collapsed="false">
      <c r="S60" s="124" t="n">
        <v>45082</v>
      </c>
      <c r="T60" s="16" t="s">
        <v>9</v>
      </c>
      <c r="U60" s="16"/>
      <c r="V60" s="17" t="n">
        <v>-1799</v>
      </c>
    </row>
    <row r="61" customFormat="false" ht="15" hidden="false" customHeight="false" outlineLevel="0" collapsed="false">
      <c r="S61" s="130" t="n">
        <v>45079</v>
      </c>
      <c r="T61" s="131" t="s">
        <v>227</v>
      </c>
      <c r="U61" s="131"/>
      <c r="V61" s="132" t="n">
        <f aca="false">V59+V60</f>
        <v>4295</v>
      </c>
    </row>
    <row r="62" customFormat="false" ht="12.8" hidden="false" customHeight="false" outlineLevel="0" collapsed="false">
      <c r="S62" s="123" t="n">
        <v>45089</v>
      </c>
      <c r="T62" s="66" t="s">
        <v>228</v>
      </c>
      <c r="U62" s="66"/>
      <c r="V62" s="29" t="n">
        <v>1734</v>
      </c>
    </row>
    <row r="63" customFormat="false" ht="12.8" hidden="false" customHeight="false" outlineLevel="0" collapsed="false">
      <c r="S63" s="124" t="n">
        <v>45089</v>
      </c>
      <c r="T63" s="16" t="s">
        <v>9</v>
      </c>
      <c r="U63" s="16"/>
      <c r="V63" s="17" t="n">
        <v>-4936</v>
      </c>
    </row>
    <row r="64" customFormat="false" ht="15" hidden="false" customHeight="false" outlineLevel="0" collapsed="false">
      <c r="S64" s="133" t="n">
        <v>45089</v>
      </c>
      <c r="T64" s="113" t="s">
        <v>227</v>
      </c>
      <c r="U64" s="113"/>
      <c r="V64" s="134" t="n">
        <f aca="false">V61+V62+V63</f>
        <v>1093</v>
      </c>
    </row>
  </sheetData>
  <mergeCells count="131">
    <mergeCell ref="B1:D1"/>
    <mergeCell ref="B3:D3"/>
    <mergeCell ref="O3:Q3"/>
    <mergeCell ref="U3:W3"/>
    <mergeCell ref="Z3:AA3"/>
    <mergeCell ref="AC3:AF3"/>
    <mergeCell ref="B4:D4"/>
    <mergeCell ref="I4:J4"/>
    <mergeCell ref="O4:Q4"/>
    <mergeCell ref="U4:W4"/>
    <mergeCell ref="AC4:AD4"/>
    <mergeCell ref="AE4:AF4"/>
    <mergeCell ref="B5:D5"/>
    <mergeCell ref="O5:Q5"/>
    <mergeCell ref="U5:W5"/>
    <mergeCell ref="AC5:AD5"/>
    <mergeCell ref="AE5:AF5"/>
    <mergeCell ref="B6:D6"/>
    <mergeCell ref="O6:Q6"/>
    <mergeCell ref="U6:W6"/>
    <mergeCell ref="AC6:AD6"/>
    <mergeCell ref="AE6:AF6"/>
    <mergeCell ref="B7:D7"/>
    <mergeCell ref="O7:Q7"/>
    <mergeCell ref="U7:W7"/>
    <mergeCell ref="AC7:AD7"/>
    <mergeCell ref="AE7:AF7"/>
    <mergeCell ref="B8:D8"/>
    <mergeCell ref="O8:Q8"/>
    <mergeCell ref="U8:W8"/>
    <mergeCell ref="AC8:AD8"/>
    <mergeCell ref="AE8:AF8"/>
    <mergeCell ref="O9:Q9"/>
    <mergeCell ref="U9:W9"/>
    <mergeCell ref="AC9:AD9"/>
    <mergeCell ref="AE9:AF9"/>
    <mergeCell ref="B10:D10"/>
    <mergeCell ref="O10:Q10"/>
    <mergeCell ref="U10:W10"/>
    <mergeCell ref="B11:D11"/>
    <mergeCell ref="O11:Q11"/>
    <mergeCell ref="U11:W11"/>
    <mergeCell ref="B12:D12"/>
    <mergeCell ref="O12:Q12"/>
    <mergeCell ref="U12:W12"/>
    <mergeCell ref="B13:D13"/>
    <mergeCell ref="O13:Q13"/>
    <mergeCell ref="U13:W13"/>
    <mergeCell ref="B14:D14"/>
    <mergeCell ref="O14:Q14"/>
    <mergeCell ref="U14:W14"/>
    <mergeCell ref="B15:D15"/>
    <mergeCell ref="O15:Q15"/>
    <mergeCell ref="U15:W15"/>
    <mergeCell ref="A16:D16"/>
    <mergeCell ref="O16:Q16"/>
    <mergeCell ref="U16:W16"/>
    <mergeCell ref="AA16:AC16"/>
    <mergeCell ref="O17:Q17"/>
    <mergeCell ref="U17:W17"/>
    <mergeCell ref="AA17:AC17"/>
    <mergeCell ref="O18:Q18"/>
    <mergeCell ref="U18:W18"/>
    <mergeCell ref="AA18:AC18"/>
    <mergeCell ref="O19:Q19"/>
    <mergeCell ref="U19:W19"/>
    <mergeCell ref="O20:Q20"/>
    <mergeCell ref="U20:W20"/>
    <mergeCell ref="O21:Q21"/>
    <mergeCell ref="U21:W21"/>
    <mergeCell ref="O22:Q22"/>
    <mergeCell ref="U22:W22"/>
    <mergeCell ref="O23:Q23"/>
    <mergeCell ref="U23:W23"/>
    <mergeCell ref="O24:Q24"/>
    <mergeCell ref="U24:W24"/>
    <mergeCell ref="O25:Q25"/>
    <mergeCell ref="U25:W25"/>
    <mergeCell ref="O26:Q26"/>
    <mergeCell ref="T26:W26"/>
    <mergeCell ref="O27:Q27"/>
    <mergeCell ref="O28:Q28"/>
    <mergeCell ref="O29:Q29"/>
    <mergeCell ref="O30:Q30"/>
    <mergeCell ref="O31:Q31"/>
    <mergeCell ref="O32:Q32"/>
    <mergeCell ref="O33:Q33"/>
    <mergeCell ref="O34:Q34"/>
    <mergeCell ref="O35:Q35"/>
    <mergeCell ref="O36:Q36"/>
    <mergeCell ref="O37:Q37"/>
    <mergeCell ref="O38:Q38"/>
    <mergeCell ref="O39:Q39"/>
    <mergeCell ref="O40:Q40"/>
    <mergeCell ref="T40:U40"/>
    <mergeCell ref="Y40:Z40"/>
    <mergeCell ref="N41:Q41"/>
    <mergeCell ref="T41:U41"/>
    <mergeCell ref="Y41:Z41"/>
    <mergeCell ref="T42:U42"/>
    <mergeCell ref="Y42:Z42"/>
    <mergeCell ref="T43:U43"/>
    <mergeCell ref="Y43:Z43"/>
    <mergeCell ref="T44:U44"/>
    <mergeCell ref="Y44:Z44"/>
    <mergeCell ref="T45:U45"/>
    <mergeCell ref="Y45:Z45"/>
    <mergeCell ref="T46:U46"/>
    <mergeCell ref="Y46:Z46"/>
    <mergeCell ref="T47:U47"/>
    <mergeCell ref="Y47:Z47"/>
    <mergeCell ref="T48:U48"/>
    <mergeCell ref="Y48:Z48"/>
    <mergeCell ref="T49:U49"/>
    <mergeCell ref="Y49:Z49"/>
    <mergeCell ref="T50:U50"/>
    <mergeCell ref="X50:Z50"/>
    <mergeCell ref="T51:U51"/>
    <mergeCell ref="T52:U52"/>
    <mergeCell ref="T53:U53"/>
    <mergeCell ref="T54:U54"/>
    <mergeCell ref="T55:U55"/>
    <mergeCell ref="T56:U56"/>
    <mergeCell ref="T57:U57"/>
    <mergeCell ref="T58:U58"/>
    <mergeCell ref="T59:U59"/>
    <mergeCell ref="T60:U60"/>
    <mergeCell ref="T61:U61"/>
    <mergeCell ref="T62:U62"/>
    <mergeCell ref="T63:U63"/>
    <mergeCell ref="T64:U64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&amp;CPágina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0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F34" activeCellId="0" sqref="F34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17.9"/>
    <col collapsed="false" customWidth="true" hidden="false" outlineLevel="0" max="2" min="2" style="0" width="24.08"/>
    <col collapsed="false" customWidth="true" hidden="false" outlineLevel="0" max="4" min="3" style="0" width="18.38"/>
    <col collapsed="false" customWidth="true" hidden="false" outlineLevel="0" max="5" min="5" style="0" width="14.66"/>
    <col collapsed="false" customWidth="true" hidden="false" outlineLevel="0" max="7" min="7" style="0" width="30.26"/>
    <col collapsed="false" customWidth="true" hidden="false" outlineLevel="0" max="8" min="8" style="0" width="16.67"/>
    <col collapsed="false" customWidth="true" hidden="false" outlineLevel="0" max="10" min="10" style="0" width="18.66"/>
    <col collapsed="false" customWidth="true" hidden="false" outlineLevel="0" max="11" min="11" style="0" width="16.97"/>
  </cols>
  <sheetData>
    <row r="1" customFormat="false" ht="12.8" hidden="false" customHeight="false" outlineLevel="0" collapsed="false">
      <c r="A1" s="1"/>
      <c r="B1" s="1"/>
      <c r="C1" s="2" t="s">
        <v>0</v>
      </c>
      <c r="D1" s="3" t="n">
        <v>3710</v>
      </c>
      <c r="E1" s="1"/>
      <c r="F1" s="4"/>
      <c r="G1" s="5"/>
      <c r="H1" s="4"/>
      <c r="I1" s="4"/>
      <c r="J1" s="4"/>
      <c r="K1" s="4"/>
      <c r="L1" s="135"/>
    </row>
    <row r="2" customFormat="false" ht="12.8" hidden="false" customHeight="false" outlineLevel="0" collapsed="false">
      <c r="A2" s="1"/>
      <c r="B2" s="1"/>
      <c r="C2" s="7" t="s">
        <v>1</v>
      </c>
      <c r="D2" s="8" t="n">
        <v>4170</v>
      </c>
      <c r="E2" s="1"/>
      <c r="F2" s="4"/>
      <c r="G2" s="4"/>
      <c r="H2" s="4"/>
      <c r="I2" s="4"/>
      <c r="J2" s="4"/>
      <c r="K2" s="4"/>
      <c r="L2" s="135"/>
    </row>
    <row r="3" customFormat="false" ht="12.8" hidden="false" customHeight="false" outlineLevel="0" collapsed="false">
      <c r="A3" s="1"/>
      <c r="B3" s="1"/>
      <c r="C3" s="9" t="s">
        <v>2</v>
      </c>
      <c r="D3" s="10" t="n">
        <f aca="false">D2+K25+D1-K11</f>
        <v>1820</v>
      </c>
      <c r="E3" s="1"/>
      <c r="F3" s="4"/>
      <c r="G3" s="4"/>
      <c r="H3" s="4"/>
      <c r="I3" s="4"/>
      <c r="J3" s="4"/>
      <c r="K3" s="4"/>
      <c r="L3" s="135"/>
    </row>
    <row r="4" customFormat="false" ht="12.8" hidden="false" customHeight="false" outlineLevel="0" collapsed="false">
      <c r="A4" s="1"/>
      <c r="B4" s="1"/>
      <c r="C4" s="1"/>
      <c r="D4" s="1"/>
      <c r="E4" s="1"/>
      <c r="F4" s="4"/>
      <c r="G4" s="4"/>
      <c r="H4" s="4"/>
      <c r="I4" s="4"/>
      <c r="J4" s="4"/>
      <c r="K4" s="4"/>
      <c r="L4" s="135"/>
    </row>
    <row r="5" customFormat="false" ht="12.8" hidden="false" customHeight="false" outlineLevel="0" collapsed="false">
      <c r="A5" s="11" t="s">
        <v>3</v>
      </c>
      <c r="B5" s="11" t="s">
        <v>4</v>
      </c>
      <c r="C5" s="11" t="s">
        <v>5</v>
      </c>
      <c r="D5" s="11" t="s">
        <v>6</v>
      </c>
      <c r="E5" s="11" t="s">
        <v>7</v>
      </c>
      <c r="F5" s="4"/>
      <c r="G5" s="12" t="s">
        <v>8</v>
      </c>
      <c r="H5" s="12"/>
      <c r="I5" s="4"/>
      <c r="J5" s="13" t="s">
        <v>9</v>
      </c>
      <c r="K5" s="13"/>
      <c r="L5" s="135"/>
    </row>
    <row r="6" customFormat="false" ht="12.8" hidden="false" customHeight="false" outlineLevel="0" collapsed="false">
      <c r="A6" s="14" t="s">
        <v>229</v>
      </c>
      <c r="B6" s="14" t="s">
        <v>230</v>
      </c>
      <c r="C6" s="14" t="n">
        <v>113</v>
      </c>
      <c r="D6" s="15" t="n">
        <v>6</v>
      </c>
      <c r="E6" s="15" t="n">
        <v>675</v>
      </c>
      <c r="F6" s="4"/>
      <c r="G6" s="16" t="s">
        <v>116</v>
      </c>
      <c r="H6" s="17" t="n">
        <v>9000</v>
      </c>
      <c r="I6" s="4"/>
      <c r="J6" s="18" t="s">
        <v>13</v>
      </c>
      <c r="K6" s="18" t="s">
        <v>14</v>
      </c>
      <c r="L6" s="135"/>
    </row>
    <row r="7" customFormat="false" ht="12.8" hidden="false" customHeight="false" outlineLevel="0" collapsed="false">
      <c r="A7" s="14" t="s">
        <v>229</v>
      </c>
      <c r="B7" s="14" t="s">
        <v>67</v>
      </c>
      <c r="C7" s="14" t="n">
        <v>104</v>
      </c>
      <c r="D7" s="15" t="n">
        <v>7</v>
      </c>
      <c r="E7" s="15" t="n">
        <v>725</v>
      </c>
      <c r="F7" s="4"/>
      <c r="G7" s="19" t="s">
        <v>118</v>
      </c>
      <c r="H7" s="17" t="n">
        <v>677</v>
      </c>
      <c r="I7" s="4"/>
      <c r="J7" s="14" t="s">
        <v>231</v>
      </c>
      <c r="K7" s="29" t="n">
        <v>6800</v>
      </c>
      <c r="L7" s="135"/>
    </row>
    <row r="8" customFormat="false" ht="12.8" hidden="false" customHeight="false" outlineLevel="0" collapsed="false">
      <c r="A8" s="14" t="s">
        <v>229</v>
      </c>
      <c r="B8" s="56" t="s">
        <v>232</v>
      </c>
      <c r="C8" s="14" t="n">
        <v>83</v>
      </c>
      <c r="D8" s="15" t="n">
        <v>6</v>
      </c>
      <c r="E8" s="15" t="n">
        <v>470</v>
      </c>
      <c r="F8" s="4"/>
      <c r="G8" s="19" t="s">
        <v>120</v>
      </c>
      <c r="H8" s="17" t="n">
        <v>840</v>
      </c>
      <c r="I8" s="4"/>
      <c r="J8" s="20" t="s">
        <v>52</v>
      </c>
      <c r="K8" s="54" t="n">
        <v>2300</v>
      </c>
      <c r="L8" s="135"/>
    </row>
    <row r="9" customFormat="false" ht="12.8" hidden="false" customHeight="false" outlineLevel="0" collapsed="false">
      <c r="A9" s="14" t="s">
        <v>229</v>
      </c>
      <c r="B9" s="14" t="s">
        <v>233</v>
      </c>
      <c r="C9" s="14" t="n">
        <v>60</v>
      </c>
      <c r="D9" s="29" t="n">
        <v>39</v>
      </c>
      <c r="E9" s="29" t="n">
        <v>2300</v>
      </c>
      <c r="F9" s="4"/>
      <c r="G9" s="19" t="s">
        <v>122</v>
      </c>
      <c r="H9" s="17" t="n">
        <v>721</v>
      </c>
      <c r="I9" s="4"/>
      <c r="J9" s="14" t="s">
        <v>20</v>
      </c>
      <c r="K9" s="29" t="n">
        <v>250</v>
      </c>
      <c r="L9" s="135"/>
    </row>
    <row r="10" customFormat="false" ht="12.8" hidden="false" customHeight="false" outlineLevel="0" collapsed="false">
      <c r="A10" s="60" t="s">
        <v>84</v>
      </c>
      <c r="B10" s="60"/>
      <c r="C10" s="60"/>
      <c r="D10" s="60"/>
      <c r="E10" s="36" t="n">
        <f aca="false">SUM(E6:E9)</f>
        <v>4170</v>
      </c>
      <c r="F10" s="4"/>
      <c r="G10" s="19" t="s">
        <v>124</v>
      </c>
      <c r="H10" s="17" t="n">
        <v>500</v>
      </c>
      <c r="I10" s="4"/>
      <c r="J10" s="20" t="s">
        <v>23</v>
      </c>
      <c r="K10" s="54" t="n">
        <v>10</v>
      </c>
      <c r="L10" s="135"/>
    </row>
    <row r="11" customFormat="false" ht="12.8" hidden="false" customHeight="false" outlineLevel="0" collapsed="false">
      <c r="A11" s="135"/>
      <c r="B11" s="135"/>
      <c r="C11" s="135"/>
      <c r="D11" s="135"/>
      <c r="E11" s="135"/>
      <c r="F11" s="4"/>
      <c r="G11" s="19" t="s">
        <v>125</v>
      </c>
      <c r="H11" s="17" t="n">
        <v>498</v>
      </c>
      <c r="I11" s="4"/>
      <c r="J11" s="7" t="s">
        <v>30</v>
      </c>
      <c r="K11" s="136" t="n">
        <f aca="false">K7+K8+K9+K10</f>
        <v>9360</v>
      </c>
      <c r="L11" s="135"/>
    </row>
    <row r="12" customFormat="false" ht="12.8" hidden="false" customHeight="false" outlineLevel="0" collapsed="false">
      <c r="A12" s="135"/>
      <c r="B12" s="135"/>
      <c r="C12" s="135"/>
      <c r="D12" s="135"/>
      <c r="E12" s="135"/>
      <c r="F12" s="4"/>
      <c r="G12" s="19" t="s">
        <v>127</v>
      </c>
      <c r="H12" s="17" t="n">
        <v>350</v>
      </c>
      <c r="I12" s="4"/>
      <c r="J12" s="137"/>
      <c r="K12" s="47"/>
      <c r="L12" s="135"/>
    </row>
    <row r="13" customFormat="false" ht="12.8" hidden="false" customHeight="false" outlineLevel="0" collapsed="false">
      <c r="A13" s="37"/>
      <c r="B13" s="37"/>
      <c r="C13" s="78"/>
      <c r="D13" s="47"/>
      <c r="E13" s="47"/>
      <c r="F13" s="4"/>
      <c r="G13" s="19" t="s">
        <v>132</v>
      </c>
      <c r="H13" s="17" t="n">
        <v>200</v>
      </c>
      <c r="I13" s="4"/>
      <c r="J13" s="37"/>
      <c r="K13" s="47"/>
      <c r="L13" s="135"/>
    </row>
    <row r="14" customFormat="false" ht="12.8" hidden="false" customHeight="false" outlineLevel="0" collapsed="false">
      <c r="B14" s="37"/>
      <c r="C14" s="38"/>
      <c r="D14" s="39"/>
      <c r="E14" s="39"/>
      <c r="F14" s="4"/>
      <c r="G14" s="48" t="s">
        <v>133</v>
      </c>
      <c r="H14" s="49" t="n">
        <v>1800</v>
      </c>
      <c r="I14" s="4"/>
      <c r="J14" s="6"/>
      <c r="K14" s="6"/>
      <c r="L14" s="135"/>
    </row>
    <row r="15" customFormat="false" ht="12.8" hidden="false" customHeight="false" outlineLevel="0" collapsed="false">
      <c r="A15" s="6"/>
      <c r="B15" s="6"/>
      <c r="C15" s="6"/>
      <c r="D15" s="6"/>
      <c r="E15" s="6"/>
      <c r="F15" s="4"/>
      <c r="G15" s="19" t="s">
        <v>134</v>
      </c>
      <c r="H15" s="17" t="n">
        <v>2400</v>
      </c>
      <c r="I15" s="4"/>
      <c r="J15" s="6"/>
      <c r="K15" s="6"/>
      <c r="L15" s="135"/>
    </row>
    <row r="16" customFormat="false" ht="12.8" hidden="false" customHeight="false" outlineLevel="0" collapsed="false">
      <c r="A16" s="37"/>
      <c r="B16" s="37"/>
      <c r="C16" s="37"/>
      <c r="D16" s="37"/>
      <c r="E16" s="37"/>
      <c r="F16" s="4"/>
      <c r="G16" s="19" t="s">
        <v>135</v>
      </c>
      <c r="H16" s="17" t="n">
        <v>1384</v>
      </c>
      <c r="I16" s="4"/>
      <c r="J16" s="6"/>
      <c r="K16" s="6"/>
      <c r="L16" s="135"/>
    </row>
    <row r="17" customFormat="false" ht="12.8" hidden="false" customHeight="false" outlineLevel="0" collapsed="false">
      <c r="A17" s="37"/>
      <c r="B17" s="37"/>
      <c r="C17" s="37"/>
      <c r="D17" s="37"/>
      <c r="E17" s="37"/>
      <c r="F17" s="4"/>
      <c r="G17" s="19" t="s">
        <v>136</v>
      </c>
      <c r="H17" s="17" t="n">
        <v>160</v>
      </c>
      <c r="I17" s="4"/>
      <c r="J17" s="6"/>
      <c r="K17" s="6"/>
      <c r="L17" s="135"/>
    </row>
    <row r="18" customFormat="false" ht="12.8" hidden="false" customHeight="false" outlineLevel="0" collapsed="false">
      <c r="A18" s="6"/>
      <c r="B18" s="6"/>
      <c r="C18" s="6"/>
      <c r="D18" s="6"/>
      <c r="E18" s="6"/>
      <c r="F18" s="4"/>
      <c r="G18" s="19" t="s">
        <v>144</v>
      </c>
      <c r="H18" s="73" t="n">
        <v>1000</v>
      </c>
      <c r="I18" s="4"/>
      <c r="J18" s="6"/>
      <c r="K18" s="6"/>
      <c r="L18" s="135"/>
    </row>
    <row r="19" customFormat="false" ht="15" hidden="false" customHeight="false" outlineLevel="0" collapsed="false">
      <c r="A19" s="138"/>
      <c r="B19" s="72" t="s">
        <v>89</v>
      </c>
      <c r="C19" s="72"/>
      <c r="D19" s="6"/>
      <c r="E19" s="6"/>
      <c r="F19" s="4"/>
      <c r="G19" s="19" t="s">
        <v>157</v>
      </c>
      <c r="H19" s="73" t="n">
        <v>1000</v>
      </c>
      <c r="I19" s="4"/>
      <c r="J19" s="6"/>
      <c r="K19" s="6"/>
      <c r="L19" s="135"/>
    </row>
    <row r="20" customFormat="false" ht="15" hidden="false" customHeight="false" outlineLevel="0" collapsed="false">
      <c r="A20" s="138"/>
      <c r="B20" s="71" t="s">
        <v>90</v>
      </c>
      <c r="C20" s="71"/>
      <c r="D20" s="47"/>
      <c r="E20" s="47"/>
      <c r="F20" s="4"/>
      <c r="G20" s="19" t="s">
        <v>234</v>
      </c>
      <c r="H20" s="17" t="n">
        <v>200</v>
      </c>
      <c r="I20" s="4"/>
      <c r="J20" s="6"/>
      <c r="K20" s="6"/>
      <c r="L20" s="135"/>
    </row>
    <row r="21" customFormat="false" ht="15" hidden="false" customHeight="false" outlineLevel="0" collapsed="false">
      <c r="A21" s="138"/>
      <c r="B21" s="71" t="s">
        <v>109</v>
      </c>
      <c r="C21" s="71"/>
      <c r="D21" s="63"/>
      <c r="E21" s="51"/>
      <c r="F21" s="4"/>
      <c r="G21" s="19" t="s">
        <v>235</v>
      </c>
      <c r="H21" s="17" t="n">
        <v>410</v>
      </c>
      <c r="I21" s="4"/>
      <c r="J21" s="4"/>
      <c r="K21" s="4"/>
      <c r="L21" s="135"/>
    </row>
    <row r="22" customFormat="false" ht="15" hidden="false" customHeight="false" outlineLevel="0" collapsed="false">
      <c r="A22" s="138"/>
      <c r="B22" s="71" t="s">
        <v>92</v>
      </c>
      <c r="C22" s="71"/>
      <c r="D22" s="63"/>
      <c r="E22" s="51"/>
      <c r="F22" s="4"/>
      <c r="G22" s="19" t="s">
        <v>236</v>
      </c>
      <c r="H22" s="17" t="n">
        <v>240</v>
      </c>
      <c r="I22" s="4"/>
      <c r="J22" s="4"/>
      <c r="K22" s="4"/>
      <c r="L22" s="135"/>
    </row>
    <row r="23" customFormat="false" ht="15" hidden="false" customHeight="false" outlineLevel="0" collapsed="false">
      <c r="A23" s="138"/>
      <c r="B23" s="71" t="s">
        <v>93</v>
      </c>
      <c r="C23" s="71"/>
      <c r="D23" s="40"/>
      <c r="E23" s="6"/>
      <c r="F23" s="4"/>
      <c r="G23" s="48" t="s">
        <v>237</v>
      </c>
      <c r="H23" s="49" t="n">
        <v>776</v>
      </c>
      <c r="I23" s="139"/>
      <c r="J23" s="27" t="s">
        <v>37</v>
      </c>
      <c r="K23" s="27"/>
      <c r="L23" s="28" t="s">
        <v>38</v>
      </c>
    </row>
    <row r="24" customFormat="false" ht="15" hidden="false" customHeight="false" outlineLevel="0" collapsed="false">
      <c r="A24" s="138"/>
      <c r="B24" s="44"/>
      <c r="C24" s="44"/>
      <c r="D24" s="6"/>
      <c r="E24" s="6"/>
      <c r="F24" s="4"/>
      <c r="G24" s="19" t="s">
        <v>238</v>
      </c>
      <c r="H24" s="17" t="n">
        <v>2300</v>
      </c>
      <c r="I24" s="139"/>
      <c r="J24" s="32" t="n">
        <v>45087</v>
      </c>
      <c r="K24" s="33" t="n">
        <v>3300</v>
      </c>
      <c r="L24" s="20" t="s">
        <v>52</v>
      </c>
    </row>
    <row r="25" customFormat="false" ht="15" hidden="false" customHeight="false" outlineLevel="0" collapsed="false">
      <c r="A25" s="138"/>
      <c r="B25" s="72" t="s">
        <v>145</v>
      </c>
      <c r="C25" s="72"/>
      <c r="D25" s="6"/>
      <c r="E25" s="6"/>
      <c r="F25" s="4"/>
      <c r="G25" s="25" t="s">
        <v>30</v>
      </c>
      <c r="H25" s="26" t="n">
        <f aca="false">H6+H7+H8+H9+H10+H11+H12+H13+H13+H14+H15+H16+H17+H18+H19+H20+H21+H22+H23+H24</f>
        <v>24656</v>
      </c>
      <c r="I25" s="139"/>
      <c r="J25" s="76" t="s">
        <v>30</v>
      </c>
      <c r="K25" s="77" t="n">
        <f aca="false">K24</f>
        <v>3300</v>
      </c>
      <c r="L25" s="77"/>
    </row>
    <row r="26" customFormat="false" ht="15" hidden="false" customHeight="false" outlineLevel="0" collapsed="false">
      <c r="A26" s="138"/>
      <c r="B26" s="71" t="s">
        <v>159</v>
      </c>
      <c r="C26" s="71"/>
      <c r="D26" s="6"/>
      <c r="E26" s="6"/>
      <c r="F26" s="6"/>
      <c r="G26" s="6"/>
      <c r="H26" s="6"/>
      <c r="I26" s="139"/>
      <c r="J26" s="6"/>
      <c r="K26" s="6"/>
      <c r="L26" s="6"/>
    </row>
    <row r="27" customFormat="false" ht="15" hidden="false" customHeight="false" outlineLevel="0" collapsed="false">
      <c r="A27" s="138"/>
      <c r="B27" s="71" t="s">
        <v>239</v>
      </c>
      <c r="C27" s="71"/>
      <c r="D27" s="6"/>
      <c r="E27" s="6"/>
      <c r="F27" s="6"/>
      <c r="G27" s="6"/>
      <c r="H27" s="6"/>
      <c r="I27" s="6"/>
      <c r="J27" s="6"/>
      <c r="K27" s="6"/>
      <c r="L27" s="6"/>
    </row>
    <row r="28" customFormat="false" ht="15" hidden="false" customHeight="false" outlineLevel="0" collapsed="false">
      <c r="A28" s="138"/>
      <c r="B28" s="71" t="s">
        <v>92</v>
      </c>
      <c r="C28" s="71"/>
      <c r="D28" s="6"/>
      <c r="E28" s="6"/>
      <c r="F28" s="6"/>
      <c r="G28" s="6"/>
      <c r="H28" s="6"/>
      <c r="I28" s="6"/>
      <c r="J28" s="6"/>
      <c r="K28" s="6"/>
    </row>
    <row r="29" customFormat="false" ht="15" hidden="false" customHeight="false" outlineLevel="0" collapsed="false">
      <c r="A29" s="138"/>
      <c r="B29" s="140"/>
      <c r="C29" s="140"/>
      <c r="D29" s="141"/>
      <c r="E29" s="141"/>
      <c r="F29" s="141"/>
      <c r="G29" s="141"/>
      <c r="H29" s="141"/>
      <c r="I29" s="141"/>
      <c r="J29" s="141"/>
      <c r="K29" s="141"/>
      <c r="L29" s="141"/>
    </row>
    <row r="30" customFormat="false" ht="12.8" hidden="false" customHeight="false" outlineLevel="0" collapsed="false">
      <c r="C30" s="141"/>
      <c r="D30" s="141"/>
      <c r="E30" s="141"/>
      <c r="F30" s="141"/>
      <c r="G30" s="141"/>
      <c r="H30" s="141"/>
      <c r="I30" s="141"/>
      <c r="J30" s="141"/>
      <c r="K30" s="141"/>
      <c r="L30" s="141"/>
    </row>
  </sheetData>
  <mergeCells count="14">
    <mergeCell ref="G5:H5"/>
    <mergeCell ref="A10:D10"/>
    <mergeCell ref="A11:E12"/>
    <mergeCell ref="A16:E17"/>
    <mergeCell ref="A19:A29"/>
    <mergeCell ref="B19:C19"/>
    <mergeCell ref="B20:C20"/>
    <mergeCell ref="B21:C21"/>
    <mergeCell ref="B22:C22"/>
    <mergeCell ref="B23:C23"/>
    <mergeCell ref="B25:C25"/>
    <mergeCell ref="B26:C26"/>
    <mergeCell ref="B27:C27"/>
    <mergeCell ref="B28:C2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9"/>
  <sheetViews>
    <sheetView showFormulas="false" showGridLines="true" showRowColHeaders="true" showZeros="true" rightToLeft="false" tabSelected="false" showOutlineSymbols="true" defaultGridColor="true" view="normal" topLeftCell="A13" colorId="64" zoomScale="75" zoomScaleNormal="75" zoomScalePageLayoutView="100" workbookViewId="0">
      <selection pane="topLeft" activeCell="K19" activeCellId="0" sqref="K19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0.18"/>
    <col collapsed="false" customWidth="true" hidden="false" outlineLevel="0" max="5" min="5" style="0" width="25.19"/>
  </cols>
  <sheetData>
    <row r="1" customFormat="false" ht="15" hidden="false" customHeight="false" outlineLevel="0" collapsed="false">
      <c r="A1" s="86" t="s">
        <v>3</v>
      </c>
      <c r="B1" s="87" t="s">
        <v>174</v>
      </c>
      <c r="C1" s="87"/>
      <c r="D1" s="87"/>
      <c r="E1" s="88" t="s">
        <v>14</v>
      </c>
    </row>
    <row r="2" customFormat="false" ht="15" hidden="false" customHeight="false" outlineLevel="0" collapsed="false">
      <c r="A2" s="142" t="n">
        <v>45001</v>
      </c>
      <c r="B2" s="71" t="s">
        <v>178</v>
      </c>
      <c r="C2" s="71"/>
      <c r="D2" s="71"/>
      <c r="E2" s="143" t="n">
        <v>127</v>
      </c>
    </row>
    <row r="3" customFormat="false" ht="15" hidden="false" customHeight="false" outlineLevel="0" collapsed="false">
      <c r="A3" s="142" t="n">
        <v>45002</v>
      </c>
      <c r="B3" s="71" t="s">
        <v>182</v>
      </c>
      <c r="C3" s="71"/>
      <c r="D3" s="71"/>
      <c r="E3" s="143" t="n">
        <v>4</v>
      </c>
    </row>
    <row r="4" customFormat="false" ht="15" hidden="false" customHeight="false" outlineLevel="0" collapsed="false">
      <c r="A4" s="142" t="n">
        <v>45005</v>
      </c>
      <c r="B4" s="71" t="s">
        <v>186</v>
      </c>
      <c r="C4" s="71"/>
      <c r="D4" s="71"/>
      <c r="E4" s="143" t="n">
        <v>80</v>
      </c>
    </row>
    <row r="5" customFormat="false" ht="15" hidden="false" customHeight="false" outlineLevel="0" collapsed="false">
      <c r="A5" s="142" t="n">
        <v>45007</v>
      </c>
      <c r="B5" s="71" t="s">
        <v>186</v>
      </c>
      <c r="C5" s="71"/>
      <c r="D5" s="71"/>
      <c r="E5" s="143" t="n">
        <v>70</v>
      </c>
    </row>
    <row r="6" customFormat="false" ht="15" hidden="false" customHeight="false" outlineLevel="0" collapsed="false">
      <c r="A6" s="142" t="n">
        <v>45008</v>
      </c>
      <c r="B6" s="71" t="s">
        <v>186</v>
      </c>
      <c r="C6" s="71"/>
      <c r="D6" s="71"/>
      <c r="E6" s="143" t="n">
        <v>70</v>
      </c>
    </row>
    <row r="7" customFormat="false" ht="15" hidden="false" customHeight="false" outlineLevel="0" collapsed="false">
      <c r="A7" s="142" t="n">
        <v>45022</v>
      </c>
      <c r="B7" s="71" t="s">
        <v>191</v>
      </c>
      <c r="C7" s="71"/>
      <c r="D7" s="71"/>
      <c r="E7" s="143" t="n">
        <v>180</v>
      </c>
    </row>
    <row r="8" customFormat="false" ht="15" hidden="false" customHeight="false" outlineLevel="0" collapsed="false">
      <c r="A8" s="142" t="n">
        <v>45022</v>
      </c>
      <c r="B8" s="71" t="s">
        <v>193</v>
      </c>
      <c r="C8" s="71"/>
      <c r="D8" s="71"/>
      <c r="E8" s="143" t="n">
        <v>488</v>
      </c>
    </row>
    <row r="9" customFormat="false" ht="15" hidden="false" customHeight="false" outlineLevel="0" collapsed="false">
      <c r="A9" s="142" t="n">
        <v>45034</v>
      </c>
      <c r="B9" s="71" t="s">
        <v>195</v>
      </c>
      <c r="C9" s="71"/>
      <c r="D9" s="71"/>
      <c r="E9" s="143" t="n">
        <v>2500</v>
      </c>
    </row>
    <row r="10" customFormat="false" ht="15" hidden="false" customHeight="false" outlineLevel="0" collapsed="false">
      <c r="A10" s="142" t="n">
        <v>45034</v>
      </c>
      <c r="B10" s="71" t="s">
        <v>197</v>
      </c>
      <c r="C10" s="71"/>
      <c r="D10" s="71"/>
      <c r="E10" s="143" t="n">
        <v>2500</v>
      </c>
    </row>
    <row r="11" customFormat="false" ht="15" hidden="false" customHeight="false" outlineLevel="0" collapsed="false">
      <c r="A11" s="142" t="n">
        <v>45034</v>
      </c>
      <c r="B11" s="71" t="s">
        <v>199</v>
      </c>
      <c r="C11" s="71"/>
      <c r="D11" s="71"/>
      <c r="E11" s="143" t="n">
        <v>460</v>
      </c>
    </row>
    <row r="12" customFormat="false" ht="15" hidden="false" customHeight="false" outlineLevel="0" collapsed="false">
      <c r="A12" s="142" t="n">
        <v>45035</v>
      </c>
      <c r="B12" s="144" t="s">
        <v>201</v>
      </c>
      <c r="C12" s="144"/>
      <c r="D12" s="144"/>
      <c r="E12" s="143" t="n">
        <v>759</v>
      </c>
    </row>
    <row r="13" customFormat="false" ht="15" hidden="false" customHeight="false" outlineLevel="0" collapsed="false">
      <c r="A13" s="142" t="n">
        <v>45038</v>
      </c>
      <c r="B13" s="71" t="s">
        <v>203</v>
      </c>
      <c r="C13" s="71"/>
      <c r="D13" s="71"/>
      <c r="E13" s="143" t="n">
        <v>200</v>
      </c>
    </row>
    <row r="14" customFormat="false" ht="15" hidden="false" customHeight="false" outlineLevel="0" collapsed="false">
      <c r="A14" s="142" t="n">
        <v>45038</v>
      </c>
      <c r="B14" s="71" t="s">
        <v>193</v>
      </c>
      <c r="C14" s="71"/>
      <c r="D14" s="71"/>
      <c r="E14" s="143" t="n">
        <v>398</v>
      </c>
    </row>
    <row r="15" customFormat="false" ht="15" hidden="false" customHeight="false" outlineLevel="0" collapsed="false">
      <c r="A15" s="142" t="n">
        <v>45038</v>
      </c>
      <c r="B15" s="71" t="s">
        <v>207</v>
      </c>
      <c r="C15" s="71"/>
      <c r="D15" s="71"/>
      <c r="E15" s="143" t="n">
        <v>40</v>
      </c>
    </row>
    <row r="16" customFormat="false" ht="15" hidden="false" customHeight="false" outlineLevel="0" collapsed="false">
      <c r="A16" s="142" t="n">
        <v>45045</v>
      </c>
      <c r="B16" s="71" t="s">
        <v>210</v>
      </c>
      <c r="C16" s="71"/>
      <c r="D16" s="71"/>
      <c r="E16" s="143" t="n">
        <v>250</v>
      </c>
    </row>
    <row r="17" customFormat="false" ht="15" hidden="false" customHeight="false" outlineLevel="0" collapsed="false">
      <c r="A17" s="142" t="n">
        <v>45045</v>
      </c>
      <c r="B17" s="71" t="s">
        <v>20</v>
      </c>
      <c r="C17" s="71"/>
      <c r="D17" s="71"/>
      <c r="E17" s="143" t="n">
        <v>60</v>
      </c>
    </row>
    <row r="18" customFormat="false" ht="15" hidden="false" customHeight="false" outlineLevel="0" collapsed="false">
      <c r="A18" s="142" t="n">
        <v>45045</v>
      </c>
      <c r="B18" s="71" t="s">
        <v>193</v>
      </c>
      <c r="C18" s="71"/>
      <c r="D18" s="71"/>
      <c r="E18" s="143" t="n">
        <v>265</v>
      </c>
    </row>
    <row r="19" customFormat="false" ht="15" hidden="false" customHeight="false" outlineLevel="0" collapsed="false">
      <c r="A19" s="142" t="n">
        <v>45045</v>
      </c>
      <c r="B19" s="71" t="s">
        <v>214</v>
      </c>
      <c r="C19" s="71"/>
      <c r="D19" s="71"/>
      <c r="E19" s="143" t="n">
        <v>150</v>
      </c>
    </row>
    <row r="20" customFormat="false" ht="15" hidden="false" customHeight="false" outlineLevel="0" collapsed="false">
      <c r="A20" s="142" t="n">
        <v>45052</v>
      </c>
      <c r="B20" s="71" t="s">
        <v>193</v>
      </c>
      <c r="C20" s="71"/>
      <c r="D20" s="71"/>
      <c r="E20" s="143" t="n">
        <v>391</v>
      </c>
    </row>
    <row r="21" customFormat="false" ht="15" hidden="false" customHeight="false" outlineLevel="0" collapsed="false">
      <c r="A21" s="142" t="n">
        <v>45068</v>
      </c>
      <c r="B21" s="71" t="s">
        <v>193</v>
      </c>
      <c r="C21" s="71"/>
      <c r="D21" s="71"/>
      <c r="E21" s="143" t="n">
        <v>1078</v>
      </c>
    </row>
    <row r="22" customFormat="false" ht="15" hidden="false" customHeight="false" outlineLevel="0" collapsed="false">
      <c r="A22" s="142" t="n">
        <v>45068</v>
      </c>
      <c r="B22" s="71" t="s">
        <v>214</v>
      </c>
      <c r="C22" s="71"/>
      <c r="D22" s="71"/>
      <c r="E22" s="143" t="n">
        <v>300</v>
      </c>
    </row>
    <row r="23" customFormat="false" ht="15" hidden="false" customHeight="false" outlineLevel="0" collapsed="false">
      <c r="A23" s="142" t="n">
        <v>45068</v>
      </c>
      <c r="B23" s="71" t="s">
        <v>215</v>
      </c>
      <c r="C23" s="71"/>
      <c r="D23" s="71"/>
      <c r="E23" s="143" t="n">
        <v>100</v>
      </c>
    </row>
    <row r="24" customFormat="false" ht="15" hidden="false" customHeight="false" outlineLevel="0" collapsed="false">
      <c r="A24" s="142" t="n">
        <v>45068</v>
      </c>
      <c r="B24" s="71" t="s">
        <v>203</v>
      </c>
      <c r="C24" s="71"/>
      <c r="D24" s="71"/>
      <c r="E24" s="143" t="n">
        <v>200</v>
      </c>
    </row>
    <row r="25" customFormat="false" ht="15" hidden="false" customHeight="false" outlineLevel="0" collapsed="false">
      <c r="A25" s="142" t="n">
        <v>45076</v>
      </c>
      <c r="B25" s="71" t="s">
        <v>193</v>
      </c>
      <c r="C25" s="71"/>
      <c r="D25" s="71"/>
      <c r="E25" s="143" t="n">
        <v>413</v>
      </c>
    </row>
    <row r="26" customFormat="false" ht="15" hidden="false" customHeight="false" outlineLevel="0" collapsed="false">
      <c r="A26" s="142" t="n">
        <v>45076</v>
      </c>
      <c r="B26" s="71" t="s">
        <v>210</v>
      </c>
      <c r="C26" s="71"/>
      <c r="D26" s="71"/>
      <c r="E26" s="143" t="n">
        <v>300</v>
      </c>
    </row>
    <row r="27" customFormat="false" ht="15" hidden="false" customHeight="false" outlineLevel="0" collapsed="false">
      <c r="A27" s="142" t="n">
        <v>45076</v>
      </c>
      <c r="B27" s="71" t="s">
        <v>217</v>
      </c>
      <c r="C27" s="71"/>
      <c r="D27" s="71"/>
      <c r="E27" s="143" t="n">
        <v>150</v>
      </c>
    </row>
    <row r="28" customFormat="false" ht="15" hidden="false" customHeight="false" outlineLevel="0" collapsed="false">
      <c r="A28" s="142" t="n">
        <v>45076</v>
      </c>
      <c r="B28" s="71" t="s">
        <v>218</v>
      </c>
      <c r="C28" s="71"/>
      <c r="D28" s="71"/>
      <c r="E28" s="143" t="n">
        <v>188</v>
      </c>
    </row>
    <row r="29" customFormat="false" ht="15" hidden="false" customHeight="false" outlineLevel="0" collapsed="false">
      <c r="A29" s="142" t="n">
        <v>45076</v>
      </c>
      <c r="B29" s="71" t="s">
        <v>219</v>
      </c>
      <c r="C29" s="71"/>
      <c r="D29" s="71"/>
      <c r="E29" s="143" t="n">
        <v>180</v>
      </c>
    </row>
    <row r="30" customFormat="false" ht="15" hidden="false" customHeight="false" outlineLevel="0" collapsed="false">
      <c r="A30" s="142" t="n">
        <v>45076</v>
      </c>
      <c r="B30" s="71" t="s">
        <v>220</v>
      </c>
      <c r="C30" s="71"/>
      <c r="D30" s="71"/>
      <c r="E30" s="143" t="n">
        <v>230</v>
      </c>
    </row>
    <row r="31" customFormat="false" ht="15" hidden="false" customHeight="false" outlineLevel="0" collapsed="false">
      <c r="A31" s="142" t="n">
        <v>45082</v>
      </c>
      <c r="B31" s="71" t="s">
        <v>193</v>
      </c>
      <c r="C31" s="71"/>
      <c r="D31" s="71"/>
      <c r="E31" s="143" t="n">
        <v>419</v>
      </c>
    </row>
    <row r="32" customFormat="false" ht="15" hidden="false" customHeight="false" outlineLevel="0" collapsed="false">
      <c r="A32" s="142" t="n">
        <v>45076</v>
      </c>
      <c r="B32" s="71" t="s">
        <v>154</v>
      </c>
      <c r="C32" s="71"/>
      <c r="D32" s="71"/>
      <c r="E32" s="143" t="n">
        <v>200</v>
      </c>
    </row>
    <row r="33" customFormat="false" ht="15" hidden="false" customHeight="false" outlineLevel="0" collapsed="false">
      <c r="A33" s="142" t="n">
        <v>45076</v>
      </c>
      <c r="B33" s="71" t="s">
        <v>154</v>
      </c>
      <c r="C33" s="71"/>
      <c r="D33" s="71"/>
      <c r="E33" s="143" t="n">
        <v>100</v>
      </c>
    </row>
    <row r="34" customFormat="false" ht="15" hidden="false" customHeight="false" outlineLevel="0" collapsed="false">
      <c r="A34" s="142" t="n">
        <v>45076</v>
      </c>
      <c r="B34" s="71" t="s">
        <v>222</v>
      </c>
      <c r="C34" s="71"/>
      <c r="D34" s="71"/>
      <c r="E34" s="143" t="n">
        <v>100</v>
      </c>
    </row>
    <row r="35" customFormat="false" ht="15" hidden="false" customHeight="false" outlineLevel="0" collapsed="false">
      <c r="A35" s="142" t="n">
        <v>45089</v>
      </c>
      <c r="B35" s="71" t="s">
        <v>223</v>
      </c>
      <c r="C35" s="71"/>
      <c r="D35" s="71"/>
      <c r="E35" s="143" t="n">
        <v>130</v>
      </c>
    </row>
    <row r="36" customFormat="false" ht="15" hidden="false" customHeight="false" outlineLevel="0" collapsed="false">
      <c r="A36" s="142" t="n">
        <v>45089</v>
      </c>
      <c r="B36" s="71" t="s">
        <v>210</v>
      </c>
      <c r="C36" s="71"/>
      <c r="D36" s="71"/>
      <c r="E36" s="143" t="n">
        <v>300</v>
      </c>
    </row>
    <row r="37" customFormat="false" ht="15" hidden="false" customHeight="false" outlineLevel="0" collapsed="false">
      <c r="A37" s="142" t="n">
        <v>45089</v>
      </c>
      <c r="B37" s="71" t="s">
        <v>224</v>
      </c>
      <c r="C37" s="71"/>
      <c r="D37" s="71"/>
      <c r="E37" s="143" t="n">
        <v>431</v>
      </c>
    </row>
    <row r="38" customFormat="false" ht="15" hidden="false" customHeight="false" outlineLevel="0" collapsed="false">
      <c r="A38" s="142" t="n">
        <v>45089</v>
      </c>
      <c r="B38" s="71" t="s">
        <v>214</v>
      </c>
      <c r="C38" s="71"/>
      <c r="D38" s="71"/>
      <c r="E38" s="143" t="n">
        <v>200</v>
      </c>
    </row>
    <row r="39" customFormat="false" ht="15" hidden="false" customHeight="false" outlineLevel="0" collapsed="false">
      <c r="A39" s="115" t="s">
        <v>221</v>
      </c>
      <c r="B39" s="115"/>
      <c r="C39" s="115"/>
      <c r="D39" s="115"/>
      <c r="E39" s="116" t="n">
        <f aca="false">SUM(E2:E38)</f>
        <v>14011</v>
      </c>
    </row>
  </sheetData>
  <mergeCells count="39">
    <mergeCell ref="B1:D1"/>
    <mergeCell ref="B2:D2"/>
    <mergeCell ref="B3:D3"/>
    <mergeCell ref="B4:D4"/>
    <mergeCell ref="B5:D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A39:D39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&amp;CPágina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&amp;CPágina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K29" activeCellId="0" sqref="K29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5.19"/>
    <col collapsed="false" customWidth="true" hidden="false" outlineLevel="0" max="4" min="4" style="0" width="19.26"/>
    <col collapsed="false" customWidth="true" hidden="false" outlineLevel="0" max="5" min="5" style="0" width="27.23"/>
  </cols>
  <sheetData>
    <row r="1" customFormat="false" ht="15" hidden="false" customHeight="false" outlineLevel="0" collapsed="false">
      <c r="A1" s="86" t="s">
        <v>3</v>
      </c>
      <c r="B1" s="87" t="s">
        <v>175</v>
      </c>
      <c r="C1" s="87"/>
      <c r="D1" s="87"/>
      <c r="E1" s="88" t="s">
        <v>14</v>
      </c>
    </row>
    <row r="2" customFormat="false" ht="15" hidden="false" customHeight="false" outlineLevel="0" collapsed="false">
      <c r="A2" s="142" t="n">
        <v>45005</v>
      </c>
      <c r="B2" s="71" t="s">
        <v>179</v>
      </c>
      <c r="C2" s="71"/>
      <c r="D2" s="71"/>
      <c r="E2" s="143" t="n">
        <v>375</v>
      </c>
    </row>
    <row r="3" customFormat="false" ht="15" hidden="false" customHeight="false" outlineLevel="0" collapsed="false">
      <c r="A3" s="142" t="n">
        <v>45005</v>
      </c>
      <c r="B3" s="71" t="s">
        <v>183</v>
      </c>
      <c r="C3" s="71"/>
      <c r="D3" s="71"/>
      <c r="E3" s="143" t="n">
        <v>380</v>
      </c>
    </row>
    <row r="4" customFormat="false" ht="15" hidden="false" customHeight="false" outlineLevel="0" collapsed="false">
      <c r="A4" s="142" t="n">
        <v>45005</v>
      </c>
      <c r="B4" s="71" t="s">
        <v>187</v>
      </c>
      <c r="C4" s="71"/>
      <c r="D4" s="71"/>
      <c r="E4" s="143" t="n">
        <v>363</v>
      </c>
    </row>
    <row r="5" customFormat="false" ht="15" hidden="false" customHeight="false" outlineLevel="0" collapsed="false">
      <c r="A5" s="142" t="n">
        <v>45007</v>
      </c>
      <c r="B5" s="71" t="s">
        <v>179</v>
      </c>
      <c r="C5" s="71"/>
      <c r="D5" s="71"/>
      <c r="E5" s="143" t="n">
        <v>750</v>
      </c>
    </row>
    <row r="6" customFormat="false" ht="15" hidden="false" customHeight="false" outlineLevel="0" collapsed="false">
      <c r="A6" s="142" t="n">
        <v>45008</v>
      </c>
      <c r="B6" s="71" t="s">
        <v>179</v>
      </c>
      <c r="C6" s="71"/>
      <c r="D6" s="71"/>
      <c r="E6" s="143" t="n">
        <v>750</v>
      </c>
    </row>
    <row r="7" customFormat="false" ht="15" hidden="false" customHeight="false" outlineLevel="0" collapsed="false">
      <c r="A7" s="142" t="n">
        <v>45009</v>
      </c>
      <c r="B7" s="71" t="s">
        <v>192</v>
      </c>
      <c r="C7" s="71"/>
      <c r="D7" s="71"/>
      <c r="E7" s="143" t="n">
        <v>337</v>
      </c>
    </row>
    <row r="8" customFormat="false" ht="15" hidden="false" customHeight="false" outlineLevel="0" collapsed="false">
      <c r="A8" s="142" t="n">
        <v>45022</v>
      </c>
      <c r="B8" s="71" t="s">
        <v>194</v>
      </c>
      <c r="C8" s="71"/>
      <c r="D8" s="71"/>
      <c r="E8" s="143" t="n">
        <v>757</v>
      </c>
    </row>
    <row r="9" customFormat="false" ht="15" hidden="false" customHeight="false" outlineLevel="0" collapsed="false">
      <c r="A9" s="142" t="n">
        <v>45022</v>
      </c>
      <c r="B9" s="71" t="s">
        <v>196</v>
      </c>
      <c r="C9" s="71"/>
      <c r="D9" s="71"/>
      <c r="E9" s="143" t="n">
        <v>476</v>
      </c>
    </row>
    <row r="10" customFormat="false" ht="15" hidden="false" customHeight="false" outlineLevel="0" collapsed="false">
      <c r="A10" s="142" t="n">
        <v>45022</v>
      </c>
      <c r="B10" s="71" t="s">
        <v>198</v>
      </c>
      <c r="C10" s="71"/>
      <c r="D10" s="71"/>
      <c r="E10" s="143" t="n">
        <v>140</v>
      </c>
    </row>
    <row r="11" customFormat="false" ht="15" hidden="false" customHeight="false" outlineLevel="0" collapsed="false">
      <c r="A11" s="142" t="n">
        <v>45022</v>
      </c>
      <c r="B11" s="71" t="s">
        <v>200</v>
      </c>
      <c r="C11" s="71"/>
      <c r="D11" s="71"/>
      <c r="E11" s="143" t="n">
        <v>449</v>
      </c>
    </row>
    <row r="12" customFormat="false" ht="15" hidden="false" customHeight="false" outlineLevel="0" collapsed="false">
      <c r="A12" s="142" t="n">
        <v>45022</v>
      </c>
      <c r="B12" s="71" t="s">
        <v>202</v>
      </c>
      <c r="C12" s="71"/>
      <c r="D12" s="71"/>
      <c r="E12" s="143" t="n">
        <v>27</v>
      </c>
    </row>
    <row r="13" customFormat="false" ht="15" hidden="false" customHeight="false" outlineLevel="0" collapsed="false">
      <c r="A13" s="142" t="n">
        <v>45022</v>
      </c>
      <c r="B13" s="71" t="s">
        <v>204</v>
      </c>
      <c r="C13" s="71"/>
      <c r="D13" s="71"/>
      <c r="E13" s="143" t="n">
        <v>56</v>
      </c>
    </row>
    <row r="14" customFormat="false" ht="15" hidden="false" customHeight="false" outlineLevel="0" collapsed="false">
      <c r="A14" s="142" t="n">
        <v>45022</v>
      </c>
      <c r="B14" s="71" t="s">
        <v>205</v>
      </c>
      <c r="C14" s="71"/>
      <c r="D14" s="71"/>
      <c r="E14" s="143" t="n">
        <v>80</v>
      </c>
    </row>
    <row r="15" customFormat="false" ht="15" hidden="false" customHeight="false" outlineLevel="0" collapsed="false">
      <c r="A15" s="142" t="n">
        <v>45034</v>
      </c>
      <c r="B15" s="71" t="s">
        <v>208</v>
      </c>
      <c r="C15" s="71"/>
      <c r="D15" s="71"/>
      <c r="E15" s="143" t="n">
        <v>3811</v>
      </c>
    </row>
    <row r="16" customFormat="false" ht="15" hidden="false" customHeight="false" outlineLevel="0" collapsed="false">
      <c r="A16" s="142" t="n">
        <v>45038</v>
      </c>
      <c r="B16" s="71" t="s">
        <v>211</v>
      </c>
      <c r="C16" s="71"/>
      <c r="D16" s="71"/>
      <c r="E16" s="143" t="n">
        <v>1420</v>
      </c>
    </row>
    <row r="17" customFormat="false" ht="15" hidden="false" customHeight="false" outlineLevel="0" collapsed="false">
      <c r="A17" s="142" t="n">
        <v>45045</v>
      </c>
      <c r="B17" s="71" t="s">
        <v>213</v>
      </c>
      <c r="C17" s="71"/>
      <c r="D17" s="71"/>
      <c r="E17" s="143" t="n">
        <v>937</v>
      </c>
    </row>
    <row r="18" customFormat="false" ht="15" hidden="false" customHeight="false" outlineLevel="0" collapsed="false">
      <c r="A18" s="142" t="n">
        <v>45052</v>
      </c>
      <c r="B18" s="71" t="s">
        <v>213</v>
      </c>
      <c r="C18" s="71"/>
      <c r="D18" s="71"/>
      <c r="E18" s="143" t="n">
        <v>300</v>
      </c>
    </row>
    <row r="19" customFormat="false" ht="15" hidden="false" customHeight="false" outlineLevel="0" collapsed="false">
      <c r="A19" s="142" t="n">
        <v>45059</v>
      </c>
      <c r="B19" s="71" t="s">
        <v>175</v>
      </c>
      <c r="C19" s="71"/>
      <c r="D19" s="71"/>
      <c r="E19" s="143" t="n">
        <v>1430</v>
      </c>
    </row>
    <row r="20" customFormat="false" ht="15" hidden="false" customHeight="false" outlineLevel="0" collapsed="false">
      <c r="A20" s="142" t="n">
        <v>45068</v>
      </c>
      <c r="B20" s="71" t="s">
        <v>213</v>
      </c>
      <c r="C20" s="71"/>
      <c r="D20" s="71"/>
      <c r="E20" s="143" t="n">
        <v>2170</v>
      </c>
    </row>
    <row r="21" customFormat="false" ht="15" hidden="false" customHeight="false" outlineLevel="0" collapsed="false">
      <c r="A21" s="142" t="n">
        <v>45076</v>
      </c>
      <c r="B21" s="71" t="s">
        <v>213</v>
      </c>
      <c r="C21" s="71"/>
      <c r="D21" s="71"/>
      <c r="E21" s="143" t="n">
        <v>2017</v>
      </c>
    </row>
    <row r="22" customFormat="false" ht="15" hidden="false" customHeight="false" outlineLevel="0" collapsed="false">
      <c r="A22" s="142" t="n">
        <v>45082</v>
      </c>
      <c r="B22" s="71" t="s">
        <v>213</v>
      </c>
      <c r="C22" s="71"/>
      <c r="D22" s="71"/>
      <c r="E22" s="143" t="n">
        <v>980</v>
      </c>
    </row>
    <row r="23" customFormat="false" ht="15" hidden="false" customHeight="false" outlineLevel="0" collapsed="false">
      <c r="A23" s="142" t="n">
        <v>45089</v>
      </c>
      <c r="B23" s="71" t="s">
        <v>175</v>
      </c>
      <c r="C23" s="71"/>
      <c r="D23" s="71"/>
      <c r="E23" s="143" t="n">
        <v>3875</v>
      </c>
    </row>
    <row r="24" customFormat="false" ht="15" hidden="false" customHeight="false" outlineLevel="0" collapsed="false">
      <c r="A24" s="145" t="n">
        <v>45090</v>
      </c>
      <c r="B24" s="71" t="s">
        <v>240</v>
      </c>
      <c r="C24" s="71"/>
      <c r="D24" s="71"/>
      <c r="E24" s="146" t="n">
        <v>60</v>
      </c>
    </row>
    <row r="25" customFormat="false" ht="15" hidden="false" customHeight="false" outlineLevel="0" collapsed="false">
      <c r="A25" s="113" t="s">
        <v>216</v>
      </c>
      <c r="B25" s="113"/>
      <c r="C25" s="113"/>
      <c r="D25" s="113"/>
      <c r="E25" s="114" t="n">
        <f aca="false">SUM(E3:E24)</f>
        <v>21565</v>
      </c>
    </row>
  </sheetData>
  <mergeCells count="25">
    <mergeCell ref="B1:D1"/>
    <mergeCell ref="B2:D2"/>
    <mergeCell ref="B3:D3"/>
    <mergeCell ref="B4:D4"/>
    <mergeCell ref="B5:D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A25:D25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&amp;CPágina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16" activeCellId="0" sqref="D16"/>
    </sheetView>
  </sheetViews>
  <sheetFormatPr defaultColWidth="11.55078125" defaultRowHeight="12.8" zeroHeight="false" outlineLevelRow="0" outlineLevelCol="0"/>
  <cols>
    <col collapsed="false" customWidth="true" hidden="false" outlineLevel="0" max="3" min="3" style="0" width="24.63"/>
    <col collapsed="false" customWidth="true" hidden="false" outlineLevel="0" max="4" min="4" style="0" width="21.48"/>
  </cols>
  <sheetData>
    <row r="1" customFormat="false" ht="17.35" hidden="false" customHeight="false" outlineLevel="0" collapsed="false">
      <c r="A1" s="147" t="s">
        <v>3</v>
      </c>
      <c r="B1" s="148" t="s">
        <v>226</v>
      </c>
      <c r="C1" s="148"/>
      <c r="D1" s="147" t="s">
        <v>14</v>
      </c>
    </row>
    <row r="2" customFormat="false" ht="17.35" hidden="false" customHeight="false" outlineLevel="0" collapsed="false">
      <c r="A2" s="149" t="n">
        <v>45038</v>
      </c>
      <c r="B2" s="150" t="s">
        <v>228</v>
      </c>
      <c r="C2" s="150"/>
      <c r="D2" s="151" t="n">
        <v>2059</v>
      </c>
    </row>
    <row r="3" customFormat="false" ht="17.35" hidden="false" customHeight="false" outlineLevel="0" collapsed="false">
      <c r="A3" s="149" t="n">
        <v>45045</v>
      </c>
      <c r="B3" s="150" t="s">
        <v>228</v>
      </c>
      <c r="C3" s="150"/>
      <c r="D3" s="151" t="n">
        <v>1750</v>
      </c>
    </row>
    <row r="4" customFormat="false" ht="17.35" hidden="false" customHeight="false" outlineLevel="0" collapsed="false">
      <c r="A4" s="149" t="n">
        <v>45052</v>
      </c>
      <c r="B4" s="150" t="s">
        <v>228</v>
      </c>
      <c r="C4" s="150"/>
      <c r="D4" s="151" t="n">
        <v>545</v>
      </c>
    </row>
    <row r="5" customFormat="false" ht="17.35" hidden="false" customHeight="false" outlineLevel="0" collapsed="false">
      <c r="A5" s="149" t="n">
        <v>45068</v>
      </c>
      <c r="B5" s="150" t="s">
        <v>228</v>
      </c>
      <c r="C5" s="150"/>
      <c r="D5" s="151" t="n">
        <v>7838</v>
      </c>
    </row>
    <row r="6" customFormat="false" ht="17.35" hidden="false" customHeight="false" outlineLevel="0" collapsed="false">
      <c r="A6" s="149" t="n">
        <v>45068</v>
      </c>
      <c r="B6" s="150" t="s">
        <v>228</v>
      </c>
      <c r="C6" s="150"/>
      <c r="D6" s="151" t="n">
        <v>2170</v>
      </c>
    </row>
    <row r="7" customFormat="false" ht="17.35" hidden="false" customHeight="false" outlineLevel="0" collapsed="false">
      <c r="A7" s="149" t="n">
        <v>45076</v>
      </c>
      <c r="B7" s="150" t="s">
        <v>228</v>
      </c>
      <c r="C7" s="150"/>
      <c r="D7" s="151" t="n">
        <v>6160</v>
      </c>
    </row>
    <row r="8" customFormat="false" ht="17.35" hidden="false" customHeight="false" outlineLevel="0" collapsed="false">
      <c r="A8" s="149" t="n">
        <v>45076</v>
      </c>
      <c r="B8" s="150" t="s">
        <v>228</v>
      </c>
      <c r="C8" s="150"/>
      <c r="D8" s="151" t="n">
        <v>220</v>
      </c>
    </row>
    <row r="9" customFormat="false" ht="17.35" hidden="false" customHeight="false" outlineLevel="0" collapsed="false">
      <c r="A9" s="149" t="n">
        <v>45082</v>
      </c>
      <c r="B9" s="150" t="s">
        <v>228</v>
      </c>
      <c r="C9" s="150"/>
      <c r="D9" s="151" t="n">
        <v>3192</v>
      </c>
    </row>
    <row r="10" customFormat="false" ht="17.35" hidden="false" customHeight="false" outlineLevel="0" collapsed="false">
      <c r="A10" s="149" t="n">
        <v>45089</v>
      </c>
      <c r="B10" s="150" t="s">
        <v>228</v>
      </c>
      <c r="C10" s="150"/>
      <c r="D10" s="151" t="n">
        <v>1734</v>
      </c>
    </row>
    <row r="11" customFormat="false" ht="17.35" hidden="false" customHeight="false" outlineLevel="0" collapsed="false">
      <c r="A11" s="152" t="s">
        <v>1</v>
      </c>
      <c r="B11" s="152"/>
      <c r="C11" s="152"/>
      <c r="D11" s="153" t="n">
        <f aca="false">SUM(D2:D10)</f>
        <v>25668</v>
      </c>
    </row>
  </sheetData>
  <mergeCells count="11">
    <mergeCell ref="B1:C1"/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A11:C1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&amp;CPágina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H23" activeCellId="0" sqref="H23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8.33"/>
    <col collapsed="false" customWidth="true" hidden="false" outlineLevel="0" max="3" min="3" style="0" width="18.52"/>
    <col collapsed="false" customWidth="true" hidden="false" outlineLevel="0" max="4" min="4" style="0" width="21.86"/>
  </cols>
  <sheetData>
    <row r="1" customFormat="false" ht="15" hidden="false" customHeight="false" outlineLevel="0" collapsed="false">
      <c r="A1" s="118" t="s">
        <v>3</v>
      </c>
      <c r="B1" s="90" t="s">
        <v>225</v>
      </c>
      <c r="C1" s="90"/>
      <c r="D1" s="118" t="s">
        <v>14</v>
      </c>
    </row>
    <row r="2" customFormat="false" ht="15" hidden="false" customHeight="false" outlineLevel="0" collapsed="false">
      <c r="A2" s="120" t="n">
        <v>45031</v>
      </c>
      <c r="B2" s="121" t="s">
        <v>227</v>
      </c>
      <c r="C2" s="121"/>
      <c r="D2" s="122" t="n">
        <v>58</v>
      </c>
    </row>
    <row r="3" customFormat="false" ht="15" hidden="false" customHeight="false" outlineLevel="0" collapsed="false">
      <c r="A3" s="154" t="n">
        <v>45038</v>
      </c>
      <c r="B3" s="71" t="s">
        <v>228</v>
      </c>
      <c r="C3" s="71"/>
      <c r="D3" s="143" t="n">
        <v>2059</v>
      </c>
    </row>
    <row r="4" customFormat="false" ht="15" hidden="false" customHeight="false" outlineLevel="0" collapsed="false">
      <c r="A4" s="155" t="n">
        <v>45038</v>
      </c>
      <c r="B4" s="156" t="s">
        <v>9</v>
      </c>
      <c r="C4" s="156"/>
      <c r="D4" s="157" t="n">
        <v>2059</v>
      </c>
    </row>
    <row r="5" customFormat="false" ht="15" hidden="false" customHeight="false" outlineLevel="0" collapsed="false">
      <c r="A5" s="120" t="n">
        <v>45038</v>
      </c>
      <c r="B5" s="121" t="s">
        <v>227</v>
      </c>
      <c r="C5" s="121"/>
      <c r="D5" s="122" t="n">
        <v>58</v>
      </c>
    </row>
    <row r="6" customFormat="false" ht="15" hidden="false" customHeight="false" outlineLevel="0" collapsed="false">
      <c r="A6" s="154" t="n">
        <v>45045</v>
      </c>
      <c r="B6" s="71" t="s">
        <v>228</v>
      </c>
      <c r="C6" s="71"/>
      <c r="D6" s="143" t="n">
        <v>1750</v>
      </c>
    </row>
    <row r="7" customFormat="false" ht="15" hidden="false" customHeight="false" outlineLevel="0" collapsed="false">
      <c r="A7" s="155" t="n">
        <v>45045</v>
      </c>
      <c r="B7" s="156" t="s">
        <v>9</v>
      </c>
      <c r="C7" s="156"/>
      <c r="D7" s="143" t="n">
        <v>-1662</v>
      </c>
    </row>
    <row r="8" customFormat="false" ht="15" hidden="false" customHeight="false" outlineLevel="0" collapsed="false">
      <c r="A8" s="120" t="n">
        <v>45045</v>
      </c>
      <c r="B8" s="121" t="s">
        <v>227</v>
      </c>
      <c r="C8" s="121"/>
      <c r="D8" s="122" t="n">
        <v>146</v>
      </c>
    </row>
    <row r="9" customFormat="false" ht="15" hidden="false" customHeight="false" outlineLevel="0" collapsed="false">
      <c r="A9" s="154" t="n">
        <v>45052</v>
      </c>
      <c r="B9" s="71" t="s">
        <v>228</v>
      </c>
      <c r="C9" s="71"/>
      <c r="D9" s="143" t="n">
        <v>545</v>
      </c>
    </row>
    <row r="10" customFormat="false" ht="15" hidden="false" customHeight="false" outlineLevel="0" collapsed="false">
      <c r="A10" s="155" t="n">
        <v>45052</v>
      </c>
      <c r="B10" s="156" t="s">
        <v>9</v>
      </c>
      <c r="C10" s="156"/>
      <c r="D10" s="143" t="n">
        <v>-691</v>
      </c>
    </row>
    <row r="11" customFormat="false" ht="15" hidden="false" customHeight="false" outlineLevel="0" collapsed="false">
      <c r="A11" s="120" t="n">
        <v>45059</v>
      </c>
      <c r="B11" s="121" t="s">
        <v>227</v>
      </c>
      <c r="C11" s="121"/>
      <c r="D11" s="122" t="n">
        <v>0</v>
      </c>
    </row>
    <row r="12" customFormat="false" ht="15" hidden="false" customHeight="false" outlineLevel="0" collapsed="false">
      <c r="A12" s="154" t="n">
        <v>45068</v>
      </c>
      <c r="B12" s="71" t="s">
        <v>228</v>
      </c>
      <c r="C12" s="71"/>
      <c r="D12" s="143" t="n">
        <v>7838</v>
      </c>
    </row>
    <row r="13" customFormat="false" ht="15" hidden="false" customHeight="false" outlineLevel="0" collapsed="false">
      <c r="A13" s="154" t="n">
        <v>45068</v>
      </c>
      <c r="B13" s="71" t="s">
        <v>228</v>
      </c>
      <c r="C13" s="71"/>
      <c r="D13" s="143" t="n">
        <v>2170</v>
      </c>
    </row>
    <row r="14" customFormat="false" ht="15" hidden="false" customHeight="false" outlineLevel="0" collapsed="false">
      <c r="A14" s="155" t="n">
        <v>45068</v>
      </c>
      <c r="B14" s="156" t="s">
        <v>9</v>
      </c>
      <c r="C14" s="156"/>
      <c r="D14" s="157" t="n">
        <v>-3848</v>
      </c>
    </row>
    <row r="15" customFormat="false" ht="15" hidden="false" customHeight="false" outlineLevel="0" collapsed="false">
      <c r="A15" s="154" t="n">
        <v>45076</v>
      </c>
      <c r="B15" s="71" t="s">
        <v>228</v>
      </c>
      <c r="C15" s="71"/>
      <c r="D15" s="143" t="n">
        <v>6160</v>
      </c>
    </row>
    <row r="16" customFormat="false" ht="15" hidden="false" customHeight="false" outlineLevel="0" collapsed="false">
      <c r="A16" s="154" t="n">
        <v>45076</v>
      </c>
      <c r="B16" s="71" t="s">
        <v>228</v>
      </c>
      <c r="C16" s="71"/>
      <c r="D16" s="143" t="n">
        <v>220</v>
      </c>
    </row>
    <row r="17" customFormat="false" ht="15" hidden="false" customHeight="false" outlineLevel="0" collapsed="false">
      <c r="A17" s="155" t="n">
        <v>45076</v>
      </c>
      <c r="B17" s="156" t="s">
        <v>9</v>
      </c>
      <c r="C17" s="156"/>
      <c r="D17" s="157" t="n">
        <v>-3478</v>
      </c>
    </row>
    <row r="18" customFormat="false" ht="15" hidden="false" customHeight="false" outlineLevel="0" collapsed="false">
      <c r="A18" s="130" t="n">
        <v>45079</v>
      </c>
      <c r="B18" s="131" t="s">
        <v>227</v>
      </c>
      <c r="C18" s="131"/>
      <c r="D18" s="132" t="n">
        <v>2902</v>
      </c>
    </row>
    <row r="19" customFormat="false" ht="15" hidden="false" customHeight="false" outlineLevel="0" collapsed="false">
      <c r="A19" s="154" t="n">
        <v>45082</v>
      </c>
      <c r="B19" s="71" t="s">
        <v>228</v>
      </c>
      <c r="C19" s="71"/>
      <c r="D19" s="143" t="n">
        <v>3192</v>
      </c>
    </row>
    <row r="20" customFormat="false" ht="15" hidden="false" customHeight="false" outlineLevel="0" collapsed="false">
      <c r="A20" s="130" t="n">
        <v>45079</v>
      </c>
      <c r="B20" s="131" t="s">
        <v>227</v>
      </c>
      <c r="C20" s="131"/>
      <c r="D20" s="132" t="n">
        <f aca="false">D18+D19</f>
        <v>6094</v>
      </c>
    </row>
    <row r="21" customFormat="false" ht="15" hidden="false" customHeight="false" outlineLevel="0" collapsed="false">
      <c r="A21" s="155" t="n">
        <v>45082</v>
      </c>
      <c r="B21" s="156" t="s">
        <v>9</v>
      </c>
      <c r="C21" s="156"/>
      <c r="D21" s="157" t="n">
        <v>-1799</v>
      </c>
    </row>
    <row r="22" customFormat="false" ht="15" hidden="false" customHeight="false" outlineLevel="0" collapsed="false">
      <c r="A22" s="130" t="n">
        <v>45079</v>
      </c>
      <c r="B22" s="131" t="s">
        <v>227</v>
      </c>
      <c r="C22" s="131"/>
      <c r="D22" s="132" t="n">
        <f aca="false">D20+D21</f>
        <v>4295</v>
      </c>
    </row>
    <row r="23" customFormat="false" ht="15" hidden="false" customHeight="false" outlineLevel="0" collapsed="false">
      <c r="A23" s="154" t="n">
        <v>45089</v>
      </c>
      <c r="B23" s="71" t="s">
        <v>228</v>
      </c>
      <c r="C23" s="71"/>
      <c r="D23" s="143" t="n">
        <v>1734</v>
      </c>
    </row>
    <row r="24" customFormat="false" ht="15" hidden="false" customHeight="false" outlineLevel="0" collapsed="false">
      <c r="A24" s="155" t="n">
        <v>45089</v>
      </c>
      <c r="B24" s="156" t="s">
        <v>9</v>
      </c>
      <c r="C24" s="156"/>
      <c r="D24" s="157" t="n">
        <v>-4936</v>
      </c>
    </row>
    <row r="25" customFormat="false" ht="15" hidden="false" customHeight="false" outlineLevel="0" collapsed="false">
      <c r="A25" s="158" t="n">
        <v>45090</v>
      </c>
      <c r="B25" s="156" t="s">
        <v>9</v>
      </c>
      <c r="C25" s="156"/>
      <c r="D25" s="157" t="n">
        <v>-60</v>
      </c>
    </row>
    <row r="26" customFormat="false" ht="15" hidden="false" customHeight="false" outlineLevel="0" collapsed="false">
      <c r="A26" s="133" t="n">
        <v>45089</v>
      </c>
      <c r="B26" s="113" t="s">
        <v>227</v>
      </c>
      <c r="C26" s="113"/>
      <c r="D26" s="134" t="n">
        <f aca="false">D22+D23+D24+D25</f>
        <v>1033</v>
      </c>
    </row>
  </sheetData>
  <mergeCells count="26">
    <mergeCell ref="B1:C1"/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7665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2023-01-09T13:53:14Z</dcterms:created>
  <dc:creator/>
  <dc:description/>
  <dc:language>pt-BR</dc:language>
  <cp:lastModifiedBy/>
  <cp:lastPrinted>2023-06-13T12:06:24Z</cp:lastPrinted>
  <dcterms:modified xsi:type="dcterms:W3CDTF">2023-06-26T13:58:22Z</dcterms:modified>
  <cp:revision>78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